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to\Documents\personal_projects\Event_Studies\"/>
    </mc:Choice>
  </mc:AlternateContent>
  <xr:revisionPtr revIDLastSave="0" documentId="13_ncr:1_{0BD610DD-A014-4096-93AD-1A7AD91046E8}" xr6:coauthVersionLast="47" xr6:coauthVersionMax="47" xr10:uidLastSave="{00000000-0000-0000-0000-000000000000}"/>
  <bookViews>
    <workbookView xWindow="-120" yWindow="-120" windowWidth="20730" windowHeight="11160" firstSheet="3" activeTab="7" xr2:uid="{00000000-000D-0000-FFFF-FFFF00000000}"/>
  </bookViews>
  <sheets>
    <sheet name="window_abnormal_returns" sheetId="7" r:id="rId1"/>
    <sheet name="estimation_abnormal_returns" sheetId="9" r:id="rId2"/>
    <sheet name="regression_results" sheetId="1" r:id="rId3"/>
    <sheet name="window_set" sheetId="2" r:id="rId4"/>
    <sheet name="window_returns" sheetId="3" r:id="rId5"/>
    <sheet name="estimation_set" sheetId="4" r:id="rId6"/>
    <sheet name="estimation_returns" sheetId="5" r:id="rId7"/>
    <sheet name="3" sheetId="10" r:id="rId8"/>
    <sheet name="cars" sheetId="6" r:id="rId9"/>
  </sheets>
  <definedNames>
    <definedName name="_xlnm._FilterDatabase" localSheetId="8" hidden="1">cars!$A$1:$H$1</definedName>
    <definedName name="nasdaq">'3'!$D$40:$D$104</definedName>
    <definedName name="sp500idx">'3'!$C$40:$C$104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10" l="1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2" i="10"/>
  <c r="D39" i="10"/>
  <c r="H52" i="10" l="1"/>
  <c r="H28" i="10"/>
  <c r="G55" i="10"/>
  <c r="G54" i="10"/>
  <c r="H54" i="10" s="1"/>
  <c r="G53" i="10"/>
  <c r="G52" i="10"/>
  <c r="G51" i="10"/>
  <c r="G50" i="10"/>
  <c r="G49" i="10"/>
  <c r="H49" i="10" s="1"/>
  <c r="G48" i="10"/>
  <c r="G47" i="10"/>
  <c r="G46" i="10"/>
  <c r="H46" i="10" s="1"/>
  <c r="G45" i="10"/>
  <c r="G44" i="10"/>
  <c r="G43" i="10"/>
  <c r="G42" i="10"/>
  <c r="G41" i="10"/>
  <c r="H41" i="10" s="1"/>
  <c r="G40" i="10"/>
  <c r="H40" i="10" s="1"/>
  <c r="G36" i="10"/>
  <c r="G35" i="10"/>
  <c r="H35" i="10" s="1"/>
  <c r="G34" i="10"/>
  <c r="G33" i="10"/>
  <c r="G32" i="10"/>
  <c r="H32" i="10" s="1"/>
  <c r="G31" i="10"/>
  <c r="H31" i="10" s="1"/>
  <c r="G30" i="10"/>
  <c r="G29" i="10"/>
  <c r="G28" i="10"/>
  <c r="G27" i="10"/>
  <c r="H27" i="10" s="1"/>
  <c r="G26" i="10"/>
  <c r="G25" i="10"/>
  <c r="G24" i="10"/>
  <c r="H24" i="10" s="1"/>
  <c r="G23" i="10"/>
  <c r="H23" i="10" s="1"/>
  <c r="G22" i="10"/>
  <c r="G21" i="10"/>
  <c r="H21" i="10" s="1"/>
  <c r="G2" i="10"/>
  <c r="H55" i="10"/>
  <c r="H53" i="10"/>
  <c r="H51" i="10"/>
  <c r="H50" i="10"/>
  <c r="H48" i="10"/>
  <c r="H47" i="10"/>
  <c r="H45" i="10"/>
  <c r="H44" i="10"/>
  <c r="H43" i="10"/>
  <c r="H42" i="10"/>
  <c r="H36" i="10"/>
  <c r="H34" i="10"/>
  <c r="H33" i="10"/>
  <c r="H30" i="10"/>
  <c r="H29" i="10"/>
  <c r="H26" i="10"/>
  <c r="H25" i="10"/>
  <c r="H22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I7" i="10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46" i="10" l="1"/>
  <c r="I45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21" i="10"/>
  <c r="L39" i="10"/>
  <c r="L20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I47" i="10" l="1"/>
  <c r="I48" i="10" s="1"/>
  <c r="I49" i="10" s="1"/>
  <c r="I50" i="10" s="1"/>
  <c r="I51" i="10" s="1"/>
  <c r="I52" i="10" s="1"/>
  <c r="I53" i="10" s="1"/>
  <c r="I54" i="10" s="1"/>
  <c r="I55" i="10" s="1"/>
  <c r="L1" i="10" l="1"/>
  <c r="F3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2" i="10"/>
  <c r="I26" i="10" l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G11" i="10"/>
  <c r="G10" i="10"/>
  <c r="G3" i="10"/>
  <c r="G13" i="10"/>
  <c r="G5" i="10"/>
  <c r="G4" i="10"/>
  <c r="G15" i="10"/>
  <c r="G12" i="10"/>
  <c r="G8" i="10"/>
  <c r="G16" i="10"/>
  <c r="G17" i="10"/>
  <c r="G9" i="10"/>
  <c r="G6" i="10"/>
  <c r="G14" i="10"/>
  <c r="G7" i="10"/>
  <c r="B21" i="7" l="1"/>
  <c r="H21" i="7" l="1"/>
  <c r="G21" i="7"/>
  <c r="F21" i="7"/>
  <c r="E21" i="7"/>
  <c r="E22" i="7" s="1"/>
  <c r="D21" i="7"/>
  <c r="C21" i="7"/>
  <c r="C22" i="7" s="1"/>
  <c r="H20" i="7"/>
  <c r="G20" i="7"/>
  <c r="F20" i="7"/>
  <c r="E20" i="7"/>
  <c r="D20" i="7"/>
  <c r="C20" i="7"/>
  <c r="B20" i="7"/>
  <c r="F22" i="7"/>
  <c r="BN17" i="7"/>
  <c r="BN16" i="7"/>
  <c r="BN15" i="7"/>
  <c r="BN14" i="7"/>
  <c r="BN13" i="7"/>
  <c r="BN12" i="7"/>
  <c r="BN11" i="7"/>
  <c r="BN10" i="7"/>
  <c r="BN9" i="7"/>
  <c r="BN8" i="7"/>
  <c r="BN7" i="7"/>
  <c r="BN6" i="7"/>
  <c r="BN5" i="7"/>
  <c r="BN4" i="7"/>
  <c r="BN3" i="7"/>
  <c r="BN2" i="7"/>
  <c r="BL17" i="7"/>
  <c r="BK17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BL3" i="7"/>
  <c r="BK3" i="7"/>
  <c r="BJ3" i="7"/>
  <c r="BI3" i="7"/>
  <c r="BH3" i="7"/>
  <c r="BG3" i="7"/>
  <c r="BF3" i="7"/>
  <c r="BE3" i="7"/>
  <c r="BD3" i="7"/>
  <c r="BC3" i="7"/>
  <c r="BB3" i="7"/>
  <c r="BA3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N31" i="9"/>
  <c r="BN30" i="9"/>
  <c r="BN29" i="9"/>
  <c r="BN28" i="9"/>
  <c r="BN27" i="9"/>
  <c r="BN26" i="9"/>
  <c r="BN25" i="9"/>
  <c r="BN24" i="9"/>
  <c r="BN23" i="9"/>
  <c r="BN22" i="9"/>
  <c r="BN21" i="9"/>
  <c r="BN20" i="9"/>
  <c r="BN19" i="9"/>
  <c r="BN18" i="9"/>
  <c r="BN17" i="9"/>
  <c r="BN16" i="9"/>
  <c r="BN15" i="9"/>
  <c r="BN14" i="9"/>
  <c r="BN13" i="9"/>
  <c r="BN12" i="9"/>
  <c r="BN11" i="9"/>
  <c r="BN10" i="9"/>
  <c r="BN9" i="9"/>
  <c r="BN8" i="9"/>
  <c r="BN7" i="9"/>
  <c r="BN6" i="9"/>
  <c r="BN5" i="9"/>
  <c r="BN4" i="9"/>
  <c r="BN3" i="9"/>
  <c r="BN2" i="9"/>
  <c r="BL31" i="9"/>
  <c r="BK31" i="9"/>
  <c r="BJ31" i="9"/>
  <c r="BI31" i="9"/>
  <c r="BH31" i="9"/>
  <c r="BG31" i="9"/>
  <c r="BF31" i="9"/>
  <c r="BE31" i="9"/>
  <c r="BD31" i="9"/>
  <c r="BC31" i="9"/>
  <c r="BB31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BL30" i="9"/>
  <c r="BK30" i="9"/>
  <c r="BJ30" i="9"/>
  <c r="BI30" i="9"/>
  <c r="BH30" i="9"/>
  <c r="BG30" i="9"/>
  <c r="BF30" i="9"/>
  <c r="BE30" i="9"/>
  <c r="BD30" i="9"/>
  <c r="BC30" i="9"/>
  <c r="BB30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BL29" i="9"/>
  <c r="BK29" i="9"/>
  <c r="BJ29" i="9"/>
  <c r="BI29" i="9"/>
  <c r="BH29" i="9"/>
  <c r="BG29" i="9"/>
  <c r="BF29" i="9"/>
  <c r="BE29" i="9"/>
  <c r="BD29" i="9"/>
  <c r="BC29" i="9"/>
  <c r="BB29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BL28" i="9"/>
  <c r="BK28" i="9"/>
  <c r="BJ28" i="9"/>
  <c r="BI28" i="9"/>
  <c r="BH28" i="9"/>
  <c r="BG28" i="9"/>
  <c r="BF28" i="9"/>
  <c r="BE28" i="9"/>
  <c r="BD28" i="9"/>
  <c r="BC28" i="9"/>
  <c r="BB28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BL27" i="9"/>
  <c r="BK27" i="9"/>
  <c r="BJ27" i="9"/>
  <c r="BI27" i="9"/>
  <c r="BH27" i="9"/>
  <c r="BG27" i="9"/>
  <c r="BF27" i="9"/>
  <c r="BE27" i="9"/>
  <c r="BD27" i="9"/>
  <c r="BC27" i="9"/>
  <c r="BB27" i="9"/>
  <c r="BA27" i="9"/>
  <c r="AZ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BL26" i="9"/>
  <c r="BK26" i="9"/>
  <c r="BJ26" i="9"/>
  <c r="BI26" i="9"/>
  <c r="BH26" i="9"/>
  <c r="BG26" i="9"/>
  <c r="BF26" i="9"/>
  <c r="BE26" i="9"/>
  <c r="BD26" i="9"/>
  <c r="BC26" i="9"/>
  <c r="BB26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BL25" i="9"/>
  <c r="BK25" i="9"/>
  <c r="BJ25" i="9"/>
  <c r="BI25" i="9"/>
  <c r="BH25" i="9"/>
  <c r="BG25" i="9"/>
  <c r="BF25" i="9"/>
  <c r="BE25" i="9"/>
  <c r="BD25" i="9"/>
  <c r="BC25" i="9"/>
  <c r="BB25" i="9"/>
  <c r="BA25" i="9"/>
  <c r="AZ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BL24" i="9"/>
  <c r="BK24" i="9"/>
  <c r="BJ24" i="9"/>
  <c r="BI24" i="9"/>
  <c r="BH24" i="9"/>
  <c r="BG24" i="9"/>
  <c r="BF24" i="9"/>
  <c r="BE24" i="9"/>
  <c r="BD24" i="9"/>
  <c r="BC24" i="9"/>
  <c r="BB24" i="9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BL23" i="9"/>
  <c r="BK23" i="9"/>
  <c r="BJ23" i="9"/>
  <c r="BI23" i="9"/>
  <c r="BH23" i="9"/>
  <c r="BG23" i="9"/>
  <c r="BF23" i="9"/>
  <c r="BE23" i="9"/>
  <c r="BD23" i="9"/>
  <c r="BC23" i="9"/>
  <c r="BB23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BL22" i="9"/>
  <c r="BK22" i="9"/>
  <c r="BJ22" i="9"/>
  <c r="BI22" i="9"/>
  <c r="BH22" i="9"/>
  <c r="BG22" i="9"/>
  <c r="BF22" i="9"/>
  <c r="BE22" i="9"/>
  <c r="BD22" i="9"/>
  <c r="BC22" i="9"/>
  <c r="BB22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BL21" i="9"/>
  <c r="BK21" i="9"/>
  <c r="BJ21" i="9"/>
  <c r="BI21" i="9"/>
  <c r="BH21" i="9"/>
  <c r="BG21" i="9"/>
  <c r="BF21" i="9"/>
  <c r="BE21" i="9"/>
  <c r="BD21" i="9"/>
  <c r="BC21" i="9"/>
  <c r="BB21" i="9"/>
  <c r="BA21" i="9"/>
  <c r="AZ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BL20" i="9"/>
  <c r="BK20" i="9"/>
  <c r="BJ20" i="9"/>
  <c r="BI20" i="9"/>
  <c r="BH20" i="9"/>
  <c r="BG20" i="9"/>
  <c r="BF20" i="9"/>
  <c r="BE20" i="9"/>
  <c r="BD20" i="9"/>
  <c r="BC20" i="9"/>
  <c r="BB20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BL19" i="9"/>
  <c r="BK19" i="9"/>
  <c r="BJ19" i="9"/>
  <c r="BI19" i="9"/>
  <c r="BH19" i="9"/>
  <c r="BG19" i="9"/>
  <c r="BF19" i="9"/>
  <c r="BE19" i="9"/>
  <c r="BD19" i="9"/>
  <c r="BC19" i="9"/>
  <c r="BB19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BL18" i="9"/>
  <c r="BK18" i="9"/>
  <c r="BJ18" i="9"/>
  <c r="BI18" i="9"/>
  <c r="BH18" i="9"/>
  <c r="BG18" i="9"/>
  <c r="BF18" i="9"/>
  <c r="BE18" i="9"/>
  <c r="BD18" i="9"/>
  <c r="BC18" i="9"/>
  <c r="BB18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BL17" i="9"/>
  <c r="BK17" i="9"/>
  <c r="BJ17" i="9"/>
  <c r="BI17" i="9"/>
  <c r="BH17" i="9"/>
  <c r="BG17" i="9"/>
  <c r="BF17" i="9"/>
  <c r="BE17" i="9"/>
  <c r="BD17" i="9"/>
  <c r="BC17" i="9"/>
  <c r="BB17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BL16" i="9"/>
  <c r="BK16" i="9"/>
  <c r="BJ16" i="9"/>
  <c r="BI16" i="9"/>
  <c r="BH16" i="9"/>
  <c r="BG16" i="9"/>
  <c r="BF16" i="9"/>
  <c r="BE16" i="9"/>
  <c r="BD16" i="9"/>
  <c r="BC16" i="9"/>
  <c r="BB16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BL15" i="9"/>
  <c r="BK15" i="9"/>
  <c r="BJ15" i="9"/>
  <c r="BI15" i="9"/>
  <c r="BH15" i="9"/>
  <c r="BG15" i="9"/>
  <c r="BF15" i="9"/>
  <c r="BE15" i="9"/>
  <c r="BD15" i="9"/>
  <c r="BC15" i="9"/>
  <c r="BB15" i="9"/>
  <c r="BA15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BL14" i="9"/>
  <c r="BK14" i="9"/>
  <c r="BJ14" i="9"/>
  <c r="BI14" i="9"/>
  <c r="BH14" i="9"/>
  <c r="BG14" i="9"/>
  <c r="BF14" i="9"/>
  <c r="BE14" i="9"/>
  <c r="BD14" i="9"/>
  <c r="BC14" i="9"/>
  <c r="BB14" i="9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BL13" i="9"/>
  <c r="BK13" i="9"/>
  <c r="BJ13" i="9"/>
  <c r="BI13" i="9"/>
  <c r="BH13" i="9"/>
  <c r="BG13" i="9"/>
  <c r="BF13" i="9"/>
  <c r="BE13" i="9"/>
  <c r="BD13" i="9"/>
  <c r="BC13" i="9"/>
  <c r="BB13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BL12" i="9"/>
  <c r="BK12" i="9"/>
  <c r="BJ12" i="9"/>
  <c r="BI12" i="9"/>
  <c r="BH12" i="9"/>
  <c r="BG12" i="9"/>
  <c r="BF12" i="9"/>
  <c r="BE12" i="9"/>
  <c r="BD12" i="9"/>
  <c r="BC12" i="9"/>
  <c r="BB12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BL11" i="9"/>
  <c r="BK11" i="9"/>
  <c r="BJ11" i="9"/>
  <c r="BI11" i="9"/>
  <c r="BH11" i="9"/>
  <c r="BG11" i="9"/>
  <c r="BF11" i="9"/>
  <c r="BE11" i="9"/>
  <c r="BD11" i="9"/>
  <c r="BC11" i="9"/>
  <c r="BB11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BL10" i="9"/>
  <c r="BK10" i="9"/>
  <c r="BJ10" i="9"/>
  <c r="BI10" i="9"/>
  <c r="BH10" i="9"/>
  <c r="BG10" i="9"/>
  <c r="BF10" i="9"/>
  <c r="BE10" i="9"/>
  <c r="BD10" i="9"/>
  <c r="BC10" i="9"/>
  <c r="BB10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BL9" i="9"/>
  <c r="BK9" i="9"/>
  <c r="BJ9" i="9"/>
  <c r="BI9" i="9"/>
  <c r="BH9" i="9"/>
  <c r="BG9" i="9"/>
  <c r="BF9" i="9"/>
  <c r="BE9" i="9"/>
  <c r="BD9" i="9"/>
  <c r="BC9" i="9"/>
  <c r="BB9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BL8" i="9"/>
  <c r="BK8" i="9"/>
  <c r="BJ8" i="9"/>
  <c r="BI8" i="9"/>
  <c r="BH8" i="9"/>
  <c r="BG8" i="9"/>
  <c r="BF8" i="9"/>
  <c r="BE8" i="9"/>
  <c r="BD8" i="9"/>
  <c r="BC8" i="9"/>
  <c r="BB8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BL7" i="9"/>
  <c r="BK7" i="9"/>
  <c r="BJ7" i="9"/>
  <c r="BI7" i="9"/>
  <c r="BH7" i="9"/>
  <c r="BG7" i="9"/>
  <c r="BF7" i="9"/>
  <c r="BE7" i="9"/>
  <c r="BD7" i="9"/>
  <c r="BC7" i="9"/>
  <c r="BB7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BL6" i="9"/>
  <c r="BK6" i="9"/>
  <c r="BJ6" i="9"/>
  <c r="BI6" i="9"/>
  <c r="BH6" i="9"/>
  <c r="BG6" i="9"/>
  <c r="BF6" i="9"/>
  <c r="BE6" i="9"/>
  <c r="BD6" i="9"/>
  <c r="BC6" i="9"/>
  <c r="BB6" i="9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BL5" i="9"/>
  <c r="BK5" i="9"/>
  <c r="BJ5" i="9"/>
  <c r="BI5" i="9"/>
  <c r="BH5" i="9"/>
  <c r="BG5" i="9"/>
  <c r="BF5" i="9"/>
  <c r="BE5" i="9"/>
  <c r="BD5" i="9"/>
  <c r="BC5" i="9"/>
  <c r="BB5" i="9"/>
  <c r="BA5" i="9"/>
  <c r="AZ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BL4" i="9"/>
  <c r="BK4" i="9"/>
  <c r="BJ4" i="9"/>
  <c r="BI4" i="9"/>
  <c r="BH4" i="9"/>
  <c r="BG4" i="9"/>
  <c r="BF4" i="9"/>
  <c r="BE4" i="9"/>
  <c r="BD4" i="9"/>
  <c r="BC4" i="9"/>
  <c r="BB4" i="9"/>
  <c r="BA4" i="9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BL3" i="9"/>
  <c r="BK3" i="9"/>
  <c r="BJ3" i="9"/>
  <c r="BI3" i="9"/>
  <c r="BH3" i="9"/>
  <c r="BG3" i="9"/>
  <c r="BF3" i="9"/>
  <c r="BE3" i="9"/>
  <c r="BD3" i="9"/>
  <c r="BC3" i="9"/>
  <c r="BB3" i="9"/>
  <c r="BA3" i="9"/>
  <c r="AZ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BL2" i="9"/>
  <c r="BK2" i="9"/>
  <c r="BJ2" i="9"/>
  <c r="BI2" i="9"/>
  <c r="BH2" i="9"/>
  <c r="BG2" i="9"/>
  <c r="BF2" i="9"/>
  <c r="BE2" i="9"/>
  <c r="BD2" i="9"/>
  <c r="BC2" i="9"/>
  <c r="BB2" i="9"/>
  <c r="BA2" i="9"/>
  <c r="AZ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I2" i="1"/>
  <c r="B22" i="7" l="1"/>
  <c r="H22" i="7"/>
  <c r="D22" i="7"/>
  <c r="G22" i="7"/>
</calcChain>
</file>

<file path=xl/sharedStrings.xml><?xml version="1.0" encoding="utf-8"?>
<sst xmlns="http://schemas.openxmlformats.org/spreadsheetml/2006/main" count="590" uniqueCount="103">
  <si>
    <t>asset</t>
  </si>
  <si>
    <t>rsquared</t>
  </si>
  <si>
    <t>rsquared_adj</t>
  </si>
  <si>
    <t>alpha</t>
  </si>
  <si>
    <t>beta</t>
  </si>
  <si>
    <t>f_pvalue</t>
  </si>
  <si>
    <t>t_pvalue</t>
  </si>
  <si>
    <t>t_pvalue_analysis</t>
  </si>
  <si>
    <t>resid_sum</t>
  </si>
  <si>
    <t>CSCO</t>
  </si>
  <si>
    <t>NFLX</t>
  </si>
  <si>
    <t>UBER</t>
  </si>
  <si>
    <t>PH</t>
  </si>
  <si>
    <t>JLL</t>
  </si>
  <si>
    <t>SBUX</t>
  </si>
  <si>
    <t>EA</t>
  </si>
  <si>
    <t>CRM</t>
  </si>
  <si>
    <t>TRIP</t>
  </si>
  <si>
    <t>FICO</t>
  </si>
  <si>
    <t>IDXX</t>
  </si>
  <si>
    <t>CDNS</t>
  </si>
  <si>
    <t>ACM</t>
  </si>
  <si>
    <t>AA</t>
  </si>
  <si>
    <t>FMC</t>
  </si>
  <si>
    <t>^GSPC</t>
  </si>
  <si>
    <t>APD</t>
  </si>
  <si>
    <t>EMR</t>
  </si>
  <si>
    <t>ETSY</t>
  </si>
  <si>
    <t>STT</t>
  </si>
  <si>
    <t>NKE</t>
  </si>
  <si>
    <t>DNUT</t>
  </si>
  <si>
    <t>MMC</t>
  </si>
  <si>
    <t>BALL</t>
  </si>
  <si>
    <t>GDYN</t>
  </si>
  <si>
    <t>GDDY</t>
  </si>
  <si>
    <t>NTCT</t>
  </si>
  <si>
    <t>BBDO</t>
  </si>
  <si>
    <t>TDC</t>
  </si>
  <si>
    <t>ICE</t>
  </si>
  <si>
    <t>FLS</t>
  </si>
  <si>
    <t>OC</t>
  </si>
  <si>
    <t>AVY</t>
  </si>
  <si>
    <t>CMI</t>
  </si>
  <si>
    <t>LW</t>
  </si>
  <si>
    <t>SWK</t>
  </si>
  <si>
    <t>IPG</t>
  </si>
  <si>
    <t>AVID</t>
  </si>
  <si>
    <t>AME</t>
  </si>
  <si>
    <t>MCD</t>
  </si>
  <si>
    <t>COTY</t>
  </si>
  <si>
    <t>JBL</t>
  </si>
  <si>
    <t>HPQ</t>
  </si>
  <si>
    <t>SONO</t>
  </si>
  <si>
    <t>PNR</t>
  </si>
  <si>
    <t>MSCI</t>
  </si>
  <si>
    <t>UVV</t>
  </si>
  <si>
    <t>LECO</t>
  </si>
  <si>
    <t>MOG-A</t>
  </si>
  <si>
    <t>WEX</t>
  </si>
  <si>
    <t>ROKU</t>
  </si>
  <si>
    <t>XOM</t>
  </si>
  <si>
    <t>DXC</t>
  </si>
  <si>
    <t>DAL</t>
  </si>
  <si>
    <t>EPAM</t>
  </si>
  <si>
    <t>IBM</t>
  </si>
  <si>
    <t>CWK</t>
  </si>
  <si>
    <t>BLK</t>
  </si>
  <si>
    <t>CCL</t>
  </si>
  <si>
    <t>BMBL</t>
  </si>
  <si>
    <t>HSII</t>
  </si>
  <si>
    <t>KELYA</t>
  </si>
  <si>
    <t>WE</t>
  </si>
  <si>
    <t>EXPE</t>
  </si>
  <si>
    <t>date</t>
  </si>
  <si>
    <t>^NDX</t>
  </si>
  <si>
    <t>tau</t>
  </si>
  <si>
    <t>[-5, -1]</t>
  </si>
  <si>
    <t>[0]</t>
  </si>
  <si>
    <t>[1, 5]</t>
  </si>
  <si>
    <t>[0, 5]</t>
  </si>
  <si>
    <t>[1, 10]</t>
  </si>
  <si>
    <t>[0, 10]</t>
  </si>
  <si>
    <t>[-5, 10]</t>
  </si>
  <si>
    <t>AAR</t>
  </si>
  <si>
    <t>CAAR</t>
  </si>
  <si>
    <t>t-stat</t>
  </si>
  <si>
    <t>GRUPO A</t>
  </si>
  <si>
    <t>X</t>
  </si>
  <si>
    <t>1) Colocar as tabelas de CARS nos apêndices</t>
  </si>
  <si>
    <t>2) Pegar 3 empresas de cada grupo, inserir os gráficos e analisar os retornos acumulados</t>
  </si>
  <si>
    <t>3) com base nessa análise, responder os objetivos específicos</t>
  </si>
  <si>
    <t>3.1) Falar que não demonstrou eficiência semi-forte H1</t>
  </si>
  <si>
    <t>3.2) Falar se o CAR [-5,-1] foi significativo</t>
  </si>
  <si>
    <t>^GSPC/10</t>
  </si>
  <si>
    <t>R EPAM</t>
  </si>
  <si>
    <t>R ^GSPC</t>
  </si>
  <si>
    <t>Standart Error</t>
  </si>
  <si>
    <t>AR</t>
  </si>
  <si>
    <t>T-stat</t>
  </si>
  <si>
    <t>significant?</t>
  </si>
  <si>
    <t>CAR</t>
  </si>
  <si>
    <t>R GDYN</t>
  </si>
  <si>
    <t>^GSPC/100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</si>
</sst>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0" fontId="0" fillId="0" borderId="0" xfId="1" applyNumberFormat="1" applyFon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/>
    <xf numFmtId="0" fontId="0" fillId="0" borderId="0" xfId="0" applyAlignment="1">
      <alignment horizontal="left" indent="1"/>
    </xf>
    <xf numFmtId="10" fontId="0" fillId="0" borderId="0" xfId="1" applyNumberFormat="1" applyFont="1"/>
    <xf numFmtId="0" fontId="1" fillId="0" borderId="0" xfId="0" applyFont="1" applyAlignment="1">
      <alignment horizontal="right"/>
    </xf>
    <xf numFmtId="10" fontId="0" fillId="0" borderId="0" xfId="0" applyNumberFormat="1"/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9" fontId="0" fillId="0" borderId="2" xfId="1" applyFont="1" applyBorder="1"/>
    <xf numFmtId="9" fontId="0" fillId="0" borderId="5" xfId="1" applyFont="1" applyBorder="1"/>
    <xf numFmtId="10" fontId="1" fillId="0" borderId="1" xfId="1" applyNumberFormat="1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'3'!$B$1</c:f>
              <c:strCache>
                <c:ptCount val="1"/>
                <c:pt idx="0">
                  <c:v>EPAM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'3'!$A$2:$A$17</c:f>
              <c:numCache>
                <c:formatCode>General</c:formatCode>
                <c:ptCount val="1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</c:numCache>
            </c:numRef>
          </c:cat>
          <c:val>
            <c:numRef>
              <c:f>'3'!$B$2:$B$17</c:f>
              <c:numCache>
                <c:formatCode>General</c:formatCode>
                <c:ptCount val="16"/>
                <c:pt idx="0">
                  <c:v>450.3900146484375</c:v>
                </c:pt>
                <c:pt idx="1">
                  <c:v>440.989990234375</c:v>
                </c:pt>
                <c:pt idx="2">
                  <c:v>443.23001098632813</c:v>
                </c:pt>
                <c:pt idx="3">
                  <c:v>427.739990234375</c:v>
                </c:pt>
                <c:pt idx="4">
                  <c:v>418.23001098632813</c:v>
                </c:pt>
                <c:pt idx="5">
                  <c:v>382.27999877929688</c:v>
                </c:pt>
                <c:pt idx="6">
                  <c:v>382.42999267578119</c:v>
                </c:pt>
                <c:pt idx="7">
                  <c:v>207.75</c:v>
                </c:pt>
                <c:pt idx="8">
                  <c:v>211.21000671386719</c:v>
                </c:pt>
                <c:pt idx="9">
                  <c:v>245.16999816894531</c:v>
                </c:pt>
                <c:pt idx="10">
                  <c:v>212.97999572753909</c:v>
                </c:pt>
                <c:pt idx="11">
                  <c:v>198.52000427246091</c:v>
                </c:pt>
                <c:pt idx="12">
                  <c:v>174.80000305175781</c:v>
                </c:pt>
                <c:pt idx="13">
                  <c:v>186.75</c:v>
                </c:pt>
                <c:pt idx="14">
                  <c:v>198.4100036621094</c:v>
                </c:pt>
                <c:pt idx="15">
                  <c:v>188.75999450683591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26-4CC5-B90A-6F454649C257}"/>
            </c:ext>
          </c:extLst>
        </c:ser>
        <c:ser>
          <c:idx val="1"/>
          <c:order val="1"/>
          <c:tx>
            <c:strRef>
              <c:f>'3'!$C$1</c:f>
              <c:strCache>
                <c:ptCount val="1"/>
                <c:pt idx="0">
                  <c:v>^GSPC/10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'3'!$A$2:$A$17</c:f>
              <c:numCache>
                <c:formatCode>General</c:formatCode>
                <c:ptCount val="1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</c:numCache>
            </c:numRef>
          </c:cat>
          <c:val>
            <c:numRef>
              <c:f>'3'!$C$2:$C$17</c:f>
              <c:numCache>
                <c:formatCode>General</c:formatCode>
                <c:ptCount val="16"/>
                <c:pt idx="0">
                  <c:v>447.5009765625</c:v>
                </c:pt>
                <c:pt idx="1">
                  <c:v>438.02597656250003</c:v>
                </c:pt>
                <c:pt idx="2">
                  <c:v>434.88701171875005</c:v>
                </c:pt>
                <c:pt idx="3">
                  <c:v>430.47597656250002</c:v>
                </c:pt>
                <c:pt idx="4">
                  <c:v>422.55</c:v>
                </c:pt>
                <c:pt idx="5">
                  <c:v>428.87001953125002</c:v>
                </c:pt>
                <c:pt idx="6">
                  <c:v>438.46499023437502</c:v>
                </c:pt>
                <c:pt idx="7">
                  <c:v>437.39399414062501</c:v>
                </c:pt>
                <c:pt idx="8">
                  <c:v>430.6259765625</c:v>
                </c:pt>
                <c:pt idx="9">
                  <c:v>438.65400390625001</c:v>
                </c:pt>
                <c:pt idx="10">
                  <c:v>436.34902343750002</c:v>
                </c:pt>
                <c:pt idx="11">
                  <c:v>432.88701171875005</c:v>
                </c:pt>
                <c:pt idx="12">
                  <c:v>420.10898437500003</c:v>
                </c:pt>
                <c:pt idx="13">
                  <c:v>417.07001953125001</c:v>
                </c:pt>
                <c:pt idx="14">
                  <c:v>427.78798828125002</c:v>
                </c:pt>
                <c:pt idx="15">
                  <c:v>425.95200195312503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26-4CC5-B90A-6F454649C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833024"/>
        <c:axId val="1609831360"/>
      </c:lineChart>
      <c:catAx>
        <c:axId val="160983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831360"/>
        <c:crosses val="autoZero"/>
        <c:auto val="1"/>
        <c:lblAlgn val="ctr"/>
        <c:lblOffset val="100"/>
        <c:noMultiLvlLbl val="0"/>
      </c:catAx>
      <c:valAx>
        <c:axId val="160983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83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'3'!$B$20</c:f>
              <c:strCache>
                <c:ptCount val="1"/>
                <c:pt idx="0">
                  <c:v>GDYN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'3'!$A$21:$A$36</c:f>
              <c:numCache>
                <c:formatCode>General</c:formatCode>
                <c:ptCount val="1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</c:numCache>
            </c:numRef>
          </c:cat>
          <c:val>
            <c:numRef>
              <c:f>'3'!$B$21:$B$36</c:f>
              <c:numCache>
                <c:formatCode>General</c:formatCode>
                <c:ptCount val="16"/>
                <c:pt idx="0">
                  <c:v>21.569999694824219</c:v>
                </c:pt>
                <c:pt idx="1">
                  <c:v>19.85000038146973</c:v>
                </c:pt>
                <c:pt idx="2">
                  <c:v>18.809999465942379</c:v>
                </c:pt>
                <c:pt idx="3">
                  <c:v>18.280000686645511</c:v>
                </c:pt>
                <c:pt idx="4">
                  <c:v>17.479999542236332</c:v>
                </c:pt>
                <c:pt idx="5">
                  <c:v>14.02999973297119</c:v>
                </c:pt>
                <c:pt idx="6">
                  <c:v>14.72000026702881</c:v>
                </c:pt>
                <c:pt idx="7">
                  <c:v>12.14999961853027</c:v>
                </c:pt>
                <c:pt idx="8">
                  <c:v>10.60000038146973</c:v>
                </c:pt>
                <c:pt idx="9">
                  <c:v>11.44999980926514</c:v>
                </c:pt>
                <c:pt idx="10">
                  <c:v>10.35999965667725</c:v>
                </c:pt>
                <c:pt idx="11">
                  <c:v>9.6800003051757813</c:v>
                </c:pt>
                <c:pt idx="12">
                  <c:v>9.3400001525878906</c:v>
                </c:pt>
                <c:pt idx="13">
                  <c:v>10.52000045776367</c:v>
                </c:pt>
                <c:pt idx="14">
                  <c:v>11.329999923706049</c:v>
                </c:pt>
                <c:pt idx="15">
                  <c:v>10.930000305175779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CC-4CFB-BBA3-1915DAB97DA5}"/>
            </c:ext>
          </c:extLst>
        </c:ser>
        <c:ser>
          <c:idx val="1"/>
          <c:order val="1"/>
          <c:tx>
            <c:strRef>
              <c:f>'3'!$C$20</c:f>
              <c:strCache>
                <c:ptCount val="1"/>
                <c:pt idx="0">
                  <c:v>^GSPC/100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'3'!$A$21:$A$36</c:f>
              <c:numCache>
                <c:formatCode>General</c:formatCode>
                <c:ptCount val="1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</c:numCache>
            </c:numRef>
          </c:cat>
          <c:val>
            <c:numRef>
              <c:f>'3'!$C$21:$C$36</c:f>
              <c:numCache>
                <c:formatCode>General</c:formatCode>
                <c:ptCount val="16"/>
                <c:pt idx="0">
                  <c:v>44.750097656249999</c:v>
                </c:pt>
                <c:pt idx="1">
                  <c:v>43.802597656250001</c:v>
                </c:pt>
                <c:pt idx="2">
                  <c:v>43.488701171875007</c:v>
                </c:pt>
                <c:pt idx="3">
                  <c:v>43.047597656250005</c:v>
                </c:pt>
                <c:pt idx="4">
                  <c:v>42.255000000000003</c:v>
                </c:pt>
                <c:pt idx="5">
                  <c:v>42.887001953125001</c:v>
                </c:pt>
                <c:pt idx="6">
                  <c:v>43.846499023437502</c:v>
                </c:pt>
                <c:pt idx="7">
                  <c:v>43.739399414062504</c:v>
                </c:pt>
                <c:pt idx="8">
                  <c:v>43.062597656249999</c:v>
                </c:pt>
                <c:pt idx="9">
                  <c:v>43.865400390624998</c:v>
                </c:pt>
                <c:pt idx="10">
                  <c:v>43.634902343749999</c:v>
                </c:pt>
                <c:pt idx="11">
                  <c:v>43.288701171875005</c:v>
                </c:pt>
                <c:pt idx="12">
                  <c:v>42.010898437500003</c:v>
                </c:pt>
                <c:pt idx="13">
                  <c:v>41.707001953125001</c:v>
                </c:pt>
                <c:pt idx="14">
                  <c:v>42.778798828125005</c:v>
                </c:pt>
                <c:pt idx="15">
                  <c:v>42.595200195312501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CC-4CFB-BBA3-1915DAB97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833024"/>
        <c:axId val="1609831360"/>
      </c:lineChart>
      <c:catAx>
        <c:axId val="160983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831360"/>
        <c:crosses val="autoZero"/>
        <c:auto val="1"/>
        <c:lblAlgn val="ctr"/>
        <c:lblOffset val="100"/>
        <c:noMultiLvlLbl val="0"/>
      </c:catAx>
      <c:valAx>
        <c:axId val="160983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83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'3'!$B$39</c:f>
              <c:strCache>
                <c:ptCount val="1"/>
                <c:pt idx="0">
                  <c:v>BMBL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'3'!$A$21:$A$36</c:f>
              <c:numCache>
                <c:formatCode>General</c:formatCode>
                <c:ptCount val="1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</c:numCache>
            </c:numRef>
          </c:cat>
          <c:val>
            <c:numRef>
              <c:f>'3'!$B$40:$B$55</c:f>
              <c:numCache>
                <c:formatCode>General</c:formatCode>
                <c:ptCount val="16"/>
                <c:pt idx="0">
                  <c:v>28.79999923706055</c:v>
                </c:pt>
                <c:pt idx="1">
                  <c:v>26.639999389648441</c:v>
                </c:pt>
                <c:pt idx="2">
                  <c:v>25.190000534057621</c:v>
                </c:pt>
                <c:pt idx="3">
                  <c:v>24.520000457763668</c:v>
                </c:pt>
                <c:pt idx="4">
                  <c:v>24.219999313354489</c:v>
                </c:pt>
                <c:pt idx="5">
                  <c:v>25.440000534057621</c:v>
                </c:pt>
                <c:pt idx="6">
                  <c:v>26.379999160766602</c:v>
                </c:pt>
                <c:pt idx="7">
                  <c:v>25.629999160766602</c:v>
                </c:pt>
                <c:pt idx="8">
                  <c:v>23.35000038146973</c:v>
                </c:pt>
                <c:pt idx="9">
                  <c:v>23.120000839233398</c:v>
                </c:pt>
                <c:pt idx="10">
                  <c:v>19.479999542236332</c:v>
                </c:pt>
                <c:pt idx="11">
                  <c:v>18.079999923706051</c:v>
                </c:pt>
                <c:pt idx="12">
                  <c:v>16.229999542236332</c:v>
                </c:pt>
                <c:pt idx="13">
                  <c:v>16.659999847412109</c:v>
                </c:pt>
                <c:pt idx="14">
                  <c:v>23.639999389648441</c:v>
                </c:pt>
                <c:pt idx="15">
                  <c:v>23.239999771118161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D7-4476-8BEF-73CF4B919809}"/>
            </c:ext>
          </c:extLst>
        </c:ser>
        <c:ser>
          <c:idx val="1"/>
          <c:order val="1"/>
          <c:tx>
            <c:strRef>
              <c:f>'3'!$C$20</c:f>
              <c:strCache>
                <c:ptCount val="1"/>
                <c:pt idx="0">
                  <c:v>^GSPC/100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'3'!$A$21:$A$36</c:f>
              <c:numCache>
                <c:formatCode>General</c:formatCode>
                <c:ptCount val="1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</c:numCache>
            </c:numRef>
          </c:cat>
          <c:val>
            <c:numRef>
              <c:f>'3'!$C$21:$C$36</c:f>
              <c:numCache>
                <c:formatCode>General</c:formatCode>
                <c:ptCount val="16"/>
                <c:pt idx="0">
                  <c:v>44.750097656249999</c:v>
                </c:pt>
                <c:pt idx="1">
                  <c:v>43.802597656250001</c:v>
                </c:pt>
                <c:pt idx="2">
                  <c:v>43.488701171875007</c:v>
                </c:pt>
                <c:pt idx="3">
                  <c:v>43.047597656250005</c:v>
                </c:pt>
                <c:pt idx="4">
                  <c:v>42.255000000000003</c:v>
                </c:pt>
                <c:pt idx="5">
                  <c:v>42.887001953125001</c:v>
                </c:pt>
                <c:pt idx="6">
                  <c:v>43.846499023437502</c:v>
                </c:pt>
                <c:pt idx="7">
                  <c:v>43.739399414062504</c:v>
                </c:pt>
                <c:pt idx="8">
                  <c:v>43.062597656249999</c:v>
                </c:pt>
                <c:pt idx="9">
                  <c:v>43.865400390624998</c:v>
                </c:pt>
                <c:pt idx="10">
                  <c:v>43.634902343749999</c:v>
                </c:pt>
                <c:pt idx="11">
                  <c:v>43.288701171875005</c:v>
                </c:pt>
                <c:pt idx="12">
                  <c:v>42.010898437500003</c:v>
                </c:pt>
                <c:pt idx="13">
                  <c:v>41.707001953125001</c:v>
                </c:pt>
                <c:pt idx="14">
                  <c:v>42.778798828125005</c:v>
                </c:pt>
                <c:pt idx="15">
                  <c:v>42.595200195312501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D7-4476-8BEF-73CF4B919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833024"/>
        <c:axId val="1609831360"/>
      </c:lineChart>
      <c:catAx>
        <c:axId val="160983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831360"/>
        <c:crosses val="autoZero"/>
        <c:auto val="1"/>
        <c:lblAlgn val="ctr"/>
        <c:lblOffset val="100"/>
        <c:noMultiLvlLbl val="0"/>
      </c:catAx>
      <c:valAx>
        <c:axId val="160983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83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2</xdr:row>
      <xdr:rowOff>4762</xdr:rowOff>
    </xdr:from>
    <xdr:to>
      <xdr:col>18</xdr:col>
      <xdr:colOff>85725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39C36B-D819-4BDF-1113-A0CC7B0C5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21</xdr:row>
      <xdr:rowOff>4762</xdr:rowOff>
    </xdr:from>
    <xdr:to>
      <xdr:col>18</xdr:col>
      <xdr:colOff>85725</xdr:colOff>
      <xdr:row>35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E3F34-EBC0-4757-AFB6-90A0FF32F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171450</xdr:colOff>
      <xdr:row>40</xdr:row>
      <xdr:rowOff>4762</xdr:rowOff>
    </xdr:from>
    <xdr:to>
      <xdr:col>18</xdr:col>
      <xdr:colOff>85725</xdr:colOff>
      <xdr:row>54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57D6A4-8B9A-4FAC-B922-5CF9B5B28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35E9D-D0F0-4104-9987-20AE9D04436C}">
  <dimension ref="A1:BN22"/>
  <sheetViews>
    <sheetView topLeftCell="AS1" workbookViewId="0">
      <selection activeCell="BC1" sqref="BC1:BC17"/>
    </sheetView>
  </sheetViews>
  <sheetFormatPr defaultRowHeight="15" x14ac:dyDescent="0.25"/>
  <cols>
    <col min="1" max="1" width="12" bestFit="1" customWidth="1"/>
    <col min="2" max="2" width="13.140625" bestFit="1" customWidth="1"/>
    <col min="3" max="7" width="12.7109375" bestFit="1" customWidth="1"/>
    <col min="65" max="65" width="18.28515625" bestFit="1" customWidth="1"/>
  </cols>
  <sheetData>
    <row r="1" spans="1:66" x14ac:dyDescent="0.25">
      <c r="A1" s="1" t="s">
        <v>75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  <c r="AH1" s="1" t="s">
        <v>42</v>
      </c>
      <c r="AI1" s="1" t="s">
        <v>43</v>
      </c>
      <c r="AJ1" s="1" t="s">
        <v>44</v>
      </c>
      <c r="AK1" s="1" t="s">
        <v>45</v>
      </c>
      <c r="AL1" s="1" t="s">
        <v>46</v>
      </c>
      <c r="AM1" s="1" t="s">
        <v>47</v>
      </c>
      <c r="AN1" s="1" t="s">
        <v>48</v>
      </c>
      <c r="AO1" s="1" t="s">
        <v>49</v>
      </c>
      <c r="AP1" s="1" t="s">
        <v>50</v>
      </c>
      <c r="AQ1" s="1" t="s">
        <v>51</v>
      </c>
      <c r="AR1" s="1" t="s">
        <v>52</v>
      </c>
      <c r="AS1" s="1" t="s">
        <v>53</v>
      </c>
      <c r="AT1" s="1" t="s">
        <v>54</v>
      </c>
      <c r="AU1" s="1" t="s">
        <v>55</v>
      </c>
      <c r="AV1" s="1" t="s">
        <v>56</v>
      </c>
      <c r="AW1" s="1" t="s">
        <v>57</v>
      </c>
      <c r="AX1" s="1" t="s">
        <v>58</v>
      </c>
      <c r="AY1" s="1" t="s">
        <v>59</v>
      </c>
      <c r="AZ1" s="1" t="s">
        <v>60</v>
      </c>
      <c r="BA1" s="1" t="s">
        <v>61</v>
      </c>
      <c r="BB1" s="1" t="s">
        <v>62</v>
      </c>
      <c r="BC1" s="1" t="s">
        <v>63</v>
      </c>
      <c r="BD1" s="1" t="s">
        <v>64</v>
      </c>
      <c r="BE1" s="1" t="s">
        <v>65</v>
      </c>
      <c r="BF1" s="1" t="s">
        <v>66</v>
      </c>
      <c r="BG1" s="1" t="s">
        <v>67</v>
      </c>
      <c r="BH1" s="1" t="s">
        <v>68</v>
      </c>
      <c r="BI1" s="1" t="s">
        <v>69</v>
      </c>
      <c r="BJ1" s="1" t="s">
        <v>70</v>
      </c>
      <c r="BK1" s="1" t="s">
        <v>71</v>
      </c>
      <c r="BL1" s="1" t="s">
        <v>72</v>
      </c>
      <c r="BM1" s="1" t="s">
        <v>73</v>
      </c>
      <c r="BN1" s="1" t="s">
        <v>83</v>
      </c>
    </row>
    <row r="2" spans="1:66" x14ac:dyDescent="0.25">
      <c r="A2" s="1">
        <v>-5</v>
      </c>
      <c r="B2">
        <f>window_returns!B2-window_returns!$Q2*VLOOKUP(window_returns!B$1,regression_results!$B:$J,5,0)+VLOOKUP(window_returns!B$1,regression_results!$B:$J,4,0)</f>
        <v>-4.1239982485709497E-3</v>
      </c>
      <c r="C2">
        <f>window_returns!C2-window_returns!$Q2*VLOOKUP(window_returns!C$1,regression_results!$B:$J,5,0)+VLOOKUP(window_returns!C$1,regression_results!$B:$J,4,0)</f>
        <v>-3.2533808298676845E-2</v>
      </c>
      <c r="D2">
        <f>window_returns!D2-window_returns!$Q2*VLOOKUP(window_returns!D$1,regression_results!$B:$J,5,0)+VLOOKUP(window_returns!D$1,regression_results!$B:$J,4,0)</f>
        <v>-1.571568276564422E-2</v>
      </c>
      <c r="E2">
        <f>window_returns!E2-window_returns!$Q2*VLOOKUP(window_returns!E$1,regression_results!$B:$J,5,0)+VLOOKUP(window_returns!E$1,regression_results!$B:$J,4,0)</f>
        <v>1.2621105360026478E-2</v>
      </c>
      <c r="F2">
        <f>window_returns!F2-window_returns!$Q2*VLOOKUP(window_returns!F$1,regression_results!$B:$J,5,0)+VLOOKUP(window_returns!F$1,regression_results!$B:$J,4,0)</f>
        <v>8.5308901971650041E-3</v>
      </c>
      <c r="G2">
        <f>window_returns!G2-window_returns!$Q2*VLOOKUP(window_returns!G$1,regression_results!$B:$J,5,0)+VLOOKUP(window_returns!G$1,regression_results!$B:$J,4,0)</f>
        <v>1.0705683244856268E-3</v>
      </c>
      <c r="H2">
        <f>window_returns!H2-window_returns!$Q2*VLOOKUP(window_returns!H$1,regression_results!$B:$J,5,0)+VLOOKUP(window_returns!H$1,regression_results!$B:$J,4,0)</f>
        <v>-8.8050364232716248E-3</v>
      </c>
      <c r="I2">
        <f>window_returns!I2-window_returns!$Q2*VLOOKUP(window_returns!I$1,regression_results!$B:$J,5,0)+VLOOKUP(window_returns!I$1,regression_results!$B:$J,4,0)</f>
        <v>-1.4830701145528633E-2</v>
      </c>
      <c r="J2">
        <f>window_returns!J2-window_returns!$Q2*VLOOKUP(window_returns!J$1,regression_results!$B:$J,5,0)+VLOOKUP(window_returns!J$1,regression_results!$B:$J,4,0)</f>
        <v>-2.432544761189942E-2</v>
      </c>
      <c r="K2">
        <f>window_returns!K2-window_returns!$Q2*VLOOKUP(window_returns!K$1,regression_results!$B:$J,5,0)+VLOOKUP(window_returns!K$1,regression_results!$B:$J,4,0)</f>
        <v>-4.566195651753922E-3</v>
      </c>
      <c r="L2">
        <f>window_returns!L2-window_returns!$Q2*VLOOKUP(window_returns!L$1,regression_results!$B:$J,5,0)+VLOOKUP(window_returns!L$1,regression_results!$B:$J,4,0)</f>
        <v>-1.0873521088702948E-2</v>
      </c>
      <c r="M2">
        <f>window_returns!M2-window_returns!$Q2*VLOOKUP(window_returns!M$1,regression_results!$B:$J,5,0)+VLOOKUP(window_returns!M$1,regression_results!$B:$J,4,0)</f>
        <v>-6.1078680899328717E-3</v>
      </c>
      <c r="N2">
        <f>window_returns!N2-window_returns!$Q2*VLOOKUP(window_returns!N$1,regression_results!$B:$J,5,0)+VLOOKUP(window_returns!N$1,regression_results!$B:$J,4,0)</f>
        <v>9.7783920090018898E-3</v>
      </c>
      <c r="O2">
        <f>window_returns!O2-window_returns!$Q2*VLOOKUP(window_returns!O$1,regression_results!$B:$J,5,0)+VLOOKUP(window_returns!O$1,regression_results!$B:$J,4,0)</f>
        <v>5.7233107733560315E-2</v>
      </c>
      <c r="P2">
        <f>window_returns!P2-window_returns!$Q2*VLOOKUP(window_returns!P$1,regression_results!$B:$J,5,0)+VLOOKUP(window_returns!P$1,regression_results!$B:$J,4,0)</f>
        <v>1.8593064335615576E-2</v>
      </c>
      <c r="Q2">
        <f>window_returns!R2-window_returns!$Q2*VLOOKUP(window_returns!R$1,regression_results!$B:$J,5,0)+VLOOKUP(window_returns!R$1,regression_results!$B:$J,4,0)</f>
        <v>-1.5126937855755312E-2</v>
      </c>
      <c r="R2">
        <f>window_returns!S2-window_returns!$Q2*VLOOKUP(window_returns!S$1,regression_results!$B:$J,5,0)+VLOOKUP(window_returns!S$1,regression_results!$B:$J,4,0)</f>
        <v>1.2513474139089115E-2</v>
      </c>
      <c r="S2">
        <f>window_returns!T2-window_returns!$Q2*VLOOKUP(window_returns!T$1,regression_results!$B:$J,5,0)+VLOOKUP(window_returns!T$1,regression_results!$B:$J,4,0)</f>
        <v>-6.277897152253295E-2</v>
      </c>
      <c r="T2">
        <f>window_returns!U2-window_returns!$Q2*VLOOKUP(window_returns!U$1,regression_results!$B:$J,5,0)+VLOOKUP(window_returns!U$1,regression_results!$B:$J,4,0)</f>
        <v>2.8735856226158015E-3</v>
      </c>
      <c r="U2">
        <f>window_returns!V2-window_returns!$Q2*VLOOKUP(window_returns!V$1,regression_results!$B:$J,5,0)+VLOOKUP(window_returns!V$1,regression_results!$B:$J,4,0)</f>
        <v>3.2810391539271106E-3</v>
      </c>
      <c r="V2">
        <f>window_returns!W2-window_returns!$Q2*VLOOKUP(window_returns!W$1,regression_results!$B:$J,5,0)+VLOOKUP(window_returns!W$1,regression_results!$B:$J,4,0)</f>
        <v>7.0887234359712408E-3</v>
      </c>
      <c r="W2">
        <f>window_returns!X2-window_returns!$Q2*VLOOKUP(window_returns!X$1,regression_results!$B:$J,5,0)+VLOOKUP(window_returns!X$1,regression_results!$B:$J,4,0)</f>
        <v>9.0480799731329367E-4</v>
      </c>
      <c r="X2">
        <f>window_returns!Y2-window_returns!$Q2*VLOOKUP(window_returns!Y$1,regression_results!$B:$J,5,0)+VLOOKUP(window_returns!Y$1,regression_results!$B:$J,4,0)</f>
        <v>2.0392514216734255E-3</v>
      </c>
      <c r="Y2">
        <f>window_returns!Z2-window_returns!$Q2*VLOOKUP(window_returns!Z$1,regression_results!$B:$J,5,0)+VLOOKUP(window_returns!Z$1,regression_results!$B:$J,4,0)</f>
        <v>-2.4782126668527762E-2</v>
      </c>
      <c r="Z2">
        <f>window_returns!AA2-window_returns!$Q2*VLOOKUP(window_returns!AA$1,regression_results!$B:$J,5,0)+VLOOKUP(window_returns!AA$1,regression_results!$B:$J,4,0)</f>
        <v>-2.1589668061988337E-2</v>
      </c>
      <c r="AA2">
        <f>window_returns!AB2-window_returns!$Q2*VLOOKUP(window_returns!AB$1,regression_results!$B:$J,5,0)+VLOOKUP(window_returns!AB$1,regression_results!$B:$J,4,0)</f>
        <v>2.6229316527461486E-3</v>
      </c>
      <c r="AB2">
        <f>window_returns!AC2-window_returns!$Q2*VLOOKUP(window_returns!AC$1,regression_results!$B:$J,5,0)+VLOOKUP(window_returns!AC$1,regression_results!$B:$J,4,0)</f>
        <v>1.6882848446608298E-2</v>
      </c>
      <c r="AC2">
        <f>window_returns!AD2-window_returns!$Q2*VLOOKUP(window_returns!AD$1,regression_results!$B:$J,5,0)+VLOOKUP(window_returns!AD$1,regression_results!$B:$J,4,0)</f>
        <v>1.9056131540257301E-2</v>
      </c>
      <c r="AD2">
        <f>window_returns!AE2-window_returns!$Q2*VLOOKUP(window_returns!AE$1,regression_results!$B:$J,5,0)+VLOOKUP(window_returns!AE$1,regression_results!$B:$J,4,0)</f>
        <v>2.6172854174275131E-3</v>
      </c>
      <c r="AE2">
        <f>window_returns!AF2-window_returns!$Q2*VLOOKUP(window_returns!AF$1,regression_results!$B:$J,5,0)+VLOOKUP(window_returns!AF$1,regression_results!$B:$J,4,0)</f>
        <v>2.5166584974976123E-2</v>
      </c>
      <c r="AF2">
        <f>window_returns!AG2-window_returns!$Q2*VLOOKUP(window_returns!AG$1,regression_results!$B:$J,5,0)+VLOOKUP(window_returns!AG$1,regression_results!$B:$J,4,0)</f>
        <v>9.0059252216738966E-2</v>
      </c>
      <c r="AG2">
        <f>window_returns!AH2-window_returns!$Q2*VLOOKUP(window_returns!AH$1,regression_results!$B:$J,5,0)+VLOOKUP(window_returns!AH$1,regression_results!$B:$J,4,0)</f>
        <v>-2.602869625319605E-3</v>
      </c>
      <c r="AH2">
        <f>window_returns!AI2-window_returns!$Q2*VLOOKUP(window_returns!AI$1,regression_results!$B:$J,5,0)+VLOOKUP(window_returns!AI$1,regression_results!$B:$J,4,0)</f>
        <v>4.8856406074831429E-3</v>
      </c>
      <c r="AI2">
        <f>window_returns!AJ2-window_returns!$Q2*VLOOKUP(window_returns!AJ$1,regression_results!$B:$J,5,0)+VLOOKUP(window_returns!AJ$1,regression_results!$B:$J,4,0)</f>
        <v>7.2311418475533729E-3</v>
      </c>
      <c r="AJ2">
        <f>window_returns!AK2-window_returns!$Q2*VLOOKUP(window_returns!AK$1,regression_results!$B:$J,5,0)+VLOOKUP(window_returns!AK$1,regression_results!$B:$J,4,0)</f>
        <v>5.2744816405507679E-3</v>
      </c>
      <c r="AK2">
        <f>window_returns!AL2-window_returns!$Q2*VLOOKUP(window_returns!AL$1,regression_results!$B:$J,5,0)+VLOOKUP(window_returns!AL$1,regression_results!$B:$J,4,0)</f>
        <v>8.6416614597623585E-3</v>
      </c>
      <c r="AL2">
        <f>window_returns!AM2-window_returns!$Q2*VLOOKUP(window_returns!AM$1,regression_results!$B:$J,5,0)+VLOOKUP(window_returns!AM$1,regression_results!$B:$J,4,0)</f>
        <v>8.3371649617510479E-3</v>
      </c>
      <c r="AM2">
        <f>window_returns!AN2-window_returns!$Q2*VLOOKUP(window_returns!AN$1,regression_results!$B:$J,5,0)+VLOOKUP(window_returns!AN$1,regression_results!$B:$J,4,0)</f>
        <v>1.0168089188978037E-3</v>
      </c>
      <c r="AN2">
        <f>window_returns!AO2-window_returns!$Q2*VLOOKUP(window_returns!AO$1,regression_results!$B:$J,5,0)+VLOOKUP(window_returns!AO$1,regression_results!$B:$J,4,0)</f>
        <v>-4.1735825466984108E-3</v>
      </c>
      <c r="AO2">
        <f>window_returns!AP2-window_returns!$Q2*VLOOKUP(window_returns!AP$1,regression_results!$B:$J,5,0)+VLOOKUP(window_returns!AP$1,regression_results!$B:$J,4,0)</f>
        <v>-2.4684401328145056E-5</v>
      </c>
      <c r="AP2">
        <f>window_returns!AQ2-window_returns!$Q2*VLOOKUP(window_returns!AQ$1,regression_results!$B:$J,5,0)+VLOOKUP(window_returns!AQ$1,regression_results!$B:$J,4,0)</f>
        <v>-8.5449525483097047E-3</v>
      </c>
      <c r="AQ2">
        <f>window_returns!AR2-window_returns!$Q2*VLOOKUP(window_returns!AR$1,regression_results!$B:$J,5,0)+VLOOKUP(window_returns!AR$1,regression_results!$B:$J,4,0)</f>
        <v>1.4763342707136671E-2</v>
      </c>
      <c r="AR2">
        <f>window_returns!AS2-window_returns!$Q2*VLOOKUP(window_returns!AS$1,regression_results!$B:$J,5,0)+VLOOKUP(window_returns!AS$1,regression_results!$B:$J,4,0)</f>
        <v>1.9841158068411302E-3</v>
      </c>
      <c r="AS2">
        <f>window_returns!AT2-window_returns!$Q2*VLOOKUP(window_returns!AT$1,regression_results!$B:$J,5,0)+VLOOKUP(window_returns!AT$1,regression_results!$B:$J,4,0)</f>
        <v>-9.9617379938712353E-3</v>
      </c>
      <c r="AT2">
        <f>window_returns!AU2-window_returns!$Q2*VLOOKUP(window_returns!AU$1,regression_results!$B:$J,5,0)+VLOOKUP(window_returns!AU$1,regression_results!$B:$J,4,0)</f>
        <v>-5.6900546273756939E-3</v>
      </c>
      <c r="AU2">
        <f>window_returns!AV2-window_returns!$Q2*VLOOKUP(window_returns!AV$1,regression_results!$B:$J,5,0)+VLOOKUP(window_returns!AV$1,regression_results!$B:$J,4,0)</f>
        <v>1.6602326933963692E-2</v>
      </c>
      <c r="AV2">
        <f>window_returns!AW2-window_returns!$Q2*VLOOKUP(window_returns!AW$1,regression_results!$B:$J,5,0)+VLOOKUP(window_returns!AW$1,regression_results!$B:$J,4,0)</f>
        <v>2.6016789644674365E-3</v>
      </c>
      <c r="AW2">
        <f>window_returns!AX2-window_returns!$Q2*VLOOKUP(window_returns!AX$1,regression_results!$B:$J,5,0)+VLOOKUP(window_returns!AX$1,regression_results!$B:$J,4,0)</f>
        <v>2.1402799612755454E-2</v>
      </c>
      <c r="AX2">
        <f>window_returns!AY2-window_returns!$Q2*VLOOKUP(window_returns!AY$1,regression_results!$B:$J,5,0)+VLOOKUP(window_returns!AY$1,regression_results!$B:$J,4,0)</f>
        <v>-4.6020877390902156E-3</v>
      </c>
      <c r="AY2">
        <f>window_returns!AZ2-window_returns!$Q2*VLOOKUP(window_returns!AZ$1,regression_results!$B:$J,5,0)+VLOOKUP(window_returns!AZ$1,regression_results!$B:$J,4,0)</f>
        <v>-4.8028895480455185E-2</v>
      </c>
      <c r="AZ2">
        <f>window_returns!BA2-window_returns!$Q2*VLOOKUP(window_returns!BA$1,regression_results!$B:$J,5,0)+VLOOKUP(window_returns!BA$1,regression_results!$B:$J,4,0)</f>
        <v>1.1533699452551702E-2</v>
      </c>
      <c r="BA2">
        <f>window_returns!BB2-window_returns!$Q2*VLOOKUP(window_returns!BB$1,regression_results!$B:$J,5,0)+VLOOKUP(window_returns!BB$1,regression_results!$B:$J,4,0)</f>
        <v>4.2785986149729413E-3</v>
      </c>
      <c r="BB2">
        <f>window_returns!BC2-window_returns!$Q2*VLOOKUP(window_returns!BC$1,regression_results!$B:$J,5,0)+VLOOKUP(window_returns!BC$1,regression_results!$B:$J,4,0)</f>
        <v>2.9139685291203706E-3</v>
      </c>
      <c r="BC2">
        <f>window_returns!BD2-window_returns!$Q2*VLOOKUP(window_returns!BD$1,regression_results!$B:$J,5,0)+VLOOKUP(window_returns!BD$1,regression_results!$B:$J,4,0)</f>
        <v>-3.349236042470146E-2</v>
      </c>
      <c r="BD2">
        <f>window_returns!BE2-window_returns!$Q2*VLOOKUP(window_returns!BE$1,regression_results!$B:$J,5,0)+VLOOKUP(window_returns!BE$1,regression_results!$B:$J,4,0)</f>
        <v>-7.1647315056879886E-3</v>
      </c>
      <c r="BE2">
        <f>window_returns!BF2-window_returns!$Q2*VLOOKUP(window_returns!BF$1,regression_results!$B:$J,5,0)+VLOOKUP(window_returns!BF$1,regression_results!$B:$J,4,0)</f>
        <v>4.8711550694089209E-2</v>
      </c>
      <c r="BF2">
        <f>window_returns!BG2-window_returns!$Q2*VLOOKUP(window_returns!BG$1,regression_results!$B:$J,5,0)+VLOOKUP(window_returns!BG$1,regression_results!$B:$J,4,0)</f>
        <v>-9.16306688405187E-4</v>
      </c>
      <c r="BG2">
        <f>window_returns!BH2-window_returns!$Q2*VLOOKUP(window_returns!BH$1,regression_results!$B:$J,5,0)+VLOOKUP(window_returns!BH$1,regression_results!$B:$J,4,0)</f>
        <v>2.7183136432404366E-2</v>
      </c>
      <c r="BH2">
        <f>window_returns!BI2-window_returns!$Q2*VLOOKUP(window_returns!BI$1,regression_results!$B:$J,5,0)+VLOOKUP(window_returns!BI$1,regression_results!$B:$J,4,0)</f>
        <v>-1.1015147287026156E-2</v>
      </c>
      <c r="BI2">
        <f>window_returns!BJ2-window_returns!$Q2*VLOOKUP(window_returns!BJ$1,regression_results!$B:$J,5,0)+VLOOKUP(window_returns!BJ$1,regression_results!$B:$J,4,0)</f>
        <v>8.9354624869358822E-3</v>
      </c>
      <c r="BJ2">
        <f>window_returns!BK2-window_returns!$Q2*VLOOKUP(window_returns!BK$1,regression_results!$B:$J,5,0)+VLOOKUP(window_returns!BK$1,regression_results!$B:$J,4,0)</f>
        <v>2.4063983618253047E-2</v>
      </c>
      <c r="BK2">
        <f>window_returns!BL2-window_returns!$Q2*VLOOKUP(window_returns!BL$1,regression_results!$B:$J,5,0)+VLOOKUP(window_returns!BL$1,regression_results!$B:$J,4,0)</f>
        <v>-1.7299641309723786E-2</v>
      </c>
      <c r="BL2">
        <f>window_returns!BM2-window_returns!$Q2*VLOOKUP(window_returns!BM$1,regression_results!$B:$J,5,0)+VLOOKUP(window_returns!BM$1,regression_results!$B:$J,4,0)</f>
        <v>1.4934024931768708E-2</v>
      </c>
      <c r="BM2" s="2">
        <v>44608</v>
      </c>
      <c r="BN2">
        <f>AVERAGE(B2:BL2)</f>
        <v>2.0405018506298375E-3</v>
      </c>
    </row>
    <row r="3" spans="1:66" x14ac:dyDescent="0.25">
      <c r="A3" s="1">
        <v>-4</v>
      </c>
      <c r="B3">
        <f>window_returns!B3-window_returns!$Q3*VLOOKUP(window_returns!B$1,regression_results!$B:$J,5,0)+VLOOKUP(window_returns!B$1,regression_results!$B:$J,4,0)</f>
        <v>4.3724006786904149E-2</v>
      </c>
      <c r="C3">
        <f>window_returns!C3-window_returns!$Q3*VLOOKUP(window_returns!C$1,regression_results!$B:$J,5,0)+VLOOKUP(window_returns!C$1,regression_results!$B:$J,4,0)</f>
        <v>1.5184697840929507E-2</v>
      </c>
      <c r="D3">
        <f>window_returns!D3-window_returns!$Q3*VLOOKUP(window_returns!D$1,regression_results!$B:$J,5,0)+VLOOKUP(window_returns!D$1,regression_results!$B:$J,4,0)</f>
        <v>3.1802899417186156E-2</v>
      </c>
      <c r="E3">
        <f>window_returns!E3-window_returns!$Q3*VLOOKUP(window_returns!E$1,regression_results!$B:$J,5,0)+VLOOKUP(window_returns!E$1,regression_results!$B:$J,4,0)</f>
        <v>-7.6850416265089759E-3</v>
      </c>
      <c r="F3">
        <f>window_returns!F3-window_returns!$Q3*VLOOKUP(window_returns!F$1,regression_results!$B:$J,5,0)+VLOOKUP(window_returns!F$1,regression_results!$B:$J,4,0)</f>
        <v>-5.2126875223915915E-3</v>
      </c>
      <c r="G3">
        <f>window_returns!G3-window_returns!$Q3*VLOOKUP(window_returns!G$1,regression_results!$B:$J,5,0)+VLOOKUP(window_returns!G$1,regression_results!$B:$J,4,0)</f>
        <v>-1.2907383200669732E-2</v>
      </c>
      <c r="H3">
        <f>window_returns!H3-window_returns!$Q3*VLOOKUP(window_returns!H$1,regression_results!$B:$J,5,0)+VLOOKUP(window_returns!H$1,regression_results!$B:$J,4,0)</f>
        <v>-1.6454152764143175E-2</v>
      </c>
      <c r="I3">
        <f>window_returns!I3-window_returns!$Q3*VLOOKUP(window_returns!I$1,regression_results!$B:$J,5,0)+VLOOKUP(window_returns!I$1,regression_results!$B:$J,4,0)</f>
        <v>-1.6982808025847691E-2</v>
      </c>
      <c r="J3">
        <f>window_returns!J3-window_returns!$Q3*VLOOKUP(window_returns!J$1,regression_results!$B:$J,5,0)+VLOOKUP(window_returns!J$1,regression_results!$B:$J,4,0)</f>
        <v>1.1658804853822554E-2</v>
      </c>
      <c r="K3">
        <f>window_returns!K3-window_returns!$Q3*VLOOKUP(window_returns!K$1,regression_results!$B:$J,5,0)+VLOOKUP(window_returns!K$1,regression_results!$B:$J,4,0)</f>
        <v>4.2444410484706797E-2</v>
      </c>
      <c r="L3">
        <f>window_returns!L3-window_returns!$Q3*VLOOKUP(window_returns!L$1,regression_results!$B:$J,5,0)+VLOOKUP(window_returns!L$1,regression_results!$B:$J,4,0)</f>
        <v>-7.3908487717934904E-3</v>
      </c>
      <c r="M3">
        <f>window_returns!M3-window_returns!$Q3*VLOOKUP(window_returns!M$1,regression_results!$B:$J,5,0)+VLOOKUP(window_returns!M$1,regression_results!$B:$J,4,0)</f>
        <v>-1.3480206229950782E-2</v>
      </c>
      <c r="N3">
        <f>window_returns!N3-window_returns!$Q3*VLOOKUP(window_returns!N$1,regression_results!$B:$J,5,0)+VLOOKUP(window_returns!N$1,regression_results!$B:$J,4,0)</f>
        <v>7.1855407587430916E-3</v>
      </c>
      <c r="O3">
        <f>window_returns!O3-window_returns!$Q3*VLOOKUP(window_returns!O$1,regression_results!$B:$J,5,0)+VLOOKUP(window_returns!O$1,regression_results!$B:$J,4,0)</f>
        <v>-4.8748152477646883E-3</v>
      </c>
      <c r="P3">
        <f>window_returns!P3-window_returns!$Q3*VLOOKUP(window_returns!P$1,regression_results!$B:$J,5,0)+VLOOKUP(window_returns!P$1,regression_results!$B:$J,4,0)</f>
        <v>7.8070036113070153E-3</v>
      </c>
      <c r="Q3">
        <f>window_returns!R3-window_returns!$Q3*VLOOKUP(window_returns!R$1,regression_results!$B:$J,5,0)+VLOOKUP(window_returns!R$1,regression_results!$B:$J,4,0)</f>
        <v>-1.122976089944034E-2</v>
      </c>
      <c r="R3">
        <f>window_returns!S3-window_returns!$Q3*VLOOKUP(window_returns!S$1,regression_results!$B:$J,5,0)+VLOOKUP(window_returns!S$1,regression_results!$B:$J,4,0)</f>
        <v>-1.0683357182835331E-2</v>
      </c>
      <c r="S3">
        <f>window_returns!T3-window_returns!$Q3*VLOOKUP(window_returns!T$1,regression_results!$B:$J,5,0)+VLOOKUP(window_returns!T$1,regression_results!$B:$J,4,0)</f>
        <v>-2.195188897314701E-2</v>
      </c>
      <c r="T3">
        <f>window_returns!U3-window_returns!$Q3*VLOOKUP(window_returns!U$1,regression_results!$B:$J,5,0)+VLOOKUP(window_returns!U$1,regression_results!$B:$J,4,0)</f>
        <v>-4.587525326578186E-2</v>
      </c>
      <c r="U3">
        <f>window_returns!V3-window_returns!$Q3*VLOOKUP(window_returns!V$1,regression_results!$B:$J,5,0)+VLOOKUP(window_returns!V$1,regression_results!$B:$J,4,0)</f>
        <v>-1.0816089428128122E-2</v>
      </c>
      <c r="V3">
        <f>window_returns!W3-window_returns!$Q3*VLOOKUP(window_returns!W$1,regression_results!$B:$J,5,0)+VLOOKUP(window_returns!W$1,regression_results!$B:$J,4,0)</f>
        <v>-1.9003220246669675E-2</v>
      </c>
      <c r="W3">
        <f>window_returns!X3-window_returns!$Q3*VLOOKUP(window_returns!X$1,regression_results!$B:$J,5,0)+VLOOKUP(window_returns!X$1,regression_results!$B:$J,4,0)</f>
        <v>-2.456150925064278E-3</v>
      </c>
      <c r="X3">
        <f>window_returns!Y3-window_returns!$Q3*VLOOKUP(window_returns!Y$1,regression_results!$B:$J,5,0)+VLOOKUP(window_returns!Y$1,regression_results!$B:$J,4,0)</f>
        <v>-6.649527179822483E-3</v>
      </c>
      <c r="Y3">
        <f>window_returns!Z3-window_returns!$Q3*VLOOKUP(window_returns!Z$1,regression_results!$B:$J,5,0)+VLOOKUP(window_returns!Z$1,regression_results!$B:$J,4,0)</f>
        <v>-4.8624475470883187E-2</v>
      </c>
      <c r="Z3">
        <f>window_returns!AA3-window_returns!$Q3*VLOOKUP(window_returns!AA$1,regression_results!$B:$J,5,0)+VLOOKUP(window_returns!AA$1,regression_results!$B:$J,4,0)</f>
        <v>1.8194675390106226E-2</v>
      </c>
      <c r="AA3">
        <f>window_returns!AB3-window_returns!$Q3*VLOOKUP(window_returns!AB$1,regression_results!$B:$J,5,0)+VLOOKUP(window_returns!AB$1,regression_results!$B:$J,4,0)</f>
        <v>-1.6717288219184452E-2</v>
      </c>
      <c r="AB3">
        <f>window_returns!AC3-window_returns!$Q3*VLOOKUP(window_returns!AC$1,regression_results!$B:$J,5,0)+VLOOKUP(window_returns!AC$1,regression_results!$B:$J,4,0)</f>
        <v>-1.5422291225849389E-2</v>
      </c>
      <c r="AC3">
        <f>window_returns!AD3-window_returns!$Q3*VLOOKUP(window_returns!AD$1,regression_results!$B:$J,5,0)+VLOOKUP(window_returns!AD$1,regression_results!$B:$J,4,0)</f>
        <v>2.3663287658968014E-2</v>
      </c>
      <c r="AD3">
        <f>window_returns!AE3-window_returns!$Q3*VLOOKUP(window_returns!AE$1,regression_results!$B:$J,5,0)+VLOOKUP(window_returns!AE$1,regression_results!$B:$J,4,0)</f>
        <v>-7.8125801163514523E-3</v>
      </c>
      <c r="AE3">
        <f>window_returns!AF3-window_returns!$Q3*VLOOKUP(window_returns!AF$1,regression_results!$B:$J,5,0)+VLOOKUP(window_returns!AF$1,regression_results!$B:$J,4,0)</f>
        <v>-6.6338924235198327E-3</v>
      </c>
      <c r="AF3">
        <f>window_returns!AG3-window_returns!$Q3*VLOOKUP(window_returns!AG$1,regression_results!$B:$J,5,0)+VLOOKUP(window_returns!AG$1,regression_results!$B:$J,4,0)</f>
        <v>-5.2397722169800886E-3</v>
      </c>
      <c r="AG3">
        <f>window_returns!AH3-window_returns!$Q3*VLOOKUP(window_returns!AH$1,regression_results!$B:$J,5,0)+VLOOKUP(window_returns!AH$1,regression_results!$B:$J,4,0)</f>
        <v>5.7392210947565421E-3</v>
      </c>
      <c r="AH3">
        <f>window_returns!AI3-window_returns!$Q3*VLOOKUP(window_returns!AI$1,regression_results!$B:$J,5,0)+VLOOKUP(window_returns!AI$1,regression_results!$B:$J,4,0)</f>
        <v>-1.5883833139051333E-2</v>
      </c>
      <c r="AI3">
        <f>window_returns!AJ3-window_returns!$Q3*VLOOKUP(window_returns!AJ$1,regression_results!$B:$J,5,0)+VLOOKUP(window_returns!AJ$1,regression_results!$B:$J,4,0)</f>
        <v>-2.348256605594868E-3</v>
      </c>
      <c r="AJ3">
        <f>window_returns!AK3-window_returns!$Q3*VLOOKUP(window_returns!AK$1,regression_results!$B:$J,5,0)+VLOOKUP(window_returns!AK$1,regression_results!$B:$J,4,0)</f>
        <v>-1.5369949954472877E-2</v>
      </c>
      <c r="AK3">
        <f>window_returns!AL3-window_returns!$Q3*VLOOKUP(window_returns!AL$1,regression_results!$B:$J,5,0)+VLOOKUP(window_returns!AL$1,regression_results!$B:$J,4,0)</f>
        <v>2.0701511015948287E-2</v>
      </c>
      <c r="AL3">
        <f>window_returns!AM3-window_returns!$Q3*VLOOKUP(window_returns!AM$1,regression_results!$B:$J,5,0)+VLOOKUP(window_returns!AM$1,regression_results!$B:$J,4,0)</f>
        <v>1.9408269802701411E-2</v>
      </c>
      <c r="AM3">
        <f>window_returns!AN3-window_returns!$Q3*VLOOKUP(window_returns!AN$1,regression_results!$B:$J,5,0)+VLOOKUP(window_returns!AN$1,regression_results!$B:$J,4,0)</f>
        <v>-1.3046021378622184E-2</v>
      </c>
      <c r="AN3">
        <f>window_returns!AO3-window_returns!$Q3*VLOOKUP(window_returns!AO$1,regression_results!$B:$J,5,0)+VLOOKUP(window_returns!AO$1,regression_results!$B:$J,4,0)</f>
        <v>-1.4740613944897196E-3</v>
      </c>
      <c r="AO3">
        <f>window_returns!AP3-window_returns!$Q3*VLOOKUP(window_returns!AP$1,regression_results!$B:$J,5,0)+VLOOKUP(window_returns!AP$1,regression_results!$B:$J,4,0)</f>
        <v>4.6592471259679739E-3</v>
      </c>
      <c r="AP3">
        <f>window_returns!AQ3-window_returns!$Q3*VLOOKUP(window_returns!AQ$1,regression_results!$B:$J,5,0)+VLOOKUP(window_returns!AQ$1,regression_results!$B:$J,4,0)</f>
        <v>4.1018274871580315E-4</v>
      </c>
      <c r="AQ3">
        <f>window_returns!AR3-window_returns!$Q3*VLOOKUP(window_returns!AR$1,regression_results!$B:$J,5,0)+VLOOKUP(window_returns!AR$1,regression_results!$B:$J,4,0)</f>
        <v>-1.5462232804083882E-2</v>
      </c>
      <c r="AR3">
        <f>window_returns!AS3-window_returns!$Q3*VLOOKUP(window_returns!AS$1,regression_results!$B:$J,5,0)+VLOOKUP(window_returns!AS$1,regression_results!$B:$J,4,0)</f>
        <v>6.4172076441856921E-3</v>
      </c>
      <c r="AS3">
        <f>window_returns!AT3-window_returns!$Q3*VLOOKUP(window_returns!AT$1,regression_results!$B:$J,5,0)+VLOOKUP(window_returns!AT$1,regression_results!$B:$J,4,0)</f>
        <v>-1.6269214976220272E-2</v>
      </c>
      <c r="AT3">
        <f>window_returns!AU3-window_returns!$Q3*VLOOKUP(window_returns!AU$1,regression_results!$B:$J,5,0)+VLOOKUP(window_returns!AU$1,regression_results!$B:$J,4,0)</f>
        <v>1.170184735443232E-2</v>
      </c>
      <c r="AU3">
        <f>window_returns!AV3-window_returns!$Q3*VLOOKUP(window_returns!AV$1,regression_results!$B:$J,5,0)+VLOOKUP(window_returns!AV$1,regression_results!$B:$J,4,0)</f>
        <v>2.9166906637456231E-3</v>
      </c>
      <c r="AV3">
        <f>window_returns!AW3-window_returns!$Q3*VLOOKUP(window_returns!AW$1,regression_results!$B:$J,5,0)+VLOOKUP(window_returns!AW$1,regression_results!$B:$J,4,0)</f>
        <v>1.3153675114418065E-3</v>
      </c>
      <c r="AW3">
        <f>window_returns!AX3-window_returns!$Q3*VLOOKUP(window_returns!AX$1,regression_results!$B:$J,5,0)+VLOOKUP(window_returns!AX$1,regression_results!$B:$J,4,0)</f>
        <v>7.2300879534071541E-3</v>
      </c>
      <c r="AX3">
        <f>window_returns!AY3-window_returns!$Q3*VLOOKUP(window_returns!AY$1,regression_results!$B:$J,5,0)+VLOOKUP(window_returns!AY$1,regression_results!$B:$J,4,0)</f>
        <v>-6.7697783499851647E-3</v>
      </c>
      <c r="AY3">
        <f>window_returns!AZ3-window_returns!$Q3*VLOOKUP(window_returns!AZ$1,regression_results!$B:$J,5,0)+VLOOKUP(window_returns!AZ$1,regression_results!$B:$J,4,0)</f>
        <v>-6.2978619799359259E-2</v>
      </c>
      <c r="AZ3">
        <f>window_returns!BA3-window_returns!$Q3*VLOOKUP(window_returns!BA$1,regression_results!$B:$J,5,0)+VLOOKUP(window_returns!BA$1,regression_results!$B:$J,4,0)</f>
        <v>6.8955241840293266E-3</v>
      </c>
      <c r="BA3">
        <f>window_returns!BB3-window_returns!$Q3*VLOOKUP(window_returns!BB$1,regression_results!$B:$J,5,0)+VLOOKUP(window_returns!BB$1,regression_results!$B:$J,4,0)</f>
        <v>-2.8333184415413878E-2</v>
      </c>
      <c r="BB3">
        <f>window_returns!BC3-window_returns!$Q3*VLOOKUP(window_returns!BC$1,regression_results!$B:$J,5,0)+VLOOKUP(window_returns!BC$1,regression_results!$B:$J,4,0)</f>
        <v>1.1104439739278021E-3</v>
      </c>
      <c r="BC3">
        <f>window_returns!BD3-window_returns!$Q3*VLOOKUP(window_returns!BD$1,regression_results!$B:$J,5,0)+VLOOKUP(window_returns!BD$1,regression_results!$B:$J,4,0)</f>
        <v>3.4023430535907701E-2</v>
      </c>
      <c r="BD3">
        <f>window_returns!BE3-window_returns!$Q3*VLOOKUP(window_returns!BE$1,regression_results!$B:$J,5,0)+VLOOKUP(window_returns!BE$1,regression_results!$B:$J,4,0)</f>
        <v>-3.0917184581397781E-2</v>
      </c>
      <c r="BE3">
        <f>window_returns!BF3-window_returns!$Q3*VLOOKUP(window_returns!BF$1,regression_results!$B:$J,5,0)+VLOOKUP(window_returns!BF$1,regression_results!$B:$J,4,0)</f>
        <v>6.42857945645479E-3</v>
      </c>
      <c r="BF3">
        <f>window_returns!BG3-window_returns!$Q3*VLOOKUP(window_returns!BG$1,regression_results!$B:$J,5,0)+VLOOKUP(window_returns!BG$1,regression_results!$B:$J,4,0)</f>
        <v>-9.7381623926849764E-3</v>
      </c>
      <c r="BG3">
        <f>window_returns!BH3-window_returns!$Q3*VLOOKUP(window_returns!BH$1,regression_results!$B:$J,5,0)+VLOOKUP(window_returns!BH$1,regression_results!$B:$J,4,0)</f>
        <v>-2.4717222249021654E-3</v>
      </c>
      <c r="BH3">
        <f>window_returns!BI3-window_returns!$Q3*VLOOKUP(window_returns!BI$1,regression_results!$B:$J,5,0)+VLOOKUP(window_returns!BI$1,regression_results!$B:$J,4,0)</f>
        <v>-3.0762433924773961E-2</v>
      </c>
      <c r="BI3">
        <f>window_returns!BJ3-window_returns!$Q3*VLOOKUP(window_returns!BJ$1,regression_results!$B:$J,5,0)+VLOOKUP(window_returns!BJ$1,regression_results!$B:$J,4,0)</f>
        <v>-8.3745889713529153E-3</v>
      </c>
      <c r="BJ3">
        <f>window_returns!BK3-window_returns!$Q3*VLOOKUP(window_returns!BK$1,regression_results!$B:$J,5,0)+VLOOKUP(window_returns!BK$1,regression_results!$B:$J,4,0)</f>
        <v>6.8034334131352962E-3</v>
      </c>
      <c r="BK3">
        <f>window_returns!BL3-window_returns!$Q3*VLOOKUP(window_returns!BL$1,regression_results!$B:$J,5,0)+VLOOKUP(window_returns!BL$1,regression_results!$B:$J,4,0)</f>
        <v>-6.1132206668587825E-2</v>
      </c>
      <c r="BL3">
        <f>window_returns!BM3-window_returns!$Q3*VLOOKUP(window_returns!BM$1,regression_results!$B:$J,5,0)+VLOOKUP(window_returns!BM$1,regression_results!$B:$J,4,0)</f>
        <v>9.5280714610474944E-3</v>
      </c>
      <c r="BM3" s="2">
        <v>44609</v>
      </c>
      <c r="BN3">
        <f t="shared" ref="BN3:BN17" si="0">AVERAGE(B3:BL3)</f>
        <v>-4.5790555555752718E-3</v>
      </c>
    </row>
    <row r="4" spans="1:66" x14ac:dyDescent="0.25">
      <c r="A4" s="1">
        <v>-3</v>
      </c>
      <c r="B4">
        <f>window_returns!B4-window_returns!$Q4*VLOOKUP(window_returns!B$1,regression_results!$B:$J,5,0)+VLOOKUP(window_returns!B$1,regression_results!$B:$J,4,0)</f>
        <v>2.8928415477817635E-2</v>
      </c>
      <c r="C4">
        <f>window_returns!C4-window_returns!$Q4*VLOOKUP(window_returns!C$1,regression_results!$B:$J,5,0)+VLOOKUP(window_returns!C$1,regression_results!$B:$J,4,0)</f>
        <v>2.2020241475357895E-2</v>
      </c>
      <c r="D4">
        <f>window_returns!D4-window_returns!$Q4*VLOOKUP(window_returns!D$1,regression_results!$B:$J,5,0)+VLOOKUP(window_returns!D$1,regression_results!$B:$J,4,0)</f>
        <v>-1.0216583269997973E-2</v>
      </c>
      <c r="E4">
        <f>window_returns!E4-window_returns!$Q4*VLOOKUP(window_returns!E$1,regression_results!$B:$J,5,0)+VLOOKUP(window_returns!E$1,regression_results!$B:$J,4,0)</f>
        <v>-4.1786614303110465E-3</v>
      </c>
      <c r="F4">
        <f>window_returns!F4-window_returns!$Q4*VLOOKUP(window_returns!F$1,regression_results!$B:$J,5,0)+VLOOKUP(window_returns!F$1,regression_results!$B:$J,4,0)</f>
        <v>-1.5121260011107525E-3</v>
      </c>
      <c r="G4">
        <f>window_returns!G4-window_returns!$Q4*VLOOKUP(window_returns!G$1,regression_results!$B:$J,5,0)+VLOOKUP(window_returns!G$1,regression_results!$B:$J,4,0)</f>
        <v>2.8137428302490598E-3</v>
      </c>
      <c r="H4">
        <f>window_returns!H4-window_returns!$Q4*VLOOKUP(window_returns!H$1,regression_results!$B:$J,5,0)+VLOOKUP(window_returns!H$1,regression_results!$B:$J,4,0)</f>
        <v>-6.1103837089666272E-3</v>
      </c>
      <c r="I4">
        <f>window_returns!I4-window_returns!$Q4*VLOOKUP(window_returns!I$1,regression_results!$B:$J,5,0)+VLOOKUP(window_returns!I$1,regression_results!$B:$J,4,0)</f>
        <v>-3.5593349685613847E-3</v>
      </c>
      <c r="J4">
        <f>window_returns!J4-window_returns!$Q4*VLOOKUP(window_returns!J$1,regression_results!$B:$J,5,0)+VLOOKUP(window_returns!J$1,regression_results!$B:$J,4,0)</f>
        <v>-2.8297651257772807E-3</v>
      </c>
      <c r="K4">
        <f>window_returns!K4-window_returns!$Q4*VLOOKUP(window_returns!K$1,regression_results!$B:$J,5,0)+VLOOKUP(window_returns!K$1,regression_results!$B:$J,4,0)</f>
        <v>9.1599186909911354E-4</v>
      </c>
      <c r="L4">
        <f>window_returns!L4-window_returns!$Q4*VLOOKUP(window_returns!L$1,regression_results!$B:$J,5,0)+VLOOKUP(window_returns!L$1,regression_results!$B:$J,4,0)</f>
        <v>-3.3595505468121817E-3</v>
      </c>
      <c r="M4">
        <f>window_returns!M4-window_returns!$Q4*VLOOKUP(window_returns!M$1,regression_results!$B:$J,5,0)+VLOOKUP(window_returns!M$1,regression_results!$B:$J,4,0)</f>
        <v>-1.2292282900289421E-2</v>
      </c>
      <c r="N4">
        <f>window_returns!N4-window_returns!$Q4*VLOOKUP(window_returns!N$1,regression_results!$B:$J,5,0)+VLOOKUP(window_returns!N$1,regression_results!$B:$J,4,0)</f>
        <v>1.1355672857070316E-2</v>
      </c>
      <c r="O4">
        <f>window_returns!O4-window_returns!$Q4*VLOOKUP(window_returns!O$1,regression_results!$B:$J,5,0)+VLOOKUP(window_returns!O$1,regression_results!$B:$J,4,0)</f>
        <v>3.1618942522706854E-2</v>
      </c>
      <c r="P4">
        <f>window_returns!P4-window_returns!$Q4*VLOOKUP(window_returns!P$1,regression_results!$B:$J,5,0)+VLOOKUP(window_returns!P$1,regression_results!$B:$J,4,0)</f>
        <v>-9.1139057091628884E-4</v>
      </c>
      <c r="Q4">
        <f>window_returns!R4-window_returns!$Q4*VLOOKUP(window_returns!R$1,regression_results!$B:$J,5,0)+VLOOKUP(window_returns!R$1,regression_results!$B:$J,4,0)</f>
        <v>5.4138981360017466E-3</v>
      </c>
      <c r="R4">
        <f>window_returns!S4-window_returns!$Q4*VLOOKUP(window_returns!S$1,regression_results!$B:$J,5,0)+VLOOKUP(window_returns!S$1,regression_results!$B:$J,4,0)</f>
        <v>3.2453893952646799E-3</v>
      </c>
      <c r="S4">
        <f>window_returns!T4-window_returns!$Q4*VLOOKUP(window_returns!T$1,regression_results!$B:$J,5,0)+VLOOKUP(window_returns!T$1,regression_results!$B:$J,4,0)</f>
        <v>-2.9012223410999301E-2</v>
      </c>
      <c r="T4">
        <f>window_returns!U4-window_returns!$Q4*VLOOKUP(window_returns!U$1,regression_results!$B:$J,5,0)+VLOOKUP(window_returns!U$1,regression_results!$B:$J,4,0)</f>
        <v>7.4685681490481558E-3</v>
      </c>
      <c r="U4">
        <f>window_returns!V4-window_returns!$Q4*VLOOKUP(window_returns!V$1,regression_results!$B:$J,5,0)+VLOOKUP(window_returns!V$1,regression_results!$B:$J,4,0)</f>
        <v>4.4933216221556393E-3</v>
      </c>
      <c r="V4">
        <f>window_returns!W4-window_returns!$Q4*VLOOKUP(window_returns!W$1,regression_results!$B:$J,5,0)+VLOOKUP(window_returns!W$1,regression_results!$B:$J,4,0)</f>
        <v>-4.5880478749505864E-3</v>
      </c>
      <c r="W4">
        <f>window_returns!X4-window_returns!$Q4*VLOOKUP(window_returns!X$1,regression_results!$B:$J,5,0)+VLOOKUP(window_returns!X$1,regression_results!$B:$J,4,0)</f>
        <v>1.1511486240722587E-2</v>
      </c>
      <c r="X4">
        <f>window_returns!Y4-window_returns!$Q4*VLOOKUP(window_returns!Y$1,regression_results!$B:$J,5,0)+VLOOKUP(window_returns!Y$1,regression_results!$B:$J,4,0)</f>
        <v>-1.4749921673166322E-3</v>
      </c>
      <c r="Y4">
        <f>window_returns!Z4-window_returns!$Q4*VLOOKUP(window_returns!Z$1,regression_results!$B:$J,5,0)+VLOOKUP(window_returns!Z$1,regression_results!$B:$J,4,0)</f>
        <v>-5.182862585537882E-2</v>
      </c>
      <c r="Z4">
        <f>window_returns!AA4-window_returns!$Q4*VLOOKUP(window_returns!AA$1,regression_results!$B:$J,5,0)+VLOOKUP(window_returns!AA$1,regression_results!$B:$J,4,0)</f>
        <v>2.0381797097726202E-2</v>
      </c>
      <c r="AA4">
        <f>window_returns!AB4-window_returns!$Q4*VLOOKUP(window_returns!AB$1,regression_results!$B:$J,5,0)+VLOOKUP(window_returns!AB$1,regression_results!$B:$J,4,0)</f>
        <v>-5.6278387909346585E-3</v>
      </c>
      <c r="AB4">
        <f>window_returns!AC4-window_returns!$Q4*VLOOKUP(window_returns!AC$1,regression_results!$B:$J,5,0)+VLOOKUP(window_returns!AC$1,regression_results!$B:$J,4,0)</f>
        <v>8.0795131277073516E-3</v>
      </c>
      <c r="AC4">
        <f>window_returns!AD4-window_returns!$Q4*VLOOKUP(window_returns!AD$1,regression_results!$B:$J,5,0)+VLOOKUP(window_returns!AD$1,regression_results!$B:$J,4,0)</f>
        <v>-3.6156444517384118E-3</v>
      </c>
      <c r="AD4">
        <f>window_returns!AE4-window_returns!$Q4*VLOOKUP(window_returns!AE$1,regression_results!$B:$J,5,0)+VLOOKUP(window_returns!AE$1,regression_results!$B:$J,4,0)</f>
        <v>3.9820636464061752E-4</v>
      </c>
      <c r="AE4">
        <f>window_returns!AF4-window_returns!$Q4*VLOOKUP(window_returns!AF$1,regression_results!$B:$J,5,0)+VLOOKUP(window_returns!AF$1,regression_results!$B:$J,4,0)</f>
        <v>-5.6660722388313395E-3</v>
      </c>
      <c r="AF4">
        <f>window_returns!AG4-window_returns!$Q4*VLOOKUP(window_returns!AG$1,regression_results!$B:$J,5,0)+VLOOKUP(window_returns!AG$1,regression_results!$B:$J,4,0)</f>
        <v>1.5007679770216477E-2</v>
      </c>
      <c r="AG4">
        <f>window_returns!AH4-window_returns!$Q4*VLOOKUP(window_returns!AH$1,regression_results!$B:$J,5,0)+VLOOKUP(window_returns!AH$1,regression_results!$B:$J,4,0)</f>
        <v>-6.1072924157704288E-3</v>
      </c>
      <c r="AH4">
        <f>window_returns!AI4-window_returns!$Q4*VLOOKUP(window_returns!AI$1,regression_results!$B:$J,5,0)+VLOOKUP(window_returns!AI$1,regression_results!$B:$J,4,0)</f>
        <v>-6.5697327617958001E-4</v>
      </c>
      <c r="AI4">
        <f>window_returns!AJ4-window_returns!$Q4*VLOOKUP(window_returns!AJ$1,regression_results!$B:$J,5,0)+VLOOKUP(window_returns!AJ$1,regression_results!$B:$J,4,0)</f>
        <v>1.153915501009418E-2</v>
      </c>
      <c r="AJ4">
        <f>window_returns!AK4-window_returns!$Q4*VLOOKUP(window_returns!AK$1,regression_results!$B:$J,5,0)+VLOOKUP(window_returns!AK$1,regression_results!$B:$J,4,0)</f>
        <v>-3.9571560610301426E-3</v>
      </c>
      <c r="AK4">
        <f>window_returns!AL4-window_returns!$Q4*VLOOKUP(window_returns!AL$1,regression_results!$B:$J,5,0)+VLOOKUP(window_returns!AL$1,regression_results!$B:$J,4,0)</f>
        <v>1.2619473346805216E-2</v>
      </c>
      <c r="AL4">
        <f>window_returns!AM4-window_returns!$Q4*VLOOKUP(window_returns!AM$1,regression_results!$B:$J,5,0)+VLOOKUP(window_returns!AM$1,regression_results!$B:$J,4,0)</f>
        <v>2.834604346949517E-3</v>
      </c>
      <c r="AM4">
        <f>window_returns!AN4-window_returns!$Q4*VLOOKUP(window_returns!AN$1,regression_results!$B:$J,5,0)+VLOOKUP(window_returns!AN$1,regression_results!$B:$J,4,0)</f>
        <v>2.9469264132035719E-3</v>
      </c>
      <c r="AN4">
        <f>window_returns!AO4-window_returns!$Q4*VLOOKUP(window_returns!AO$1,regression_results!$B:$J,5,0)+VLOOKUP(window_returns!AO$1,regression_results!$B:$J,4,0)</f>
        <v>4.0552050786494881E-4</v>
      </c>
      <c r="AO4">
        <f>window_returns!AP4-window_returns!$Q4*VLOOKUP(window_returns!AP$1,regression_results!$B:$J,5,0)+VLOOKUP(window_returns!AP$1,regression_results!$B:$J,4,0)</f>
        <v>-3.872903492080252E-3</v>
      </c>
      <c r="AP4">
        <f>window_returns!AQ4-window_returns!$Q4*VLOOKUP(window_returns!AQ$1,regression_results!$B:$J,5,0)+VLOOKUP(window_returns!AQ$1,regression_results!$B:$J,4,0)</f>
        <v>6.3875387115810995E-3</v>
      </c>
      <c r="AQ4">
        <f>window_returns!AR4-window_returns!$Q4*VLOOKUP(window_returns!AR$1,regression_results!$B:$J,5,0)+VLOOKUP(window_returns!AR$1,regression_results!$B:$J,4,0)</f>
        <v>3.2773296426862834E-3</v>
      </c>
      <c r="AR4">
        <f>window_returns!AS4-window_returns!$Q4*VLOOKUP(window_returns!AS$1,regression_results!$B:$J,5,0)+VLOOKUP(window_returns!AS$1,regression_results!$B:$J,4,0)</f>
        <v>-2.863078457458187E-3</v>
      </c>
      <c r="AS4">
        <f>window_returns!AT4-window_returns!$Q4*VLOOKUP(window_returns!AT$1,regression_results!$B:$J,5,0)+VLOOKUP(window_returns!AT$1,regression_results!$B:$J,4,0)</f>
        <v>4.6012957248926191E-3</v>
      </c>
      <c r="AT4">
        <f>window_returns!AU4-window_returns!$Q4*VLOOKUP(window_returns!AU$1,regression_results!$B:$J,5,0)+VLOOKUP(window_returns!AU$1,regression_results!$B:$J,4,0)</f>
        <v>3.568441364866299E-3</v>
      </c>
      <c r="AU4">
        <f>window_returns!AV4-window_returns!$Q4*VLOOKUP(window_returns!AV$1,regression_results!$B:$J,5,0)+VLOOKUP(window_returns!AV$1,regression_results!$B:$J,4,0)</f>
        <v>7.8578962899698637E-3</v>
      </c>
      <c r="AV4">
        <f>window_returns!AW4-window_returns!$Q4*VLOOKUP(window_returns!AW$1,regression_results!$B:$J,5,0)+VLOOKUP(window_returns!AW$1,regression_results!$B:$J,4,0)</f>
        <v>6.450155970109844E-3</v>
      </c>
      <c r="AW4">
        <f>window_returns!AX4-window_returns!$Q4*VLOOKUP(window_returns!AX$1,regression_results!$B:$J,5,0)+VLOOKUP(window_returns!AX$1,regression_results!$B:$J,4,0)</f>
        <v>3.5699950967371958E-3</v>
      </c>
      <c r="AX4">
        <f>window_returns!AY4-window_returns!$Q4*VLOOKUP(window_returns!AY$1,regression_results!$B:$J,5,0)+VLOOKUP(window_returns!AY$1,regression_results!$B:$J,4,0)</f>
        <v>-8.5643852124658078E-3</v>
      </c>
      <c r="AY4">
        <f>window_returns!AZ4-window_returns!$Q4*VLOOKUP(window_returns!AZ$1,regression_results!$B:$J,5,0)+VLOOKUP(window_returns!AZ$1,regression_results!$B:$J,4,0)</f>
        <v>-0.23999029443147005</v>
      </c>
      <c r="AZ4">
        <f>window_returns!BA4-window_returns!$Q4*VLOOKUP(window_returns!BA$1,regression_results!$B:$J,5,0)+VLOOKUP(window_returns!BA$1,regression_results!$B:$J,4,0)</f>
        <v>-3.710898471457863E-3</v>
      </c>
      <c r="BA4">
        <f>window_returns!BB4-window_returns!$Q4*VLOOKUP(window_returns!BB$1,regression_results!$B:$J,5,0)+VLOOKUP(window_returns!BB$1,regression_results!$B:$J,4,0)</f>
        <v>3.3305220327849508E-3</v>
      </c>
      <c r="BB4">
        <f>window_returns!BC4-window_returns!$Q4*VLOOKUP(window_returns!BC$1,regression_results!$B:$J,5,0)+VLOOKUP(window_returns!BC$1,regression_results!$B:$J,4,0)</f>
        <v>1.5844809277349645E-3</v>
      </c>
      <c r="BC4">
        <f>window_returns!BD4-window_returns!$Q4*VLOOKUP(window_returns!BD$1,regression_results!$B:$J,5,0)+VLOOKUP(window_returns!BD$1,regression_results!$B:$J,4,0)</f>
        <v>2.0652822297899644E-2</v>
      </c>
      <c r="BD4">
        <f>window_returns!BE4-window_returns!$Q4*VLOOKUP(window_returns!BE$1,regression_results!$B:$J,5,0)+VLOOKUP(window_returns!BE$1,regression_results!$B:$J,4,0)</f>
        <v>-4.9993746562222822E-3</v>
      </c>
      <c r="BE4">
        <f>window_returns!BF4-window_returns!$Q4*VLOOKUP(window_returns!BF$1,regression_results!$B:$J,5,0)+VLOOKUP(window_returns!BF$1,regression_results!$B:$J,4,0)</f>
        <v>9.4397614340269165E-6</v>
      </c>
      <c r="BF4">
        <f>window_returns!BG4-window_returns!$Q4*VLOOKUP(window_returns!BG$1,regression_results!$B:$J,5,0)+VLOOKUP(window_returns!BG$1,regression_results!$B:$J,4,0)</f>
        <v>-4.6593168356384128E-3</v>
      </c>
      <c r="BG4">
        <f>window_returns!BH4-window_returns!$Q4*VLOOKUP(window_returns!BH$1,regression_results!$B:$J,5,0)+VLOOKUP(window_returns!BH$1,regression_results!$B:$J,4,0)</f>
        <v>4.664030699506258E-3</v>
      </c>
      <c r="BH4">
        <f>window_returns!BI4-window_returns!$Q4*VLOOKUP(window_returns!BI$1,regression_results!$B:$J,5,0)+VLOOKUP(window_returns!BI$1,regression_results!$B:$J,4,0)</f>
        <v>-4.0818168875148317E-2</v>
      </c>
      <c r="BI4">
        <f>window_returns!BJ4-window_returns!$Q4*VLOOKUP(window_returns!BJ$1,regression_results!$B:$J,5,0)+VLOOKUP(window_returns!BJ$1,regression_results!$B:$J,4,0)</f>
        <v>7.8552653133084939E-3</v>
      </c>
      <c r="BJ4">
        <f>window_returns!BK4-window_returns!$Q4*VLOOKUP(window_returns!BK$1,regression_results!$B:$J,5,0)+VLOOKUP(window_returns!BK$1,regression_results!$B:$J,4,0)</f>
        <v>1.0829511811147958E-2</v>
      </c>
      <c r="BK4">
        <f>window_returns!BL4-window_returns!$Q4*VLOOKUP(window_returns!BL$1,regression_results!$B:$J,5,0)+VLOOKUP(window_returns!BL$1,regression_results!$B:$J,4,0)</f>
        <v>-8.7330596807007783E-3</v>
      </c>
      <c r="BL4">
        <f>window_returns!BM4-window_returns!$Q4*VLOOKUP(window_returns!BM$1,regression_results!$B:$J,5,0)+VLOOKUP(window_returns!BM$1,regression_results!$B:$J,4,0)</f>
        <v>1.4394326503928641E-2</v>
      </c>
      <c r="BM4" s="2">
        <v>44610</v>
      </c>
      <c r="BN4">
        <f t="shared" si="0"/>
        <v>-2.7410289915749991E-3</v>
      </c>
    </row>
    <row r="5" spans="1:66" x14ac:dyDescent="0.25">
      <c r="A5" s="1">
        <v>-2</v>
      </c>
      <c r="B5">
        <f>window_returns!B5-window_returns!$Q5*VLOOKUP(window_returns!B$1,regression_results!$B:$J,5,0)+VLOOKUP(window_returns!B$1,regression_results!$B:$J,4,0)</f>
        <v>-9.9238895611585866E-3</v>
      </c>
      <c r="C5">
        <f>window_returns!C5-window_returns!$Q5*VLOOKUP(window_returns!C$1,regression_results!$B:$J,5,0)+VLOOKUP(window_returns!C$1,regression_results!$B:$J,4,0)</f>
        <v>-1.8841150637682325E-2</v>
      </c>
      <c r="D5">
        <f>window_returns!D5-window_returns!$Q5*VLOOKUP(window_returns!D$1,regression_results!$B:$J,5,0)+VLOOKUP(window_returns!D$1,regression_results!$B:$J,4,0)</f>
        <v>-2.4253385300715968E-3</v>
      </c>
      <c r="E5">
        <f>window_returns!E5-window_returns!$Q5*VLOOKUP(window_returns!E$1,regression_results!$B:$J,5,0)+VLOOKUP(window_returns!E$1,regression_results!$B:$J,4,0)</f>
        <v>-7.9866374827554411E-3</v>
      </c>
      <c r="F5">
        <f>window_returns!F5-window_returns!$Q5*VLOOKUP(window_returns!F$1,regression_results!$B:$J,5,0)+VLOOKUP(window_returns!F$1,regression_results!$B:$J,4,0)</f>
        <v>2.200972787682532E-2</v>
      </c>
      <c r="G5">
        <f>window_returns!G5-window_returns!$Q5*VLOOKUP(window_returns!G$1,regression_results!$B:$J,5,0)+VLOOKUP(window_returns!G$1,regression_results!$B:$J,4,0)</f>
        <v>-6.4676230528821523E-4</v>
      </c>
      <c r="H5">
        <f>window_returns!H5-window_returns!$Q5*VLOOKUP(window_returns!H$1,regression_results!$B:$J,5,0)+VLOOKUP(window_returns!H$1,regression_results!$B:$J,4,0)</f>
        <v>-1.4637865549539166E-2</v>
      </c>
      <c r="I5">
        <f>window_returns!I5-window_returns!$Q5*VLOOKUP(window_returns!I$1,regression_results!$B:$J,5,0)+VLOOKUP(window_returns!I$1,regression_results!$B:$J,4,0)</f>
        <v>9.5809365078950298E-3</v>
      </c>
      <c r="J5">
        <f>window_returns!J5-window_returns!$Q5*VLOOKUP(window_returns!J$1,regression_results!$B:$J,5,0)+VLOOKUP(window_returns!J$1,regression_results!$B:$J,4,0)</f>
        <v>-1.0478921882147304E-2</v>
      </c>
      <c r="K5">
        <f>window_returns!K5-window_returns!$Q5*VLOOKUP(window_returns!K$1,regression_results!$B:$J,5,0)+VLOOKUP(window_returns!K$1,regression_results!$B:$J,4,0)</f>
        <v>1.064535053184542E-3</v>
      </c>
      <c r="L5">
        <f>window_returns!L5-window_returns!$Q5*VLOOKUP(window_returns!L$1,regression_results!$B:$J,5,0)+VLOOKUP(window_returns!L$1,regression_results!$B:$J,4,0)</f>
        <v>6.5806124083838992E-3</v>
      </c>
      <c r="M5">
        <f>window_returns!M5-window_returns!$Q5*VLOOKUP(window_returns!M$1,regression_results!$B:$J,5,0)+VLOOKUP(window_returns!M$1,regression_results!$B:$J,4,0)</f>
        <v>1.9619620769288096E-2</v>
      </c>
      <c r="N5">
        <f>window_returns!N5-window_returns!$Q5*VLOOKUP(window_returns!N$1,regression_results!$B:$J,5,0)+VLOOKUP(window_returns!N$1,regression_results!$B:$J,4,0)</f>
        <v>-3.0487347501699283E-3</v>
      </c>
      <c r="O5">
        <f>window_returns!O5-window_returns!$Q5*VLOOKUP(window_returns!O$1,regression_results!$B:$J,5,0)+VLOOKUP(window_returns!O$1,regression_results!$B:$J,4,0)</f>
        <v>-4.3972978835919795E-2</v>
      </c>
      <c r="P5">
        <f>window_returns!P5-window_returns!$Q5*VLOOKUP(window_returns!P$1,regression_results!$B:$J,5,0)+VLOOKUP(window_returns!P$1,regression_results!$B:$J,4,0)</f>
        <v>5.4866817585380416E-3</v>
      </c>
      <c r="Q5">
        <f>window_returns!R5-window_returns!$Q5*VLOOKUP(window_returns!R$1,regression_results!$B:$J,5,0)+VLOOKUP(window_returns!R$1,regression_results!$B:$J,4,0)</f>
        <v>-1.4515051760784279E-2</v>
      </c>
      <c r="R5">
        <f>window_returns!S5-window_returns!$Q5*VLOOKUP(window_returns!S$1,regression_results!$B:$J,5,0)+VLOOKUP(window_returns!S$1,regression_results!$B:$J,4,0)</f>
        <v>9.5332370992526928E-3</v>
      </c>
      <c r="S5">
        <f>window_returns!T5-window_returns!$Q5*VLOOKUP(window_returns!T$1,regression_results!$B:$J,5,0)+VLOOKUP(window_returns!T$1,regression_results!$B:$J,4,0)</f>
        <v>-3.308065044197471E-2</v>
      </c>
      <c r="T5">
        <f>window_returns!U5-window_returns!$Q5*VLOOKUP(window_returns!U$1,regression_results!$B:$J,5,0)+VLOOKUP(window_returns!U$1,regression_results!$B:$J,4,0)</f>
        <v>2.5104988472862775E-3</v>
      </c>
      <c r="U5">
        <f>window_returns!V5-window_returns!$Q5*VLOOKUP(window_returns!V$1,regression_results!$B:$J,5,0)+VLOOKUP(window_returns!V$1,regression_results!$B:$J,4,0)</f>
        <v>-2.8043500841353559E-2</v>
      </c>
      <c r="V5">
        <f>window_returns!W5-window_returns!$Q5*VLOOKUP(window_returns!W$1,regression_results!$B:$J,5,0)+VLOOKUP(window_returns!W$1,regression_results!$B:$J,4,0)</f>
        <v>8.855910965673551E-2</v>
      </c>
      <c r="W5">
        <f>window_returns!X5-window_returns!$Q5*VLOOKUP(window_returns!X$1,regression_results!$B:$J,5,0)+VLOOKUP(window_returns!X$1,regression_results!$B:$J,4,0)</f>
        <v>9.4187809527008278E-5</v>
      </c>
      <c r="X5">
        <f>window_returns!Y5-window_returns!$Q5*VLOOKUP(window_returns!Y$1,regression_results!$B:$J,5,0)+VLOOKUP(window_returns!Y$1,regression_results!$B:$J,4,0)</f>
        <v>-3.5988508936559286E-3</v>
      </c>
      <c r="Y5">
        <f>window_returns!Z5-window_returns!$Q5*VLOOKUP(window_returns!Z$1,regression_results!$B:$J,5,0)+VLOOKUP(window_returns!Z$1,regression_results!$B:$J,4,0)</f>
        <v>-1.9728420238893464E-2</v>
      </c>
      <c r="Z5">
        <f>window_returns!AA5-window_returns!$Q5*VLOOKUP(window_returns!AA$1,regression_results!$B:$J,5,0)+VLOOKUP(window_returns!AA$1,regression_results!$B:$J,4,0)</f>
        <v>-2.3428947746244717E-2</v>
      </c>
      <c r="AA5">
        <f>window_returns!AB5-window_returns!$Q5*VLOOKUP(window_returns!AB$1,regression_results!$B:$J,5,0)+VLOOKUP(window_returns!AB$1,regression_results!$B:$J,4,0)</f>
        <v>-7.7534973617724469E-3</v>
      </c>
      <c r="AB5">
        <f>window_returns!AC5-window_returns!$Q5*VLOOKUP(window_returns!AC$1,regression_results!$B:$J,5,0)+VLOOKUP(window_returns!AC$1,regression_results!$B:$J,4,0)</f>
        <v>1.376955264676352E-2</v>
      </c>
      <c r="AC5">
        <f>window_returns!AD5-window_returns!$Q5*VLOOKUP(window_returns!AD$1,regression_results!$B:$J,5,0)+VLOOKUP(window_returns!AD$1,regression_results!$B:$J,4,0)</f>
        <v>3.2414775222535212E-3</v>
      </c>
      <c r="AD5">
        <f>window_returns!AE5-window_returns!$Q5*VLOOKUP(window_returns!AE$1,regression_results!$B:$J,5,0)+VLOOKUP(window_returns!AE$1,regression_results!$B:$J,4,0)</f>
        <v>7.3247711614300333E-3</v>
      </c>
      <c r="AE5">
        <f>window_returns!AF5-window_returns!$Q5*VLOOKUP(window_returns!AF$1,regression_results!$B:$J,5,0)+VLOOKUP(window_returns!AF$1,regression_results!$B:$J,4,0)</f>
        <v>1.5422282324148495E-2</v>
      </c>
      <c r="AF5">
        <f>window_returns!AG5-window_returns!$Q5*VLOOKUP(window_returns!AG$1,regression_results!$B:$J,5,0)+VLOOKUP(window_returns!AG$1,regression_results!$B:$J,4,0)</f>
        <v>-3.2527199835494784E-2</v>
      </c>
      <c r="AG5">
        <f>window_returns!AH5-window_returns!$Q5*VLOOKUP(window_returns!AH$1,regression_results!$B:$J,5,0)+VLOOKUP(window_returns!AH$1,regression_results!$B:$J,4,0)</f>
        <v>-6.7555269803342612E-3</v>
      </c>
      <c r="AH5">
        <f>window_returns!AI5-window_returns!$Q5*VLOOKUP(window_returns!AI$1,regression_results!$B:$J,5,0)+VLOOKUP(window_returns!AI$1,regression_results!$B:$J,4,0)</f>
        <v>-1.5473167812614506E-2</v>
      </c>
      <c r="AI5">
        <f>window_returns!AJ5-window_returns!$Q5*VLOOKUP(window_returns!AJ$1,regression_results!$B:$J,5,0)+VLOOKUP(window_returns!AJ$1,regression_results!$B:$J,4,0)</f>
        <v>1.0079290341087619E-2</v>
      </c>
      <c r="AJ5">
        <f>window_returns!AK5-window_returns!$Q5*VLOOKUP(window_returns!AK$1,regression_results!$B:$J,5,0)+VLOOKUP(window_returns!AK$1,regression_results!$B:$J,4,0)</f>
        <v>-1.5497291824420143E-2</v>
      </c>
      <c r="AK5">
        <f>window_returns!AL5-window_returns!$Q5*VLOOKUP(window_returns!AL$1,regression_results!$B:$J,5,0)+VLOOKUP(window_returns!AL$1,regression_results!$B:$J,4,0)</f>
        <v>2.5059992744400867E-2</v>
      </c>
      <c r="AL5">
        <f>window_returns!AM5-window_returns!$Q5*VLOOKUP(window_returns!AM$1,regression_results!$B:$J,5,0)+VLOOKUP(window_returns!AM$1,regression_results!$B:$J,4,0)</f>
        <v>-2.4629984309742885E-4</v>
      </c>
      <c r="AM5">
        <f>window_returns!AN5-window_returns!$Q5*VLOOKUP(window_returns!AN$1,regression_results!$B:$J,5,0)+VLOOKUP(window_returns!AN$1,regression_results!$B:$J,4,0)</f>
        <v>-2.6478350437350823E-4</v>
      </c>
      <c r="AN5">
        <f>window_returns!AO5-window_returns!$Q5*VLOOKUP(window_returns!AO$1,regression_results!$B:$J,5,0)+VLOOKUP(window_returns!AO$1,regression_results!$B:$J,4,0)</f>
        <v>1.1202587827678372E-2</v>
      </c>
      <c r="AO5">
        <f>window_returns!AP5-window_returns!$Q5*VLOOKUP(window_returns!AP$1,regression_results!$B:$J,5,0)+VLOOKUP(window_returns!AP$1,regression_results!$B:$J,4,0)</f>
        <v>-2.2550245859171612E-2</v>
      </c>
      <c r="AP5">
        <f>window_returns!AQ5-window_returns!$Q5*VLOOKUP(window_returns!AQ$1,regression_results!$B:$J,5,0)+VLOOKUP(window_returns!AQ$1,regression_results!$B:$J,4,0)</f>
        <v>-8.9823123656575868E-3</v>
      </c>
      <c r="AQ5">
        <f>window_returns!AR5-window_returns!$Q5*VLOOKUP(window_returns!AR$1,regression_results!$B:$J,5,0)+VLOOKUP(window_returns!AR$1,regression_results!$B:$J,4,0)</f>
        <v>-1.5839013381288014E-2</v>
      </c>
      <c r="AR5">
        <f>window_returns!AS5-window_returns!$Q5*VLOOKUP(window_returns!AS$1,regression_results!$B:$J,5,0)+VLOOKUP(window_returns!AS$1,regression_results!$B:$J,4,0)</f>
        <v>7.3816608741792637E-3</v>
      </c>
      <c r="AS5">
        <f>window_returns!AT5-window_returns!$Q5*VLOOKUP(window_returns!AT$1,regression_results!$B:$J,5,0)+VLOOKUP(window_returns!AT$1,regression_results!$B:$J,4,0)</f>
        <v>-2.1663720717886043E-2</v>
      </c>
      <c r="AT5">
        <f>window_returns!AU5-window_returns!$Q5*VLOOKUP(window_returns!AU$1,regression_results!$B:$J,5,0)+VLOOKUP(window_returns!AU$1,regression_results!$B:$J,4,0)</f>
        <v>5.8727659610142875E-3</v>
      </c>
      <c r="AU5">
        <f>window_returns!AV5-window_returns!$Q5*VLOOKUP(window_returns!AV$1,regression_results!$B:$J,5,0)+VLOOKUP(window_returns!AV$1,regression_results!$B:$J,4,0)</f>
        <v>-2.388252960175731E-2</v>
      </c>
      <c r="AV5">
        <f>window_returns!AW5-window_returns!$Q5*VLOOKUP(window_returns!AW$1,regression_results!$B:$J,5,0)+VLOOKUP(window_returns!AW$1,regression_results!$B:$J,4,0)</f>
        <v>3.3395218127884184E-3</v>
      </c>
      <c r="AW5">
        <f>window_returns!AX5-window_returns!$Q5*VLOOKUP(window_returns!AX$1,regression_results!$B:$J,5,0)+VLOOKUP(window_returns!AX$1,regression_results!$B:$J,4,0)</f>
        <v>-4.6156568246802244E-3</v>
      </c>
      <c r="AX5">
        <f>window_returns!AY5-window_returns!$Q5*VLOOKUP(window_returns!AY$1,regression_results!$B:$J,5,0)+VLOOKUP(window_returns!AY$1,regression_results!$B:$J,4,0)</f>
        <v>2.0949765002751967E-2</v>
      </c>
      <c r="AY5">
        <f>window_returns!AZ5-window_returns!$Q5*VLOOKUP(window_returns!AZ$1,regression_results!$B:$J,5,0)+VLOOKUP(window_returns!AZ$1,regression_results!$B:$J,4,0)</f>
        <v>0.1005796441229834</v>
      </c>
      <c r="AZ5">
        <f>window_returns!BA5-window_returns!$Q5*VLOOKUP(window_returns!BA$1,regression_results!$B:$J,5,0)+VLOOKUP(window_returns!BA$1,regression_results!$B:$J,4,0)</f>
        <v>-4.0277633997126295E-3</v>
      </c>
      <c r="BA5">
        <f>window_returns!BB5-window_returns!$Q5*VLOOKUP(window_returns!BB$1,regression_results!$B:$J,5,0)+VLOOKUP(window_returns!BB$1,regression_results!$B:$J,4,0)</f>
        <v>-4.1568349567245909E-3</v>
      </c>
      <c r="BB5">
        <f>window_returns!BC5-window_returns!$Q5*VLOOKUP(window_returns!BC$1,regression_results!$B:$J,5,0)+VLOOKUP(window_returns!BC$1,regression_results!$B:$J,4,0)</f>
        <v>-7.0349468273697511E-3</v>
      </c>
      <c r="BC5">
        <f>window_returns!BD5-window_returns!$Q5*VLOOKUP(window_returns!BD$1,regression_results!$B:$J,5,0)+VLOOKUP(window_returns!BD$1,regression_results!$B:$J,4,0)</f>
        <v>-1.1632795723161784E-2</v>
      </c>
      <c r="BD5">
        <f>window_returns!BE5-window_returns!$Q5*VLOOKUP(window_returns!BE$1,regression_results!$B:$J,5,0)+VLOOKUP(window_returns!BE$1,regression_results!$B:$J,4,0)</f>
        <v>-3.0157105141504978E-3</v>
      </c>
      <c r="BE5">
        <f>window_returns!BF5-window_returns!$Q5*VLOOKUP(window_returns!BF$1,regression_results!$B:$J,5,0)+VLOOKUP(window_returns!BF$1,regression_results!$B:$J,4,0)</f>
        <v>1.321169801353814E-2</v>
      </c>
      <c r="BF5">
        <f>window_returns!BG5-window_returns!$Q5*VLOOKUP(window_returns!BG$1,regression_results!$B:$J,5,0)+VLOOKUP(window_returns!BG$1,regression_results!$B:$J,4,0)</f>
        <v>-7.3212723010343487E-3</v>
      </c>
      <c r="BG5">
        <f>window_returns!BH5-window_returns!$Q5*VLOOKUP(window_returns!BH$1,regression_results!$B:$J,5,0)+VLOOKUP(window_returns!BH$1,regression_results!$B:$J,4,0)</f>
        <v>-9.995438582779511E-3</v>
      </c>
      <c r="BH5">
        <f>window_returns!BI5-window_returns!$Q5*VLOOKUP(window_returns!BI$1,regression_results!$B:$J,5,0)+VLOOKUP(window_returns!BI$1,regression_results!$B:$J,4,0)</f>
        <v>-5.0354087895705703E-3</v>
      </c>
      <c r="BI5">
        <f>window_returns!BJ5-window_returns!$Q5*VLOOKUP(window_returns!BJ$1,regression_results!$B:$J,5,0)+VLOOKUP(window_returns!BJ$1,regression_results!$B:$J,4,0)</f>
        <v>-1.6224155857557734E-2</v>
      </c>
      <c r="BJ5">
        <f>window_returns!BK5-window_returns!$Q5*VLOOKUP(window_returns!BK$1,regression_results!$B:$J,5,0)+VLOOKUP(window_returns!BK$1,regression_results!$B:$J,4,0)</f>
        <v>1.1933210704157177E-2</v>
      </c>
      <c r="BK5">
        <f>window_returns!BL5-window_returns!$Q5*VLOOKUP(window_returns!BL$1,regression_results!$B:$J,5,0)+VLOOKUP(window_returns!BL$1,regression_results!$B:$J,4,0)</f>
        <v>1.1116407881786042E-2</v>
      </c>
      <c r="BL5">
        <f>window_returns!BM5-window_returns!$Q5*VLOOKUP(window_returns!BM$1,regression_results!$B:$J,5,0)+VLOOKUP(window_returns!BM$1,regression_results!$B:$J,4,0)</f>
        <v>-3.3207255682630747E-3</v>
      </c>
      <c r="BM5" s="2">
        <v>44614</v>
      </c>
      <c r="BN5">
        <f t="shared" si="0"/>
        <v>-8.9920989147037787E-4</v>
      </c>
    </row>
    <row r="6" spans="1:66" x14ac:dyDescent="0.25">
      <c r="A6" s="1">
        <v>-1</v>
      </c>
      <c r="B6">
        <f>window_returns!B6-window_returns!$Q6*VLOOKUP(window_returns!B$1,regression_results!$B:$J,5,0)+VLOOKUP(window_returns!B$1,regression_results!$B:$J,4,0)</f>
        <v>-2.0013022751958306E-2</v>
      </c>
      <c r="C6">
        <f>window_returns!C6-window_returns!$Q6*VLOOKUP(window_returns!C$1,regression_results!$B:$J,5,0)+VLOOKUP(window_returns!C$1,regression_results!$B:$J,4,0)</f>
        <v>1.0862762969945258E-2</v>
      </c>
      <c r="D6">
        <f>window_returns!D6-window_returns!$Q6*VLOOKUP(window_returns!D$1,regression_results!$B:$J,5,0)+VLOOKUP(window_returns!D$1,regression_results!$B:$J,4,0)</f>
        <v>9.5196718339784943E-3</v>
      </c>
      <c r="E6">
        <f>window_returns!E6-window_returns!$Q6*VLOOKUP(window_returns!E$1,regression_results!$B:$J,5,0)+VLOOKUP(window_returns!E$1,regression_results!$B:$J,4,0)</f>
        <v>-4.5919502046855134E-3</v>
      </c>
      <c r="F6">
        <f>window_returns!F6-window_returns!$Q6*VLOOKUP(window_returns!F$1,regression_results!$B:$J,5,0)+VLOOKUP(window_returns!F$1,regression_results!$B:$J,4,0)</f>
        <v>-2.1829580420875079E-2</v>
      </c>
      <c r="G6">
        <f>window_returns!G6-window_returns!$Q6*VLOOKUP(window_returns!G$1,regression_results!$B:$J,5,0)+VLOOKUP(window_returns!G$1,regression_results!$B:$J,4,0)</f>
        <v>-3.0129662599001898E-2</v>
      </c>
      <c r="H6">
        <f>window_returns!H6-window_returns!$Q6*VLOOKUP(window_returns!H$1,regression_results!$B:$J,5,0)+VLOOKUP(window_returns!H$1,regression_results!$B:$J,4,0)</f>
        <v>1.8890275038864045E-3</v>
      </c>
      <c r="I6">
        <f>window_returns!I6-window_returns!$Q6*VLOOKUP(window_returns!I$1,regression_results!$B:$J,5,0)+VLOOKUP(window_returns!I$1,regression_results!$B:$J,4,0)</f>
        <v>1.0674496752980909E-2</v>
      </c>
      <c r="J6">
        <f>window_returns!J6-window_returns!$Q6*VLOOKUP(window_returns!J$1,regression_results!$B:$J,5,0)+VLOOKUP(window_returns!J$1,regression_results!$B:$J,4,0)</f>
        <v>1.2672956896011818E-2</v>
      </c>
      <c r="K6">
        <f>window_returns!K6-window_returns!$Q6*VLOOKUP(window_returns!K$1,regression_results!$B:$J,5,0)+VLOOKUP(window_returns!K$1,regression_results!$B:$J,4,0)</f>
        <v>-2.2052987167497214E-2</v>
      </c>
      <c r="L6">
        <f>window_returns!L6-window_returns!$Q6*VLOOKUP(window_returns!L$1,regression_results!$B:$J,5,0)+VLOOKUP(window_returns!L$1,regression_results!$B:$J,4,0)</f>
        <v>-1.0526370265229177E-2</v>
      </c>
      <c r="M6">
        <f>window_returns!M6-window_returns!$Q6*VLOOKUP(window_returns!M$1,regression_results!$B:$J,5,0)+VLOOKUP(window_returns!M$1,regression_results!$B:$J,4,0)</f>
        <v>7.5660299718367616E-2</v>
      </c>
      <c r="N6">
        <f>window_returns!N6-window_returns!$Q6*VLOOKUP(window_returns!N$1,regression_results!$B:$J,5,0)+VLOOKUP(window_returns!N$1,regression_results!$B:$J,4,0)</f>
        <v>9.3731239187816468E-3</v>
      </c>
      <c r="O6">
        <f>window_returns!O6-window_returns!$Q6*VLOOKUP(window_returns!O$1,regression_results!$B:$J,5,0)+VLOOKUP(window_returns!O$1,regression_results!$B:$J,4,0)</f>
        <v>2.8626679413324647E-2</v>
      </c>
      <c r="P6">
        <f>window_returns!P6-window_returns!$Q6*VLOOKUP(window_returns!P$1,regression_results!$B:$J,5,0)+VLOOKUP(window_returns!P$1,regression_results!$B:$J,4,0)</f>
        <v>5.3851545430176877E-3</v>
      </c>
      <c r="Q6">
        <f>window_returns!R6-window_returns!$Q6*VLOOKUP(window_returns!R$1,regression_results!$B:$J,5,0)+VLOOKUP(window_returns!R$1,regression_results!$B:$J,4,0)</f>
        <v>-7.991062644613094E-3</v>
      </c>
      <c r="R6">
        <f>window_returns!S6-window_returns!$Q6*VLOOKUP(window_returns!S$1,regression_results!$B:$J,5,0)+VLOOKUP(window_returns!S$1,regression_results!$B:$J,4,0)</f>
        <v>-4.2245160180448644E-3</v>
      </c>
      <c r="S6">
        <f>window_returns!T6-window_returns!$Q6*VLOOKUP(window_returns!T$1,regression_results!$B:$J,5,0)+VLOOKUP(window_returns!T$1,regression_results!$B:$J,4,0)</f>
        <v>-8.0398010789552981E-3</v>
      </c>
      <c r="T6">
        <f>window_returns!U6-window_returns!$Q6*VLOOKUP(window_returns!U$1,regression_results!$B:$J,5,0)+VLOOKUP(window_returns!U$1,regression_results!$B:$J,4,0)</f>
        <v>-3.7810458985707528E-2</v>
      </c>
      <c r="U6">
        <f>window_returns!V6-window_returns!$Q6*VLOOKUP(window_returns!V$1,regression_results!$B:$J,5,0)+VLOOKUP(window_returns!V$1,regression_results!$B:$J,4,0)</f>
        <v>2.5750327429359446E-3</v>
      </c>
      <c r="V6">
        <f>window_returns!W6-window_returns!$Q6*VLOOKUP(window_returns!W$1,regression_results!$B:$J,5,0)+VLOOKUP(window_returns!W$1,regression_results!$B:$J,4,0)</f>
        <v>-2.1574156232936643E-2</v>
      </c>
      <c r="W6">
        <f>window_returns!X6-window_returns!$Q6*VLOOKUP(window_returns!X$1,regression_results!$B:$J,5,0)+VLOOKUP(window_returns!X$1,regression_results!$B:$J,4,0)</f>
        <v>-2.3895113377589362E-3</v>
      </c>
      <c r="X6">
        <f>window_returns!Y6-window_returns!$Q6*VLOOKUP(window_returns!Y$1,regression_results!$B:$J,5,0)+VLOOKUP(window_returns!Y$1,regression_results!$B:$J,4,0)</f>
        <v>-1.1704843519450253E-2</v>
      </c>
      <c r="Y6">
        <f>window_returns!Z6-window_returns!$Q6*VLOOKUP(window_returns!Z$1,regression_results!$B:$J,5,0)+VLOOKUP(window_returns!Z$1,regression_results!$B:$J,4,0)</f>
        <v>-1.6716401618615193E-2</v>
      </c>
      <c r="Z6">
        <f>window_returns!AA6-window_returns!$Q6*VLOOKUP(window_returns!AA$1,regression_results!$B:$J,5,0)+VLOOKUP(window_returns!AA$1,regression_results!$B:$J,4,0)</f>
        <v>3.1854665808176849E-2</v>
      </c>
      <c r="AA6">
        <f>window_returns!AB6-window_returns!$Q6*VLOOKUP(window_returns!AB$1,regression_results!$B:$J,5,0)+VLOOKUP(window_returns!AB$1,regression_results!$B:$J,4,0)</f>
        <v>-3.6232858235633906E-3</v>
      </c>
      <c r="AB6">
        <f>window_returns!AC6-window_returns!$Q6*VLOOKUP(window_returns!AC$1,regression_results!$B:$J,5,0)+VLOOKUP(window_returns!AC$1,regression_results!$B:$J,4,0)</f>
        <v>7.7355927817492672E-3</v>
      </c>
      <c r="AC6">
        <f>window_returns!AD6-window_returns!$Q6*VLOOKUP(window_returns!AD$1,regression_results!$B:$J,5,0)+VLOOKUP(window_returns!AD$1,regression_results!$B:$J,4,0)</f>
        <v>3.5436322090957595E-2</v>
      </c>
      <c r="AD6">
        <f>window_returns!AE6-window_returns!$Q6*VLOOKUP(window_returns!AE$1,regression_results!$B:$J,5,0)+VLOOKUP(window_returns!AE$1,regression_results!$B:$J,4,0)</f>
        <v>1.4954688271075857E-2</v>
      </c>
      <c r="AE6">
        <f>window_returns!AF6-window_returns!$Q6*VLOOKUP(window_returns!AF$1,regression_results!$B:$J,5,0)+VLOOKUP(window_returns!AF$1,regression_results!$B:$J,4,0)</f>
        <v>-2.9245716789025127E-3</v>
      </c>
      <c r="AF6">
        <f>window_returns!AG6-window_returns!$Q6*VLOOKUP(window_returns!AG$1,regression_results!$B:$J,5,0)+VLOOKUP(window_returns!AG$1,regression_results!$B:$J,4,0)</f>
        <v>-9.4971878515826124E-3</v>
      </c>
      <c r="AG6">
        <f>window_returns!AH6-window_returns!$Q6*VLOOKUP(window_returns!AH$1,regression_results!$B:$J,5,0)+VLOOKUP(window_returns!AH$1,regression_results!$B:$J,4,0)</f>
        <v>-5.9918565714518115E-3</v>
      </c>
      <c r="AH6">
        <f>window_returns!AI6-window_returns!$Q6*VLOOKUP(window_returns!AI$1,regression_results!$B:$J,5,0)+VLOOKUP(window_returns!AI$1,regression_results!$B:$J,4,0)</f>
        <v>-3.4868664637840142E-2</v>
      </c>
      <c r="AI6">
        <f>window_returns!AJ6-window_returns!$Q6*VLOOKUP(window_returns!AJ$1,regression_results!$B:$J,5,0)+VLOOKUP(window_returns!AJ$1,regression_results!$B:$J,4,0)</f>
        <v>3.3523207412554427E-3</v>
      </c>
      <c r="AJ6">
        <f>window_returns!AK6-window_returns!$Q6*VLOOKUP(window_returns!AK$1,regression_results!$B:$J,5,0)+VLOOKUP(window_returns!AK$1,regression_results!$B:$J,4,0)</f>
        <v>-9.8183260965076305E-3</v>
      </c>
      <c r="AK6">
        <f>window_returns!AL6-window_returns!$Q6*VLOOKUP(window_returns!AL$1,regression_results!$B:$J,5,0)+VLOOKUP(window_returns!AL$1,regression_results!$B:$J,4,0)</f>
        <v>1.3112966845776137E-2</v>
      </c>
      <c r="AL6">
        <f>window_returns!AM6-window_returns!$Q6*VLOOKUP(window_returns!AM$1,regression_results!$B:$J,5,0)+VLOOKUP(window_returns!AM$1,regression_results!$B:$J,4,0)</f>
        <v>5.0922078990591323E-3</v>
      </c>
      <c r="AM6">
        <f>window_returns!AN6-window_returns!$Q6*VLOOKUP(window_returns!AN$1,regression_results!$B:$J,5,0)+VLOOKUP(window_returns!AN$1,regression_results!$B:$J,4,0)</f>
        <v>-9.4416041832127116E-3</v>
      </c>
      <c r="AN6">
        <f>window_returns!AO6-window_returns!$Q6*VLOOKUP(window_returns!AO$1,regression_results!$B:$J,5,0)+VLOOKUP(window_returns!AO$1,regression_results!$B:$J,4,0)</f>
        <v>-1.3589762906282729E-2</v>
      </c>
      <c r="AO6">
        <f>window_returns!AP6-window_returns!$Q6*VLOOKUP(window_returns!AP$1,regression_results!$B:$J,5,0)+VLOOKUP(window_returns!AP$1,regression_results!$B:$J,4,0)</f>
        <v>1.9023135422504833E-3</v>
      </c>
      <c r="AP6">
        <f>window_returns!AQ6-window_returns!$Q6*VLOOKUP(window_returns!AQ$1,regression_results!$B:$J,5,0)+VLOOKUP(window_returns!AQ$1,regression_results!$B:$J,4,0)</f>
        <v>1.9319031898018396E-3</v>
      </c>
      <c r="AQ6">
        <f>window_returns!AR6-window_returns!$Q6*VLOOKUP(window_returns!AR$1,regression_results!$B:$J,5,0)+VLOOKUP(window_returns!AR$1,regression_results!$B:$J,4,0)</f>
        <v>2.5344596030208791E-3</v>
      </c>
      <c r="AR6">
        <f>window_returns!AS6-window_returns!$Q6*VLOOKUP(window_returns!AS$1,regression_results!$B:$J,5,0)+VLOOKUP(window_returns!AS$1,regression_results!$B:$J,4,0)</f>
        <v>1.0786870748673634E-2</v>
      </c>
      <c r="AS6">
        <f>window_returns!AT6-window_returns!$Q6*VLOOKUP(window_returns!AT$1,regression_results!$B:$J,5,0)+VLOOKUP(window_returns!AT$1,regression_results!$B:$J,4,0)</f>
        <v>-1.7457150363909381E-3</v>
      </c>
      <c r="AT6">
        <f>window_returns!AU6-window_returns!$Q6*VLOOKUP(window_returns!AU$1,regression_results!$B:$J,5,0)+VLOOKUP(window_returns!AU$1,regression_results!$B:$J,4,0)</f>
        <v>6.7343420639398525E-3</v>
      </c>
      <c r="AU6">
        <f>window_returns!AV6-window_returns!$Q6*VLOOKUP(window_returns!AV$1,regression_results!$B:$J,5,0)+VLOOKUP(window_returns!AV$1,regression_results!$B:$J,4,0)</f>
        <v>-3.9203274058529636E-3</v>
      </c>
      <c r="AV6">
        <f>window_returns!AW6-window_returns!$Q6*VLOOKUP(window_returns!AW$1,regression_results!$B:$J,5,0)+VLOOKUP(window_returns!AW$1,regression_results!$B:$J,4,0)</f>
        <v>-5.0095480992227107E-3</v>
      </c>
      <c r="AW6">
        <f>window_returns!AX6-window_returns!$Q6*VLOOKUP(window_returns!AX$1,regression_results!$B:$J,5,0)+VLOOKUP(window_returns!AX$1,regression_results!$B:$J,4,0)</f>
        <v>6.2008123831883291E-3</v>
      </c>
      <c r="AX6">
        <f>window_returns!AY6-window_returns!$Q6*VLOOKUP(window_returns!AY$1,regression_results!$B:$J,5,0)+VLOOKUP(window_returns!AY$1,regression_results!$B:$J,4,0)</f>
        <v>7.8031816379374227E-3</v>
      </c>
      <c r="AY6">
        <f>window_returns!AZ6-window_returns!$Q6*VLOOKUP(window_returns!AZ$1,regression_results!$B:$J,5,0)+VLOOKUP(window_returns!AZ$1,regression_results!$B:$J,4,0)</f>
        <v>9.5479842939157084E-3</v>
      </c>
      <c r="AZ6">
        <f>window_returns!BA6-window_returns!$Q6*VLOOKUP(window_returns!BA$1,regression_results!$B:$J,5,0)+VLOOKUP(window_returns!BA$1,regression_results!$B:$J,4,0)</f>
        <v>1.2284908966877704E-2</v>
      </c>
      <c r="BA6">
        <f>window_returns!BB6-window_returns!$Q6*VLOOKUP(window_returns!BB$1,regression_results!$B:$J,5,0)+VLOOKUP(window_returns!BB$1,regression_results!$B:$J,4,0)</f>
        <v>-7.0271532334463876E-3</v>
      </c>
      <c r="BB6">
        <f>window_returns!BC6-window_returns!$Q6*VLOOKUP(window_returns!BC$1,regression_results!$B:$J,5,0)+VLOOKUP(window_returns!BC$1,regression_results!$B:$J,4,0)</f>
        <v>-1.7952844075978962E-2</v>
      </c>
      <c r="BC6">
        <f>window_returns!BD6-window_returns!$Q6*VLOOKUP(window_returns!BD$1,regression_results!$B:$J,5,0)+VLOOKUP(window_returns!BD$1,regression_results!$B:$J,4,0)</f>
        <v>2.4794502785434852E-2</v>
      </c>
      <c r="BD6">
        <f>window_returns!BE6-window_returns!$Q6*VLOOKUP(window_returns!BE$1,regression_results!$B:$J,5,0)+VLOOKUP(window_returns!BE$1,regression_results!$B:$J,4,0)</f>
        <v>-1.327051088450008E-2</v>
      </c>
      <c r="BE6">
        <f>window_returns!BF6-window_returns!$Q6*VLOOKUP(window_returns!BF$1,regression_results!$B:$J,5,0)+VLOOKUP(window_returns!BF$1,regression_results!$B:$J,4,0)</f>
        <v>-7.0989515113032134E-3</v>
      </c>
      <c r="BF6">
        <f>window_returns!BG6-window_returns!$Q6*VLOOKUP(window_returns!BG$1,regression_results!$B:$J,5,0)+VLOOKUP(window_returns!BG$1,regression_results!$B:$J,4,0)</f>
        <v>-2.918114258812068E-3</v>
      </c>
      <c r="BG6">
        <f>window_returns!BH6-window_returns!$Q6*VLOOKUP(window_returns!BH$1,regression_results!$B:$J,5,0)+VLOOKUP(window_returns!BH$1,regression_results!$B:$J,4,0)</f>
        <v>-2.9962851439621106E-2</v>
      </c>
      <c r="BH6">
        <f>window_returns!BI6-window_returns!$Q6*VLOOKUP(window_returns!BI$1,regression_results!$B:$J,5,0)+VLOOKUP(window_returns!BI$1,regression_results!$B:$J,4,0)</f>
        <v>2.8535359561382385E-2</v>
      </c>
      <c r="BI6">
        <f>window_returns!BJ6-window_returns!$Q6*VLOOKUP(window_returns!BJ$1,regression_results!$B:$J,5,0)+VLOOKUP(window_returns!BJ$1,regression_results!$B:$J,4,0)</f>
        <v>-7.7045662425662598E-4</v>
      </c>
      <c r="BJ6">
        <f>window_returns!BK6-window_returns!$Q6*VLOOKUP(window_returns!BK$1,regression_results!$B:$J,5,0)+VLOOKUP(window_returns!BK$1,regression_results!$B:$J,4,0)</f>
        <v>2.6686359500627151E-3</v>
      </c>
      <c r="BK6">
        <f>window_returns!BL6-window_returns!$Q6*VLOOKUP(window_returns!BL$1,regression_results!$B:$J,5,0)+VLOOKUP(window_returns!BL$1,regression_results!$B:$J,4,0)</f>
        <v>-0.118200023892539</v>
      </c>
      <c r="BL6">
        <f>window_returns!BM6-window_returns!$Q6*VLOOKUP(window_returns!BM$1,regression_results!$B:$J,5,0)+VLOOKUP(window_returns!BM$1,regression_results!$B:$J,4,0)</f>
        <v>-2.3614930786248134E-3</v>
      </c>
      <c r="BM6" s="2">
        <v>44615</v>
      </c>
      <c r="BN6">
        <f t="shared" si="0"/>
        <v>-1.985465534562776E-3</v>
      </c>
    </row>
    <row r="7" spans="1:66" x14ac:dyDescent="0.25">
      <c r="A7" s="1">
        <v>0</v>
      </c>
      <c r="B7">
        <f>window_returns!B7-window_returns!$Q7*VLOOKUP(window_returns!B$1,regression_results!$B:$J,5,0)+VLOOKUP(window_returns!B$1,regression_results!$B:$J,4,0)</f>
        <v>-1.0880265025359831E-2</v>
      </c>
      <c r="C7">
        <f>window_returns!C7-window_returns!$Q7*VLOOKUP(window_returns!C$1,regression_results!$B:$J,5,0)+VLOOKUP(window_returns!C$1,regression_results!$B:$J,4,0)</f>
        <v>1.682869348574096E-2</v>
      </c>
      <c r="D7">
        <f>window_returns!D7-window_returns!$Q7*VLOOKUP(window_returns!D$1,regression_results!$B:$J,5,0)+VLOOKUP(window_returns!D$1,regression_results!$B:$J,4,0)</f>
        <v>3.5717158129103727E-2</v>
      </c>
      <c r="E7">
        <f>window_returns!E7-window_returns!$Q7*VLOOKUP(window_returns!E$1,regression_results!$B:$J,5,0)+VLOOKUP(window_returns!E$1,regression_results!$B:$J,4,0)</f>
        <v>-1.2437201808676173E-2</v>
      </c>
      <c r="F7">
        <f>window_returns!F7-window_returns!$Q7*VLOOKUP(window_returns!F$1,regression_results!$B:$J,5,0)+VLOOKUP(window_returns!F$1,regression_results!$B:$J,4,0)</f>
        <v>-1.7492115598831411E-2</v>
      </c>
      <c r="G7">
        <f>window_returns!G7-window_returns!$Q7*VLOOKUP(window_returns!G$1,regression_results!$B:$J,5,0)+VLOOKUP(window_returns!G$1,regression_results!$B:$J,4,0)</f>
        <v>-7.8917352773614016E-4</v>
      </c>
      <c r="H7">
        <f>window_returns!H7-window_returns!$Q7*VLOOKUP(window_returns!H$1,regression_results!$B:$J,5,0)+VLOOKUP(window_returns!H$1,regression_results!$B:$J,4,0)</f>
        <v>3.0870574507195461E-3</v>
      </c>
      <c r="I7">
        <f>window_returns!I7-window_returns!$Q7*VLOOKUP(window_returns!I$1,regression_results!$B:$J,5,0)+VLOOKUP(window_returns!I$1,regression_results!$B:$J,4,0)</f>
        <v>3.9709162268153075E-2</v>
      </c>
      <c r="J7">
        <f>window_returns!J7-window_returns!$Q7*VLOOKUP(window_returns!J$1,regression_results!$B:$J,5,0)+VLOOKUP(window_returns!J$1,regression_results!$B:$J,4,0)</f>
        <v>-1.2510271087521322E-2</v>
      </c>
      <c r="K7">
        <f>window_returns!K7-window_returns!$Q7*VLOOKUP(window_returns!K$1,regression_results!$B:$J,5,0)+VLOOKUP(window_returns!K$1,regression_results!$B:$J,4,0)</f>
        <v>2.0945103527149497E-2</v>
      </c>
      <c r="L7">
        <f>window_returns!L7-window_returns!$Q7*VLOOKUP(window_returns!L$1,regression_results!$B:$J,5,0)+VLOOKUP(window_returns!L$1,regression_results!$B:$J,4,0)</f>
        <v>4.9043091742028554E-2</v>
      </c>
      <c r="M7">
        <f>window_returns!M7-window_returns!$Q7*VLOOKUP(window_returns!M$1,regression_results!$B:$J,5,0)+VLOOKUP(window_returns!M$1,regression_results!$B:$J,4,0)</f>
        <v>2.3594216243850011E-2</v>
      </c>
      <c r="N7">
        <f>window_returns!N7-window_returns!$Q7*VLOOKUP(window_returns!N$1,regression_results!$B:$J,5,0)+VLOOKUP(window_returns!N$1,regression_results!$B:$J,4,0)</f>
        <v>1.2972679133580656E-2</v>
      </c>
      <c r="O7">
        <f>window_returns!O7-window_returns!$Q7*VLOOKUP(window_returns!O$1,regression_results!$B:$J,5,0)+VLOOKUP(window_returns!O$1,regression_results!$B:$J,4,0)</f>
        <v>-2.3573726507791277E-2</v>
      </c>
      <c r="P7">
        <f>window_returns!P7-window_returns!$Q7*VLOOKUP(window_returns!P$1,regression_results!$B:$J,5,0)+VLOOKUP(window_returns!P$1,regression_results!$B:$J,4,0)</f>
        <v>-5.4320692244342831E-3</v>
      </c>
      <c r="Q7">
        <f>window_returns!R7-window_returns!$Q7*VLOOKUP(window_returns!R$1,regression_results!$B:$J,5,0)+VLOOKUP(window_returns!R$1,regression_results!$B:$J,4,0)</f>
        <v>-1.1385996028044092E-2</v>
      </c>
      <c r="R7">
        <f>window_returns!S7-window_returns!$Q7*VLOOKUP(window_returns!S$1,regression_results!$B:$J,5,0)+VLOOKUP(window_returns!S$1,regression_results!$B:$J,4,0)</f>
        <v>-1.7663649799036958E-2</v>
      </c>
      <c r="S7">
        <f>window_returns!T7-window_returns!$Q7*VLOOKUP(window_returns!T$1,regression_results!$B:$J,5,0)+VLOOKUP(window_returns!T$1,regression_results!$B:$J,4,0)</f>
        <v>5.7307797537597439E-2</v>
      </c>
      <c r="T7">
        <f>window_returns!U7-window_returns!$Q7*VLOOKUP(window_returns!U$1,regression_results!$B:$J,5,0)+VLOOKUP(window_returns!U$1,regression_results!$B:$J,4,0)</f>
        <v>-2.9060749442617419E-2</v>
      </c>
      <c r="U7">
        <f>window_returns!V7-window_returns!$Q7*VLOOKUP(window_returns!V$1,regression_results!$B:$J,5,0)+VLOOKUP(window_returns!V$1,regression_results!$B:$J,4,0)</f>
        <v>-1.1527317921362301E-2</v>
      </c>
      <c r="V7">
        <f>window_returns!W7-window_returns!$Q7*VLOOKUP(window_returns!W$1,regression_results!$B:$J,5,0)+VLOOKUP(window_returns!W$1,regression_results!$B:$J,4,0)</f>
        <v>-1.6720232917673838E-2</v>
      </c>
      <c r="W7">
        <f>window_returns!X7-window_returns!$Q7*VLOOKUP(window_returns!X$1,regression_results!$B:$J,5,0)+VLOOKUP(window_returns!X$1,regression_results!$B:$J,4,0)</f>
        <v>7.5474195829430754E-3</v>
      </c>
      <c r="X7">
        <f>window_returns!Y7-window_returns!$Q7*VLOOKUP(window_returns!Y$1,regression_results!$B:$J,5,0)+VLOOKUP(window_returns!Y$1,regression_results!$B:$J,4,0)</f>
        <v>-1.177547548031516E-2</v>
      </c>
      <c r="Y7">
        <f>window_returns!Z7-window_returns!$Q7*VLOOKUP(window_returns!Z$1,regression_results!$B:$J,5,0)+VLOOKUP(window_returns!Z$1,regression_results!$B:$J,4,0)</f>
        <v>-0.26826138355637924</v>
      </c>
      <c r="Z7">
        <f>window_returns!AA7-window_returns!$Q7*VLOOKUP(window_returns!AA$1,regression_results!$B:$J,5,0)+VLOOKUP(window_returns!AA$1,regression_results!$B:$J,4,0)</f>
        <v>1.3510732785848458E-2</v>
      </c>
      <c r="AA7">
        <f>window_returns!AB7-window_returns!$Q7*VLOOKUP(window_returns!AB$1,regression_results!$B:$J,5,0)+VLOOKUP(window_returns!AB$1,regression_results!$B:$J,4,0)</f>
        <v>1.1650455775872922E-2</v>
      </c>
      <c r="AB7">
        <f>window_returns!AC7-window_returns!$Q7*VLOOKUP(window_returns!AC$1,regression_results!$B:$J,5,0)+VLOOKUP(window_returns!AC$1,regression_results!$B:$J,4,0)</f>
        <v>-3.8290006659492073E-2</v>
      </c>
      <c r="AC7">
        <f>window_returns!AD7-window_returns!$Q7*VLOOKUP(window_returns!AD$1,regression_results!$B:$J,5,0)+VLOOKUP(window_returns!AD$1,regression_results!$B:$J,4,0)</f>
        <v>2.3983501381483623E-2</v>
      </c>
      <c r="AD7">
        <f>window_returns!AE7-window_returns!$Q7*VLOOKUP(window_returns!AE$1,regression_results!$B:$J,5,0)+VLOOKUP(window_returns!AE$1,regression_results!$B:$J,4,0)</f>
        <v>2.3862777795994213E-2</v>
      </c>
      <c r="AE7">
        <f>window_returns!AF7-window_returns!$Q7*VLOOKUP(window_returns!AF$1,regression_results!$B:$J,5,0)+VLOOKUP(window_returns!AF$1,regression_results!$B:$J,4,0)</f>
        <v>-6.8753924006713318E-2</v>
      </c>
      <c r="AF7">
        <f>window_returns!AG7-window_returns!$Q7*VLOOKUP(window_returns!AG$1,regression_results!$B:$J,5,0)+VLOOKUP(window_returns!AG$1,regression_results!$B:$J,4,0)</f>
        <v>-1.1858629337121269E-2</v>
      </c>
      <c r="AG7">
        <f>window_returns!AH7-window_returns!$Q7*VLOOKUP(window_returns!AH$1,regression_results!$B:$J,5,0)+VLOOKUP(window_returns!AH$1,regression_results!$B:$J,4,0)</f>
        <v>-1.9214652943956325E-2</v>
      </c>
      <c r="AH7">
        <f>window_returns!AI7-window_returns!$Q7*VLOOKUP(window_returns!AI$1,regression_results!$B:$J,5,0)+VLOOKUP(window_returns!AI$1,regression_results!$B:$J,4,0)</f>
        <v>-1.4503307876927864E-2</v>
      </c>
      <c r="AI7">
        <f>window_returns!AJ7-window_returns!$Q7*VLOOKUP(window_returns!AJ$1,regression_results!$B:$J,5,0)+VLOOKUP(window_returns!AJ$1,regression_results!$B:$J,4,0)</f>
        <v>-2.845238259377976E-2</v>
      </c>
      <c r="AJ7">
        <f>window_returns!AK7-window_returns!$Q7*VLOOKUP(window_returns!AK$1,regression_results!$B:$J,5,0)+VLOOKUP(window_returns!AK$1,regression_results!$B:$J,4,0)</f>
        <v>-7.1636002989292936E-3</v>
      </c>
      <c r="AK7">
        <f>window_returns!AL7-window_returns!$Q7*VLOOKUP(window_returns!AL$1,regression_results!$B:$J,5,0)+VLOOKUP(window_returns!AL$1,regression_results!$B:$J,4,0)</f>
        <v>-8.8456560185670753E-3</v>
      </c>
      <c r="AL7">
        <f>window_returns!AM7-window_returns!$Q7*VLOOKUP(window_returns!AM$1,regression_results!$B:$J,5,0)+VLOOKUP(window_returns!AM$1,regression_results!$B:$J,4,0)</f>
        <v>4.747042570567566E-2</v>
      </c>
      <c r="AM7">
        <f>window_returns!AN7-window_returns!$Q7*VLOOKUP(window_returns!AN$1,regression_results!$B:$J,5,0)+VLOOKUP(window_returns!AN$1,regression_results!$B:$J,4,0)</f>
        <v>1.0747222171966046E-2</v>
      </c>
      <c r="AN7">
        <f>window_returns!AO7-window_returns!$Q7*VLOOKUP(window_returns!AO$1,regression_results!$B:$J,5,0)+VLOOKUP(window_returns!AO$1,regression_results!$B:$J,4,0)</f>
        <v>-1.7816692810166429E-2</v>
      </c>
      <c r="AO7">
        <f>window_returns!AP7-window_returns!$Q7*VLOOKUP(window_returns!AP$1,regression_results!$B:$J,5,0)+VLOOKUP(window_returns!AP$1,regression_results!$B:$J,4,0)</f>
        <v>-4.8939174494697091E-3</v>
      </c>
      <c r="AP7">
        <f>window_returns!AQ7-window_returns!$Q7*VLOOKUP(window_returns!AQ$1,regression_results!$B:$J,5,0)+VLOOKUP(window_returns!AQ$1,regression_results!$B:$J,4,0)</f>
        <v>-2.5643176559752179E-2</v>
      </c>
      <c r="AQ7">
        <f>window_returns!AR7-window_returns!$Q7*VLOOKUP(window_returns!AR$1,regression_results!$B:$J,5,0)+VLOOKUP(window_returns!AR$1,regression_results!$B:$J,4,0)</f>
        <v>-1.3862453719835997E-2</v>
      </c>
      <c r="AR7">
        <f>window_returns!AS7-window_returns!$Q7*VLOOKUP(window_returns!AS$1,regression_results!$B:$J,5,0)+VLOOKUP(window_returns!AS$1,regression_results!$B:$J,4,0)</f>
        <v>2.3887432900974656E-2</v>
      </c>
      <c r="AS7">
        <f>window_returns!AT7-window_returns!$Q7*VLOOKUP(window_returns!AT$1,regression_results!$B:$J,5,0)+VLOOKUP(window_returns!AT$1,regression_results!$B:$J,4,0)</f>
        <v>1.6402751058211359E-2</v>
      </c>
      <c r="AT7">
        <f>window_returns!AU7-window_returns!$Q7*VLOOKUP(window_returns!AU$1,regression_results!$B:$J,5,0)+VLOOKUP(window_returns!AU$1,regression_results!$B:$J,4,0)</f>
        <v>-2.4250955721350602E-2</v>
      </c>
      <c r="AU7">
        <f>window_returns!AV7-window_returns!$Q7*VLOOKUP(window_returns!AV$1,regression_results!$B:$J,5,0)+VLOOKUP(window_returns!AV$1,regression_results!$B:$J,4,0)</f>
        <v>-2.2058307905207152E-2</v>
      </c>
      <c r="AV7">
        <f>window_returns!AW7-window_returns!$Q7*VLOOKUP(window_returns!AW$1,regression_results!$B:$J,5,0)+VLOOKUP(window_returns!AW$1,regression_results!$B:$J,4,0)</f>
        <v>-5.0895118423944733E-3</v>
      </c>
      <c r="AW7">
        <f>window_returns!AX7-window_returns!$Q7*VLOOKUP(window_returns!AX$1,regression_results!$B:$J,5,0)+VLOOKUP(window_returns!AX$1,regression_results!$B:$J,4,0)</f>
        <v>1.9710145960605691E-2</v>
      </c>
      <c r="AX7">
        <f>window_returns!AY7-window_returns!$Q7*VLOOKUP(window_returns!AY$1,regression_results!$B:$J,5,0)+VLOOKUP(window_returns!AY$1,regression_results!$B:$J,4,0)</f>
        <v>5.3516542670648867E-3</v>
      </c>
      <c r="AY7">
        <f>window_returns!AZ7-window_returns!$Q7*VLOOKUP(window_returns!AZ$1,regression_results!$B:$J,5,0)+VLOOKUP(window_returns!AZ$1,regression_results!$B:$J,4,0)</f>
        <v>9.1249152500583089E-2</v>
      </c>
      <c r="AZ7">
        <f>window_returns!BA7-window_returns!$Q7*VLOOKUP(window_returns!BA$1,regression_results!$B:$J,5,0)+VLOOKUP(window_returns!BA$1,regression_results!$B:$J,4,0)</f>
        <v>-6.7272993076621448E-3</v>
      </c>
      <c r="BA7">
        <f>window_returns!BB7-window_returns!$Q7*VLOOKUP(window_returns!BB$1,regression_results!$B:$J,5,0)+VLOOKUP(window_returns!BB$1,regression_results!$B:$J,4,0)</f>
        <v>1.6256447552202631E-2</v>
      </c>
      <c r="BB7">
        <f>window_returns!BC7-window_returns!$Q7*VLOOKUP(window_returns!BC$1,regression_results!$B:$J,5,0)+VLOOKUP(window_returns!BC$1,regression_results!$B:$J,4,0)</f>
        <v>-5.2698044978402164E-3</v>
      </c>
      <c r="BC7">
        <f>window_returns!BD7-window_returns!$Q7*VLOOKUP(window_returns!BD$1,regression_results!$B:$J,5,0)+VLOOKUP(window_returns!BD$1,regression_results!$B:$J,4,0)</f>
        <v>-0.13560215773934586</v>
      </c>
      <c r="BD7">
        <f>window_returns!BE7-window_returns!$Q7*VLOOKUP(window_returns!BE$1,regression_results!$B:$J,5,0)+VLOOKUP(window_returns!BE$1,regression_results!$B:$J,4,0)</f>
        <v>-4.3214353831546792E-3</v>
      </c>
      <c r="BE7">
        <f>window_returns!BF7-window_returns!$Q7*VLOOKUP(window_returns!BF$1,regression_results!$B:$J,5,0)+VLOOKUP(window_returns!BF$1,regression_results!$B:$J,4,0)</f>
        <v>3.4628812000386073E-3</v>
      </c>
      <c r="BF7">
        <f>window_returns!BG7-window_returns!$Q7*VLOOKUP(window_returns!BG$1,regression_results!$B:$J,5,0)+VLOOKUP(window_returns!BG$1,regression_results!$B:$J,4,0)</f>
        <v>-1.7944457845829688E-2</v>
      </c>
      <c r="BG7">
        <f>window_returns!BH7-window_returns!$Q7*VLOOKUP(window_returns!BH$1,regression_results!$B:$J,5,0)+VLOOKUP(window_returns!BH$1,regression_results!$B:$J,4,0)</f>
        <v>4.5262977800969335E-3</v>
      </c>
      <c r="BH7">
        <f>window_returns!BI7-window_returns!$Q7*VLOOKUP(window_returns!BI$1,regression_results!$B:$J,5,0)+VLOOKUP(window_returns!BI$1,regression_results!$B:$J,4,0)</f>
        <v>1.458249986745495E-2</v>
      </c>
      <c r="BI7">
        <f>window_returns!BJ7-window_returns!$Q7*VLOOKUP(window_returns!BJ$1,regression_results!$B:$J,5,0)+VLOOKUP(window_returns!BJ$1,regression_results!$B:$J,4,0)</f>
        <v>-5.3923201800148805E-3</v>
      </c>
      <c r="BJ7">
        <f>window_returns!BK7-window_returns!$Q7*VLOOKUP(window_returns!BK$1,regression_results!$B:$J,5,0)+VLOOKUP(window_returns!BK$1,regression_results!$B:$J,4,0)</f>
        <v>1.036022303188151E-2</v>
      </c>
      <c r="BK7">
        <f>window_returns!BL7-window_returns!$Q7*VLOOKUP(window_returns!BL$1,regression_results!$B:$J,5,0)+VLOOKUP(window_returns!BL$1,regression_results!$B:$J,4,0)</f>
        <v>3.5229659885704652E-2</v>
      </c>
      <c r="BL7">
        <f>window_returns!BM7-window_returns!$Q7*VLOOKUP(window_returns!BM$1,regression_results!$B:$J,5,0)+VLOOKUP(window_returns!BM$1,regression_results!$B:$J,4,0)</f>
        <v>-3.419829235489219E-2</v>
      </c>
      <c r="BM7" s="2">
        <v>44616</v>
      </c>
      <c r="BN7">
        <f t="shared" si="0"/>
        <v>-5.2486655596135894E-3</v>
      </c>
    </row>
    <row r="8" spans="1:66" x14ac:dyDescent="0.25">
      <c r="A8" s="1">
        <v>1</v>
      </c>
      <c r="B8">
        <f>window_returns!B8-window_returns!$Q8*VLOOKUP(window_returns!B$1,regression_results!$B:$J,5,0)+VLOOKUP(window_returns!B$1,regression_results!$B:$J,4,0)</f>
        <v>9.7662597821890004E-4</v>
      </c>
      <c r="C8">
        <f>window_returns!C8-window_returns!$Q8*VLOOKUP(window_returns!C$1,regression_results!$B:$J,5,0)+VLOOKUP(window_returns!C$1,regression_results!$B:$J,4,0)</f>
        <v>-5.8290992300828209E-2</v>
      </c>
      <c r="D8">
        <f>window_returns!D8-window_returns!$Q8*VLOOKUP(window_returns!D$1,regression_results!$B:$J,5,0)+VLOOKUP(window_returns!D$1,regression_results!$B:$J,4,0)</f>
        <v>-5.3775889725263259E-2</v>
      </c>
      <c r="E8">
        <f>window_returns!E8-window_returns!$Q8*VLOOKUP(window_returns!E$1,regression_results!$B:$J,5,0)+VLOOKUP(window_returns!E$1,regression_results!$B:$J,4,0)</f>
        <v>1.4888831045734477E-2</v>
      </c>
      <c r="F8">
        <f>window_returns!F8-window_returns!$Q8*VLOOKUP(window_returns!F$1,regression_results!$B:$J,5,0)+VLOOKUP(window_returns!F$1,regression_results!$B:$J,4,0)</f>
        <v>1.4699056818293268E-2</v>
      </c>
      <c r="G8">
        <f>window_returns!G8-window_returns!$Q8*VLOOKUP(window_returns!G$1,regression_results!$B:$J,5,0)+VLOOKUP(window_returns!G$1,regression_results!$B:$J,4,0)</f>
        <v>-3.8769186537063842E-3</v>
      </c>
      <c r="H8">
        <f>window_returns!H8-window_returns!$Q8*VLOOKUP(window_returns!H$1,regression_results!$B:$J,5,0)+VLOOKUP(window_returns!H$1,regression_results!$B:$J,4,0)</f>
        <v>4.6857103975620614E-3</v>
      </c>
      <c r="I8">
        <f>window_returns!I8-window_returns!$Q8*VLOOKUP(window_returns!I$1,regression_results!$B:$J,5,0)+VLOOKUP(window_returns!I$1,regression_results!$B:$J,4,0)</f>
        <v>-2.5573435250529152E-2</v>
      </c>
      <c r="J8">
        <f>window_returns!J8-window_returns!$Q8*VLOOKUP(window_returns!J$1,regression_results!$B:$J,5,0)+VLOOKUP(window_returns!J$1,regression_results!$B:$J,4,0)</f>
        <v>-3.8707527435715199E-2</v>
      </c>
      <c r="K8">
        <f>window_returns!K8-window_returns!$Q8*VLOOKUP(window_returns!K$1,regression_results!$B:$J,5,0)+VLOOKUP(window_returns!K$1,regression_results!$B:$J,4,0)</f>
        <v>-2.8141001161542452E-2</v>
      </c>
      <c r="L8">
        <f>window_returns!L8-window_returns!$Q8*VLOOKUP(window_returns!L$1,regression_results!$B:$J,5,0)+VLOOKUP(window_returns!L$1,regression_results!$B:$J,4,0)</f>
        <v>-6.5766063311740643E-3</v>
      </c>
      <c r="M8">
        <f>window_returns!M8-window_returns!$Q8*VLOOKUP(window_returns!M$1,regression_results!$B:$J,5,0)+VLOOKUP(window_returns!M$1,regression_results!$B:$J,4,0)</f>
        <v>-2.1600095682398516E-2</v>
      </c>
      <c r="N8">
        <f>window_returns!N8-window_returns!$Q8*VLOOKUP(window_returns!N$1,regression_results!$B:$J,5,0)+VLOOKUP(window_returns!N$1,regression_results!$B:$J,4,0)</f>
        <v>-3.494847879170261E-3</v>
      </c>
      <c r="O8">
        <f>window_returns!O8-window_returns!$Q8*VLOOKUP(window_returns!O$1,regression_results!$B:$J,5,0)+VLOOKUP(window_returns!O$1,regression_results!$B:$J,4,0)</f>
        <v>6.1972264664636963E-2</v>
      </c>
      <c r="P8">
        <f>window_returns!P8-window_returns!$Q8*VLOOKUP(window_returns!P$1,regression_results!$B:$J,5,0)+VLOOKUP(window_returns!P$1,regression_results!$B:$J,4,0)</f>
        <v>1.357948270416128E-2</v>
      </c>
      <c r="Q8">
        <f>window_returns!R8-window_returns!$Q8*VLOOKUP(window_returns!R$1,regression_results!$B:$J,5,0)+VLOOKUP(window_returns!R$1,regression_results!$B:$J,4,0)</f>
        <v>4.403337055073538E-3</v>
      </c>
      <c r="R8">
        <f>window_returns!S8-window_returns!$Q8*VLOOKUP(window_returns!S$1,regression_results!$B:$J,5,0)+VLOOKUP(window_returns!S$1,regression_results!$B:$J,4,0)</f>
        <v>1.8172355767052711E-2</v>
      </c>
      <c r="S8">
        <f>window_returns!T8-window_returns!$Q8*VLOOKUP(window_returns!T$1,regression_results!$B:$J,5,0)+VLOOKUP(window_returns!T$1,regression_results!$B:$J,4,0)</f>
        <v>9.6901135794507542E-2</v>
      </c>
      <c r="T8">
        <f>window_returns!U8-window_returns!$Q8*VLOOKUP(window_returns!U$1,regression_results!$B:$J,5,0)+VLOOKUP(window_returns!U$1,regression_results!$B:$J,4,0)</f>
        <v>2.2342509470744711E-2</v>
      </c>
      <c r="U8">
        <f>window_returns!V8-window_returns!$Q8*VLOOKUP(window_returns!V$1,regression_results!$B:$J,5,0)+VLOOKUP(window_returns!V$1,regression_results!$B:$J,4,0)</f>
        <v>-7.9615967977036458E-3</v>
      </c>
      <c r="V8">
        <f>window_returns!W8-window_returns!$Q8*VLOOKUP(window_returns!W$1,regression_results!$B:$J,5,0)+VLOOKUP(window_returns!W$1,regression_results!$B:$J,4,0)</f>
        <v>-8.9212996418555363E-4</v>
      </c>
      <c r="W8">
        <f>window_returns!X8-window_returns!$Q8*VLOOKUP(window_returns!X$1,regression_results!$B:$J,5,0)+VLOOKUP(window_returns!X$1,regression_results!$B:$J,4,0)</f>
        <v>5.8016582040232596E-3</v>
      </c>
      <c r="X8">
        <f>window_returns!Y8-window_returns!$Q8*VLOOKUP(window_returns!Y$1,regression_results!$B:$J,5,0)+VLOOKUP(window_returns!Y$1,regression_results!$B:$J,4,0)</f>
        <v>2.8200666886567988E-2</v>
      </c>
      <c r="Y8">
        <f>window_returns!Z8-window_returns!$Q8*VLOOKUP(window_returns!Z$1,regression_results!$B:$J,5,0)+VLOOKUP(window_returns!Z$1,regression_results!$B:$J,4,0)</f>
        <v>-1.7038730505434641E-2</v>
      </c>
      <c r="Z8">
        <f>window_returns!AA8-window_returns!$Q8*VLOOKUP(window_returns!AA$1,regression_results!$B:$J,5,0)+VLOOKUP(window_returns!AA$1,regression_results!$B:$J,4,0)</f>
        <v>-2.1330825168161434E-2</v>
      </c>
      <c r="AA8">
        <f>window_returns!AB8-window_returns!$Q8*VLOOKUP(window_returns!AB$1,regression_results!$B:$J,5,0)+VLOOKUP(window_returns!AB$1,regression_results!$B:$J,4,0)</f>
        <v>4.0527189779039257E-3</v>
      </c>
      <c r="AB8">
        <f>window_returns!AC8-window_returns!$Q8*VLOOKUP(window_returns!AC$1,regression_results!$B:$J,5,0)+VLOOKUP(window_returns!AC$1,regression_results!$B:$J,4,0)</f>
        <v>-6.1163145844767182E-3</v>
      </c>
      <c r="AC8">
        <f>window_returns!AD8-window_returns!$Q8*VLOOKUP(window_returns!AD$1,regression_results!$B:$J,5,0)+VLOOKUP(window_returns!AD$1,regression_results!$B:$J,4,0)</f>
        <v>-2.4564491282739253E-2</v>
      </c>
      <c r="AD8">
        <f>window_returns!AE8-window_returns!$Q8*VLOOKUP(window_returns!AE$1,regression_results!$B:$J,5,0)+VLOOKUP(window_returns!AE$1,regression_results!$B:$J,4,0)</f>
        <v>-9.8513489841013362E-3</v>
      </c>
      <c r="AE8">
        <f>window_returns!AF8-window_returns!$Q8*VLOOKUP(window_returns!AF$1,regression_results!$B:$J,5,0)+VLOOKUP(window_returns!AF$1,regression_results!$B:$J,4,0)</f>
        <v>-7.6100865836341222E-3</v>
      </c>
      <c r="AF8">
        <f>window_returns!AG8-window_returns!$Q8*VLOOKUP(window_returns!AG$1,regression_results!$B:$J,5,0)+VLOOKUP(window_returns!AG$1,regression_results!$B:$J,4,0)</f>
        <v>2.3911091009666389E-3</v>
      </c>
      <c r="AG8">
        <f>window_returns!AH8-window_returns!$Q8*VLOOKUP(window_returns!AH$1,regression_results!$B:$J,5,0)+VLOOKUP(window_returns!AH$1,regression_results!$B:$J,4,0)</f>
        <v>1.2228642970137817E-2</v>
      </c>
      <c r="AH8">
        <f>window_returns!AI8-window_returns!$Q8*VLOOKUP(window_returns!AI$1,regression_results!$B:$J,5,0)+VLOOKUP(window_returns!AI$1,regression_results!$B:$J,4,0)</f>
        <v>-5.4732112193410509E-4</v>
      </c>
      <c r="AI8">
        <f>window_returns!AJ8-window_returns!$Q8*VLOOKUP(window_returns!AJ$1,regression_results!$B:$J,5,0)+VLOOKUP(window_returns!AJ$1,regression_results!$B:$J,4,0)</f>
        <v>4.1381562058357357E-2</v>
      </c>
      <c r="AJ8">
        <f>window_returns!AK8-window_returns!$Q8*VLOOKUP(window_returns!AK$1,regression_results!$B:$J,5,0)+VLOOKUP(window_returns!AK$1,regression_results!$B:$J,4,0)</f>
        <v>1.8569940945652529E-2</v>
      </c>
      <c r="AK8">
        <f>window_returns!AL8-window_returns!$Q8*VLOOKUP(window_returns!AL$1,regression_results!$B:$J,5,0)+VLOOKUP(window_returns!AL$1,regression_results!$B:$J,4,0)</f>
        <v>4.8548727145343688E-3</v>
      </c>
      <c r="AL8">
        <f>window_returns!AM8-window_returns!$Q8*VLOOKUP(window_returns!AM$1,regression_results!$B:$J,5,0)+VLOOKUP(window_returns!AM$1,regression_results!$B:$J,4,0)</f>
        <v>-1.2514503530574169E-2</v>
      </c>
      <c r="AM8">
        <f>window_returns!AN8-window_returns!$Q8*VLOOKUP(window_returns!AN$1,regression_results!$B:$J,5,0)+VLOOKUP(window_returns!AN$1,regression_results!$B:$J,4,0)</f>
        <v>6.7936742669836626E-4</v>
      </c>
      <c r="AN8">
        <f>window_returns!AO8-window_returns!$Q8*VLOOKUP(window_returns!AO$1,regression_results!$B:$J,5,0)+VLOOKUP(window_returns!AO$1,regression_results!$B:$J,4,0)</f>
        <v>8.5082045963464879E-3</v>
      </c>
      <c r="AO8">
        <f>window_returns!AP8-window_returns!$Q8*VLOOKUP(window_returns!AP$1,regression_results!$B:$J,5,0)+VLOOKUP(window_returns!AP$1,regression_results!$B:$J,4,0)</f>
        <v>6.73103374347905E-3</v>
      </c>
      <c r="AP8">
        <f>window_returns!AQ8-window_returns!$Q8*VLOOKUP(window_returns!AQ$1,regression_results!$B:$J,5,0)+VLOOKUP(window_returns!AQ$1,regression_results!$B:$J,4,0)</f>
        <v>1.2708947263856758E-2</v>
      </c>
      <c r="AQ8">
        <f>window_returns!AR8-window_returns!$Q8*VLOOKUP(window_returns!AR$1,regression_results!$B:$J,5,0)+VLOOKUP(window_returns!AR$1,regression_results!$B:$J,4,0)</f>
        <v>-2.3459106995049817E-2</v>
      </c>
      <c r="AR8">
        <f>window_returns!AS8-window_returns!$Q8*VLOOKUP(window_returns!AS$1,regression_results!$B:$J,5,0)+VLOOKUP(window_returns!AS$1,regression_results!$B:$J,4,0)</f>
        <v>-3.4288662448449476E-2</v>
      </c>
      <c r="AS8">
        <f>window_returns!AT8-window_returns!$Q8*VLOOKUP(window_returns!AT$1,regression_results!$B:$J,5,0)+VLOOKUP(window_returns!AT$1,regression_results!$B:$J,4,0)</f>
        <v>-6.0046030199009766E-3</v>
      </c>
      <c r="AT8">
        <f>window_returns!AU8-window_returns!$Q8*VLOOKUP(window_returns!AU$1,regression_results!$B:$J,5,0)+VLOOKUP(window_returns!AU$1,regression_results!$B:$J,4,0)</f>
        <v>-2.4527560802921483E-2</v>
      </c>
      <c r="AU8">
        <f>window_returns!AV8-window_returns!$Q8*VLOOKUP(window_returns!AV$1,regression_results!$B:$J,5,0)+VLOOKUP(window_returns!AV$1,regression_results!$B:$J,4,0)</f>
        <v>2.7827391226252662E-2</v>
      </c>
      <c r="AV8">
        <f>window_returns!AW8-window_returns!$Q8*VLOOKUP(window_returns!AW$1,regression_results!$B:$J,5,0)+VLOOKUP(window_returns!AW$1,regression_results!$B:$J,4,0)</f>
        <v>-3.5366714610092034E-3</v>
      </c>
      <c r="AW8">
        <f>window_returns!AX8-window_returns!$Q8*VLOOKUP(window_returns!AX$1,regression_results!$B:$J,5,0)+VLOOKUP(window_returns!AX$1,regression_results!$B:$J,4,0)</f>
        <v>1.029787789131459E-2</v>
      </c>
      <c r="AX8">
        <f>window_returns!AY8-window_returns!$Q8*VLOOKUP(window_returns!AY$1,regression_results!$B:$J,5,0)+VLOOKUP(window_returns!AY$1,regression_results!$B:$J,4,0)</f>
        <v>7.8078355635066449E-3</v>
      </c>
      <c r="AY8">
        <f>window_returns!AZ8-window_returns!$Q8*VLOOKUP(window_returns!AZ$1,regression_results!$B:$J,5,0)+VLOOKUP(window_returns!AZ$1,regression_results!$B:$J,4,0)</f>
        <v>-2.5876850055667602E-2</v>
      </c>
      <c r="AZ8">
        <f>window_returns!BA8-window_returns!$Q8*VLOOKUP(window_returns!BA$1,regression_results!$B:$J,5,0)+VLOOKUP(window_returns!BA$1,regression_results!$B:$J,4,0)</f>
        <v>3.2055676275985774E-2</v>
      </c>
      <c r="BA8">
        <f>window_returns!BB8-window_returns!$Q8*VLOOKUP(window_returns!BB$1,regression_results!$B:$J,5,0)+VLOOKUP(window_returns!BB$1,regression_results!$B:$J,4,0)</f>
        <v>8.5337372237409143E-3</v>
      </c>
      <c r="BB8">
        <f>window_returns!BC8-window_returns!$Q8*VLOOKUP(window_returns!BC$1,regression_results!$B:$J,5,0)+VLOOKUP(window_returns!BC$1,regression_results!$B:$J,4,0)</f>
        <v>1.3797050666050005E-2</v>
      </c>
      <c r="BC8">
        <f>window_returns!BD8-window_returns!$Q8*VLOOKUP(window_returns!BD$1,regression_results!$B:$J,5,0)+VLOOKUP(window_returns!BD$1,regression_results!$B:$J,4,0)</f>
        <v>-6.5585204961015151E-2</v>
      </c>
      <c r="BD8">
        <f>window_returns!BE8-window_returns!$Q8*VLOOKUP(window_returns!BE$1,regression_results!$B:$J,5,0)+VLOOKUP(window_returns!BE$1,regression_results!$B:$J,4,0)</f>
        <v>1.3307287908792511E-2</v>
      </c>
      <c r="BE8">
        <f>window_returns!BF8-window_returns!$Q8*VLOOKUP(window_returns!BF$1,regression_results!$B:$J,5,0)+VLOOKUP(window_returns!BF$1,regression_results!$B:$J,4,0)</f>
        <v>1.1692770285846817E-2</v>
      </c>
      <c r="BF8">
        <f>window_returns!BG8-window_returns!$Q8*VLOOKUP(window_returns!BG$1,regression_results!$B:$J,5,0)+VLOOKUP(window_returns!BG$1,regression_results!$B:$J,4,0)</f>
        <v>1.8583129793725808E-3</v>
      </c>
      <c r="BG8">
        <f>window_returns!BH8-window_returns!$Q8*VLOOKUP(window_returns!BH$1,regression_results!$B:$J,5,0)+VLOOKUP(window_returns!BH$1,regression_results!$B:$J,4,0)</f>
        <v>-4.0600191113315011E-3</v>
      </c>
      <c r="BH8">
        <f>window_returns!BI8-window_returns!$Q8*VLOOKUP(window_returns!BI$1,regression_results!$B:$J,5,0)+VLOOKUP(window_returns!BI$1,regression_results!$B:$J,4,0)</f>
        <v>-1.4699736703642618E-2</v>
      </c>
      <c r="BI8">
        <f>window_returns!BJ8-window_returns!$Q8*VLOOKUP(window_returns!BJ$1,regression_results!$B:$J,5,0)+VLOOKUP(window_returns!BJ$1,regression_results!$B:$J,4,0)</f>
        <v>1.457730690087294E-2</v>
      </c>
      <c r="BJ8">
        <f>window_returns!BK8-window_returns!$Q8*VLOOKUP(window_returns!BK$1,regression_results!$B:$J,5,0)+VLOOKUP(window_returns!BK$1,regression_results!$B:$J,4,0)</f>
        <v>4.3684681397379525E-3</v>
      </c>
      <c r="BK8">
        <f>window_returns!BL8-window_returns!$Q8*VLOOKUP(window_returns!BL$1,regression_results!$B:$J,5,0)+VLOOKUP(window_returns!BL$1,regression_results!$B:$J,4,0)</f>
        <v>-2.9818170568808852E-2</v>
      </c>
      <c r="BL8">
        <f>window_returns!BM8-window_returns!$Q8*VLOOKUP(window_returns!BM$1,regression_results!$B:$J,5,0)+VLOOKUP(window_returns!BM$1,regression_results!$B:$J,4,0)</f>
        <v>1.4140046001936205E-2</v>
      </c>
      <c r="BM8" s="2">
        <v>44617</v>
      </c>
      <c r="BN8">
        <f t="shared" si="0"/>
        <v>-3.3853100671665966E-4</v>
      </c>
    </row>
    <row r="9" spans="1:66" x14ac:dyDescent="0.25">
      <c r="A9" s="1">
        <v>2</v>
      </c>
      <c r="B9">
        <f>window_returns!B9-window_returns!$Q9*VLOOKUP(window_returns!B$1,regression_results!$B:$J,5,0)+VLOOKUP(window_returns!B$1,regression_results!$B:$J,4,0)</f>
        <v>-5.6217248102339214E-3</v>
      </c>
      <c r="C9">
        <f>window_returns!C9-window_returns!$Q9*VLOOKUP(window_returns!C$1,regression_results!$B:$J,5,0)+VLOOKUP(window_returns!C$1,regression_results!$B:$J,4,0)</f>
        <v>8.2198751644983817E-3</v>
      </c>
      <c r="D9">
        <f>window_returns!D9-window_returns!$Q9*VLOOKUP(window_returns!D$1,regression_results!$B:$J,5,0)+VLOOKUP(window_returns!D$1,regression_results!$B:$J,4,0)</f>
        <v>3.6327204763405091E-2</v>
      </c>
      <c r="E9">
        <f>window_returns!E9-window_returns!$Q9*VLOOKUP(window_returns!E$1,regression_results!$B:$J,5,0)+VLOOKUP(window_returns!E$1,regression_results!$B:$J,4,0)</f>
        <v>-3.0177342425317961E-3</v>
      </c>
      <c r="F9">
        <f>window_returns!F9-window_returns!$Q9*VLOOKUP(window_returns!F$1,regression_results!$B:$J,5,0)+VLOOKUP(window_returns!F$1,regression_results!$B:$J,4,0)</f>
        <v>1.2561482555437835E-2</v>
      </c>
      <c r="G9">
        <f>window_returns!G9-window_returns!$Q9*VLOOKUP(window_returns!G$1,regression_results!$B:$J,5,0)+VLOOKUP(window_returns!G$1,regression_results!$B:$J,4,0)</f>
        <v>-1.2216367934566158E-2</v>
      </c>
      <c r="H9">
        <f>window_returns!H9-window_returns!$Q9*VLOOKUP(window_returns!H$1,regression_results!$B:$J,5,0)+VLOOKUP(window_returns!H$1,regression_results!$B:$J,4,0)</f>
        <v>1.1678601577532626E-2</v>
      </c>
      <c r="I9">
        <f>window_returns!I9-window_returns!$Q9*VLOOKUP(window_returns!I$1,regression_results!$B:$J,5,0)+VLOOKUP(window_returns!I$1,regression_results!$B:$J,4,0)</f>
        <v>1.5024187033682322E-2</v>
      </c>
      <c r="J9">
        <f>window_returns!J9-window_returns!$Q9*VLOOKUP(window_returns!J$1,regression_results!$B:$J,5,0)+VLOOKUP(window_returns!J$1,regression_results!$B:$J,4,0)</f>
        <v>-2.7736580322003671E-2</v>
      </c>
      <c r="K9">
        <f>window_returns!K9-window_returns!$Q9*VLOOKUP(window_returns!K$1,regression_results!$B:$J,5,0)+VLOOKUP(window_returns!K$1,regression_results!$B:$J,4,0)</f>
        <v>9.091923620124941E-3</v>
      </c>
      <c r="L9">
        <f>window_returns!L9-window_returns!$Q9*VLOOKUP(window_returns!L$1,regression_results!$B:$J,5,0)+VLOOKUP(window_returns!L$1,regression_results!$B:$J,4,0)</f>
        <v>1.7566436670849957E-2</v>
      </c>
      <c r="M9">
        <f>window_returns!M9-window_returns!$Q9*VLOOKUP(window_returns!M$1,regression_results!$B:$J,5,0)+VLOOKUP(window_returns!M$1,regression_results!$B:$J,4,0)</f>
        <v>-7.7607670214398985E-3</v>
      </c>
      <c r="N9">
        <f>window_returns!N9-window_returns!$Q9*VLOOKUP(window_returns!N$1,regression_results!$B:$J,5,0)+VLOOKUP(window_returns!N$1,regression_results!$B:$J,4,0)</f>
        <v>-1.9626613022396145E-2</v>
      </c>
      <c r="O9">
        <f>window_returns!O9-window_returns!$Q9*VLOOKUP(window_returns!O$1,regression_results!$B:$J,5,0)+VLOOKUP(window_returns!O$1,regression_results!$B:$J,4,0)</f>
        <v>-2.4738944001421653E-2</v>
      </c>
      <c r="P9">
        <f>window_returns!P9-window_returns!$Q9*VLOOKUP(window_returns!P$1,regression_results!$B:$J,5,0)+VLOOKUP(window_returns!P$1,regression_results!$B:$J,4,0)</f>
        <v>-2.5386152515879685E-4</v>
      </c>
      <c r="Q9">
        <f>window_returns!R9-window_returns!$Q9*VLOOKUP(window_returns!R$1,regression_results!$B:$J,5,0)+VLOOKUP(window_returns!R$1,regression_results!$B:$J,4,0)</f>
        <v>-2.0166971257888876E-2</v>
      </c>
      <c r="R9">
        <f>window_returns!S9-window_returns!$Q9*VLOOKUP(window_returns!S$1,regression_results!$B:$J,5,0)+VLOOKUP(window_returns!S$1,regression_results!$B:$J,4,0)</f>
        <v>5.5302314854654439E-3</v>
      </c>
      <c r="S9">
        <f>window_returns!T9-window_returns!$Q9*VLOOKUP(window_returns!T$1,regression_results!$B:$J,5,0)+VLOOKUP(window_returns!T$1,regression_results!$B:$J,4,0)</f>
        <v>3.768259133725553E-2</v>
      </c>
      <c r="T9">
        <f>window_returns!U9-window_returns!$Q9*VLOOKUP(window_returns!U$1,regression_results!$B:$J,5,0)+VLOOKUP(window_returns!U$1,regression_results!$B:$J,4,0)</f>
        <v>-3.3037511136279223E-2</v>
      </c>
      <c r="U9">
        <f>window_returns!V9-window_returns!$Q9*VLOOKUP(window_returns!V$1,regression_results!$B:$J,5,0)+VLOOKUP(window_returns!V$1,regression_results!$B:$J,4,0)</f>
        <v>-1.6658196722228433E-2</v>
      </c>
      <c r="V9">
        <f>window_returns!W9-window_returns!$Q9*VLOOKUP(window_returns!W$1,regression_results!$B:$J,5,0)+VLOOKUP(window_returns!W$1,regression_results!$B:$J,4,0)</f>
        <v>-3.6687653725803408E-3</v>
      </c>
      <c r="W9">
        <f>window_returns!X9-window_returns!$Q9*VLOOKUP(window_returns!X$1,regression_results!$B:$J,5,0)+VLOOKUP(window_returns!X$1,regression_results!$B:$J,4,0)</f>
        <v>3.4142641869601593E-4</v>
      </c>
      <c r="X9">
        <f>window_returns!Y9-window_returns!$Q9*VLOOKUP(window_returns!Y$1,regression_results!$B:$J,5,0)+VLOOKUP(window_returns!Y$1,regression_results!$B:$J,4,0)</f>
        <v>-1.179329935506012E-2</v>
      </c>
      <c r="Y9">
        <f>window_returns!Z9-window_returns!$Q9*VLOOKUP(window_returns!Z$1,regression_results!$B:$J,5,0)+VLOOKUP(window_returns!Z$1,regression_results!$B:$J,4,0)</f>
        <v>-0.20074311165485917</v>
      </c>
      <c r="Z9">
        <f>window_returns!AA9-window_returns!$Q9*VLOOKUP(window_returns!AA$1,regression_results!$B:$J,5,0)+VLOOKUP(window_returns!AA$1,regression_results!$B:$J,4,0)</f>
        <v>8.4764987392466785E-3</v>
      </c>
      <c r="AA9">
        <f>window_returns!AB9-window_returns!$Q9*VLOOKUP(window_returns!AB$1,regression_results!$B:$J,5,0)+VLOOKUP(window_returns!AB$1,regression_results!$B:$J,4,0)</f>
        <v>-6.1376441265336788E-3</v>
      </c>
      <c r="AB9">
        <f>window_returns!AC9-window_returns!$Q9*VLOOKUP(window_returns!AC$1,regression_results!$B:$J,5,0)+VLOOKUP(window_returns!AC$1,regression_results!$B:$J,4,0)</f>
        <v>-7.999549233884129E-4</v>
      </c>
      <c r="AC9">
        <f>window_returns!AD9-window_returns!$Q9*VLOOKUP(window_returns!AD$1,regression_results!$B:$J,5,0)+VLOOKUP(window_returns!AD$1,regression_results!$B:$J,4,0)</f>
        <v>1.7839687253700911E-2</v>
      </c>
      <c r="AD9">
        <f>window_returns!AE9-window_returns!$Q9*VLOOKUP(window_returns!AE$1,regression_results!$B:$J,5,0)+VLOOKUP(window_returns!AE$1,regression_results!$B:$J,4,0)</f>
        <v>-2.0953435939216752E-3</v>
      </c>
      <c r="AE9">
        <f>window_returns!AF9-window_returns!$Q9*VLOOKUP(window_returns!AF$1,regression_results!$B:$J,5,0)+VLOOKUP(window_returns!AF$1,regression_results!$B:$J,4,0)</f>
        <v>2.2413535235060674E-2</v>
      </c>
      <c r="AF9">
        <f>window_returns!AG9-window_returns!$Q9*VLOOKUP(window_returns!AG$1,regression_results!$B:$J,5,0)+VLOOKUP(window_returns!AG$1,regression_results!$B:$J,4,0)</f>
        <v>1.1008503482739169E-2</v>
      </c>
      <c r="AG9">
        <f>window_returns!AH9-window_returns!$Q9*VLOOKUP(window_returns!AH$1,regression_results!$B:$J,5,0)+VLOOKUP(window_returns!AH$1,regression_results!$B:$J,4,0)</f>
        <v>-2.332997065638983E-2</v>
      </c>
      <c r="AH9">
        <f>window_returns!AI9-window_returns!$Q9*VLOOKUP(window_returns!AI$1,regression_results!$B:$J,5,0)+VLOOKUP(window_returns!AI$1,regression_results!$B:$J,4,0)</f>
        <v>2.6801103967875059E-3</v>
      </c>
      <c r="AI9">
        <f>window_returns!AJ9-window_returns!$Q9*VLOOKUP(window_returns!AJ$1,regression_results!$B:$J,5,0)+VLOOKUP(window_returns!AJ$1,regression_results!$B:$J,4,0)</f>
        <v>-1.7280932995531819E-2</v>
      </c>
      <c r="AJ9">
        <f>window_returns!AK9-window_returns!$Q9*VLOOKUP(window_returns!AK$1,regression_results!$B:$J,5,0)+VLOOKUP(window_returns!AK$1,regression_results!$B:$J,4,0)</f>
        <v>4.1980025580337747E-3</v>
      </c>
      <c r="AK9">
        <f>window_returns!AL9-window_returns!$Q9*VLOOKUP(window_returns!AL$1,regression_results!$B:$J,5,0)+VLOOKUP(window_returns!AL$1,regression_results!$B:$J,4,0)</f>
        <v>-1.2429830036807494E-2</v>
      </c>
      <c r="AL9">
        <f>window_returns!AM9-window_returns!$Q9*VLOOKUP(window_returns!AM$1,regression_results!$B:$J,5,0)+VLOOKUP(window_returns!AM$1,regression_results!$B:$J,4,0)</f>
        <v>-1.3099520528735489E-5</v>
      </c>
      <c r="AM9">
        <f>window_returns!AN9-window_returns!$Q9*VLOOKUP(window_returns!AN$1,regression_results!$B:$J,5,0)+VLOOKUP(window_returns!AN$1,regression_results!$B:$J,4,0)</f>
        <v>-2.2421735342285877E-4</v>
      </c>
      <c r="AN9">
        <f>window_returns!AO9-window_returns!$Q9*VLOOKUP(window_returns!AO$1,regression_results!$B:$J,5,0)+VLOOKUP(window_returns!AO$1,regression_results!$B:$J,4,0)</f>
        <v>-1.9012942529042981E-2</v>
      </c>
      <c r="AO9">
        <f>window_returns!AP9-window_returns!$Q9*VLOOKUP(window_returns!AP$1,regression_results!$B:$J,5,0)+VLOOKUP(window_returns!AP$1,regression_results!$B:$J,4,0)</f>
        <v>6.4338473817844213E-3</v>
      </c>
      <c r="AP9">
        <f>window_returns!AQ9-window_returns!$Q9*VLOOKUP(window_returns!AQ$1,regression_results!$B:$J,5,0)+VLOOKUP(window_returns!AQ$1,regression_results!$B:$J,4,0)</f>
        <v>-2.4914934411104612E-2</v>
      </c>
      <c r="AQ9">
        <f>window_returns!AR9-window_returns!$Q9*VLOOKUP(window_returns!AR$1,regression_results!$B:$J,5,0)+VLOOKUP(window_returns!AR$1,regression_results!$B:$J,4,0)</f>
        <v>1.7868018344218888E-3</v>
      </c>
      <c r="AR9">
        <f>window_returns!AS9-window_returns!$Q9*VLOOKUP(window_returns!AS$1,regression_results!$B:$J,5,0)+VLOOKUP(window_returns!AS$1,regression_results!$B:$J,4,0)</f>
        <v>1.1642459382051853E-2</v>
      </c>
      <c r="AS9">
        <f>window_returns!AT9-window_returns!$Q9*VLOOKUP(window_returns!AT$1,regression_results!$B:$J,5,0)+VLOOKUP(window_returns!AT$1,regression_results!$B:$J,4,0)</f>
        <v>-9.9907831837229202E-3</v>
      </c>
      <c r="AT9">
        <f>window_returns!AU9-window_returns!$Q9*VLOOKUP(window_returns!AU$1,regression_results!$B:$J,5,0)+VLOOKUP(window_returns!AU$1,regression_results!$B:$J,4,0)</f>
        <v>-1.8090141563311644E-2</v>
      </c>
      <c r="AU9">
        <f>window_returns!AV9-window_returns!$Q9*VLOOKUP(window_returns!AV$1,regression_results!$B:$J,5,0)+VLOOKUP(window_returns!AV$1,regression_results!$B:$J,4,0)</f>
        <v>-2.6759690839438357E-3</v>
      </c>
      <c r="AV9">
        <f>window_returns!AW9-window_returns!$Q9*VLOOKUP(window_returns!AW$1,regression_results!$B:$J,5,0)+VLOOKUP(window_returns!AW$1,regression_results!$B:$J,4,0)</f>
        <v>-3.0500962741014464E-4</v>
      </c>
      <c r="AW9">
        <f>window_returns!AX9-window_returns!$Q9*VLOOKUP(window_returns!AX$1,regression_results!$B:$J,5,0)+VLOOKUP(window_returns!AX$1,regression_results!$B:$J,4,0)</f>
        <v>2.6430403028487804E-2</v>
      </c>
      <c r="AX9">
        <f>window_returns!AY9-window_returns!$Q9*VLOOKUP(window_returns!AY$1,regression_results!$B:$J,5,0)+VLOOKUP(window_returns!AY$1,regression_results!$B:$J,4,0)</f>
        <v>2.7930706055791413E-2</v>
      </c>
      <c r="AY9">
        <f>window_returns!AZ9-window_returns!$Q9*VLOOKUP(window_returns!AZ$1,regression_results!$B:$J,5,0)+VLOOKUP(window_returns!AZ$1,regression_results!$B:$J,4,0)</f>
        <v>1.0011736358961007E-4</v>
      </c>
      <c r="AZ9">
        <f>window_returns!BA9-window_returns!$Q9*VLOOKUP(window_returns!BA$1,regression_results!$B:$J,5,0)+VLOOKUP(window_returns!BA$1,regression_results!$B:$J,4,0)</f>
        <v>1.4576643303266454E-2</v>
      </c>
      <c r="BA9">
        <f>window_returns!BB9-window_returns!$Q9*VLOOKUP(window_returns!BB$1,regression_results!$B:$J,5,0)+VLOOKUP(window_returns!BB$1,regression_results!$B:$J,4,0)</f>
        <v>-3.712748720057759E-2</v>
      </c>
      <c r="BB9">
        <f>window_returns!BC9-window_returns!$Q9*VLOOKUP(window_returns!BC$1,regression_results!$B:$J,5,0)+VLOOKUP(window_returns!BC$1,regression_results!$B:$J,4,0)</f>
        <v>-3.1858157725036598E-2</v>
      </c>
      <c r="BC9">
        <f>window_returns!BD9-window_returns!$Q9*VLOOKUP(window_returns!BD$1,regression_results!$B:$J,5,0)+VLOOKUP(window_returns!BD$1,regression_results!$B:$J,4,0)</f>
        <v>-0.60782760656391932</v>
      </c>
      <c r="BD9">
        <f>window_returns!BE9-window_returns!$Q9*VLOOKUP(window_returns!BE$1,regression_results!$B:$J,5,0)+VLOOKUP(window_returns!BE$1,regression_results!$B:$J,4,0)</f>
        <v>-1.4312962740895174E-2</v>
      </c>
      <c r="BE9">
        <f>window_returns!BF9-window_returns!$Q9*VLOOKUP(window_returns!BF$1,regression_results!$B:$J,5,0)+VLOOKUP(window_returns!BF$1,regression_results!$B:$J,4,0)</f>
        <v>-4.9515730623010235E-2</v>
      </c>
      <c r="BF9">
        <f>window_returns!BG9-window_returns!$Q9*VLOOKUP(window_returns!BG$1,regression_results!$B:$J,5,0)+VLOOKUP(window_returns!BG$1,regression_results!$B:$J,4,0)</f>
        <v>-9.9565200861315515E-3</v>
      </c>
      <c r="BG9">
        <f>window_returns!BH9-window_returns!$Q9*VLOOKUP(window_returns!BH$1,regression_results!$B:$J,5,0)+VLOOKUP(window_returns!BH$1,regression_results!$B:$J,4,0)</f>
        <v>-2.8172052812405739E-2</v>
      </c>
      <c r="BH9">
        <f>window_returns!BI9-window_returns!$Q9*VLOOKUP(window_returns!BI$1,regression_results!$B:$J,5,0)+VLOOKUP(window_returns!BI$1,regression_results!$B:$J,4,0)</f>
        <v>-2.4399551947460001E-2</v>
      </c>
      <c r="BI9">
        <f>window_returns!BJ9-window_returns!$Q9*VLOOKUP(window_returns!BJ$1,regression_results!$B:$J,5,0)+VLOOKUP(window_returns!BJ$1,regression_results!$B:$J,4,0)</f>
        <v>-1.105355857049733E-2</v>
      </c>
      <c r="BJ9">
        <f>window_returns!BK9-window_returns!$Q9*VLOOKUP(window_returns!BK$1,regression_results!$B:$J,5,0)+VLOOKUP(window_returns!BK$1,regression_results!$B:$J,4,0)</f>
        <v>-1.5674005320461017E-2</v>
      </c>
      <c r="BK9">
        <f>window_returns!BL9-window_returns!$Q9*VLOOKUP(window_returns!BL$1,regression_results!$B:$J,5,0)+VLOOKUP(window_returns!BL$1,regression_results!$B:$J,4,0)</f>
        <v>3.1075572003760613E-2</v>
      </c>
      <c r="BL9">
        <f>window_returns!BM9-window_returns!$Q9*VLOOKUP(window_returns!BM$1,regression_results!$B:$J,5,0)+VLOOKUP(window_returns!BM$1,regression_results!$B:$J,4,0)</f>
        <v>-9.4692625288313043E-3</v>
      </c>
      <c r="BM9" s="2">
        <v>44620</v>
      </c>
      <c r="BN9">
        <f t="shared" si="0"/>
        <v>-1.6239543959639106E-2</v>
      </c>
    </row>
    <row r="10" spans="1:66" x14ac:dyDescent="0.25">
      <c r="A10" s="1">
        <v>3</v>
      </c>
      <c r="B10">
        <f>window_returns!B10-window_returns!$Q10*VLOOKUP(window_returns!B$1,regression_results!$B:$J,5,0)+VLOOKUP(window_returns!B$1,regression_results!$B:$J,4,0)</f>
        <v>-9.917138946917042E-3</v>
      </c>
      <c r="C10">
        <f>window_returns!C10-window_returns!$Q10*VLOOKUP(window_returns!C$1,regression_results!$B:$J,5,0)+VLOOKUP(window_returns!C$1,regression_results!$B:$J,4,0)</f>
        <v>9.1093741647472054E-3</v>
      </c>
      <c r="D10">
        <f>window_returns!D10-window_returns!$Q10*VLOOKUP(window_returns!D$1,regression_results!$B:$J,5,0)+VLOOKUP(window_returns!D$1,regression_results!$B:$J,4,0)</f>
        <v>-2.0406883534779378E-2</v>
      </c>
      <c r="E10">
        <f>window_returns!E10-window_returns!$Q10*VLOOKUP(window_returns!E$1,regression_results!$B:$J,5,0)+VLOOKUP(window_returns!E$1,regression_results!$B:$J,4,0)</f>
        <v>-1.8330740282338283E-2</v>
      </c>
      <c r="F10">
        <f>window_returns!F10-window_returns!$Q10*VLOOKUP(window_returns!F$1,regression_results!$B:$J,5,0)+VLOOKUP(window_returns!F$1,regression_results!$B:$J,4,0)</f>
        <v>1.6107240393301126E-2</v>
      </c>
      <c r="G10">
        <f>window_returns!G10-window_returns!$Q10*VLOOKUP(window_returns!G$1,regression_results!$B:$J,5,0)+VLOOKUP(window_returns!G$1,regression_results!$B:$J,4,0)</f>
        <v>-1.2509986490025391E-2</v>
      </c>
      <c r="H10">
        <f>window_returns!H10-window_returns!$Q10*VLOOKUP(window_returns!H$1,regression_results!$B:$J,5,0)+VLOOKUP(window_returns!H$1,regression_results!$B:$J,4,0)</f>
        <v>-1.0922436464374706E-2</v>
      </c>
      <c r="I10">
        <f>window_returns!I10-window_returns!$Q10*VLOOKUP(window_returns!I$1,regression_results!$B:$J,5,0)+VLOOKUP(window_returns!I$1,regression_results!$B:$J,4,0)</f>
        <v>2.089428705780785E-2</v>
      </c>
      <c r="J10">
        <f>window_returns!J10-window_returns!$Q10*VLOOKUP(window_returns!J$1,regression_results!$B:$J,5,0)+VLOOKUP(window_returns!J$1,regression_results!$B:$J,4,0)</f>
        <v>-4.3327666246996382E-2</v>
      </c>
      <c r="K10">
        <f>window_returns!K10-window_returns!$Q10*VLOOKUP(window_returns!K$1,regression_results!$B:$J,5,0)+VLOOKUP(window_returns!K$1,regression_results!$B:$J,4,0)</f>
        <v>4.6249684121075732E-2</v>
      </c>
      <c r="L10">
        <f>window_returns!L10-window_returns!$Q10*VLOOKUP(window_returns!L$1,regression_results!$B:$J,5,0)+VLOOKUP(window_returns!L$1,regression_results!$B:$J,4,0)</f>
        <v>2.004230731184832E-2</v>
      </c>
      <c r="M10">
        <f>window_returns!M10-window_returns!$Q10*VLOOKUP(window_returns!M$1,regression_results!$B:$J,5,0)+VLOOKUP(window_returns!M$1,regression_results!$B:$J,4,0)</f>
        <v>2.2601564462944111E-2</v>
      </c>
      <c r="N10">
        <f>window_returns!N10-window_returns!$Q10*VLOOKUP(window_returns!N$1,regression_results!$B:$J,5,0)+VLOOKUP(window_returns!N$1,regression_results!$B:$J,4,0)</f>
        <v>-2.4295128247169624E-2</v>
      </c>
      <c r="O10">
        <f>window_returns!O10-window_returns!$Q10*VLOOKUP(window_returns!O$1,regression_results!$B:$J,5,0)+VLOOKUP(window_returns!O$1,regression_results!$B:$J,4,0)</f>
        <v>6.865892578771482E-2</v>
      </c>
      <c r="P10">
        <f>window_returns!P10-window_returns!$Q10*VLOOKUP(window_returns!P$1,regression_results!$B:$J,5,0)+VLOOKUP(window_returns!P$1,regression_results!$B:$J,4,0)</f>
        <v>5.9079526565480097E-3</v>
      </c>
      <c r="Q10">
        <f>window_returns!R10-window_returns!$Q10*VLOOKUP(window_returns!R$1,regression_results!$B:$J,5,0)+VLOOKUP(window_returns!R$1,regression_results!$B:$J,4,0)</f>
        <v>-1.9940372271189784E-2</v>
      </c>
      <c r="R10">
        <f>window_returns!S10-window_returns!$Q10*VLOOKUP(window_returns!S$1,regression_results!$B:$J,5,0)+VLOOKUP(window_returns!S$1,regression_results!$B:$J,4,0)</f>
        <v>-2.3768299446258037E-2</v>
      </c>
      <c r="S10">
        <f>window_returns!T10-window_returns!$Q10*VLOOKUP(window_returns!T$1,regression_results!$B:$J,5,0)+VLOOKUP(window_returns!T$1,regression_results!$B:$J,4,0)</f>
        <v>4.3168069990847054E-2</v>
      </c>
      <c r="T10">
        <f>window_returns!U10-window_returns!$Q10*VLOOKUP(window_returns!U$1,regression_results!$B:$J,5,0)+VLOOKUP(window_returns!U$1,regression_results!$B:$J,4,0)</f>
        <v>-3.5927156217719504E-2</v>
      </c>
      <c r="U10">
        <f>window_returns!V10-window_returns!$Q10*VLOOKUP(window_returns!V$1,regression_results!$B:$J,5,0)+VLOOKUP(window_returns!V$1,regression_results!$B:$J,4,0)</f>
        <v>-2.2126849652704252E-2</v>
      </c>
      <c r="V10">
        <f>window_returns!W10-window_returns!$Q10*VLOOKUP(window_returns!W$1,regression_results!$B:$J,5,0)+VLOOKUP(window_returns!W$1,regression_results!$B:$J,4,0)</f>
        <v>-7.5666853770396713E-3</v>
      </c>
      <c r="W10">
        <f>window_returns!X10-window_returns!$Q10*VLOOKUP(window_returns!X$1,regression_results!$B:$J,5,0)+VLOOKUP(window_returns!X$1,regression_results!$B:$J,4,0)</f>
        <v>4.6101523875614154E-4</v>
      </c>
      <c r="X10">
        <f>window_returns!Y10-window_returns!$Q10*VLOOKUP(window_returns!Y$1,regression_results!$B:$J,5,0)+VLOOKUP(window_returns!Y$1,regression_results!$B:$J,4,0)</f>
        <v>-2.8748642190194681E-2</v>
      </c>
      <c r="Y10">
        <f>window_returns!Z10-window_returns!$Q10*VLOOKUP(window_returns!Z$1,regression_results!$B:$J,5,0)+VLOOKUP(window_returns!Z$1,regression_results!$B:$J,4,0)</f>
        <v>-0.11527788340126298</v>
      </c>
      <c r="Z10">
        <f>window_returns!AA10-window_returns!$Q10*VLOOKUP(window_returns!AA$1,regression_results!$B:$J,5,0)+VLOOKUP(window_returns!AA$1,regression_results!$B:$J,4,0)</f>
        <v>1.4117900934208501E-2</v>
      </c>
      <c r="AA10">
        <f>window_returns!AB10-window_returns!$Q10*VLOOKUP(window_returns!AB$1,regression_results!$B:$J,5,0)+VLOOKUP(window_returns!AB$1,regression_results!$B:$J,4,0)</f>
        <v>-2.2366963437014942E-2</v>
      </c>
      <c r="AB10">
        <f>window_returns!AC10-window_returns!$Q10*VLOOKUP(window_returns!AC$1,regression_results!$B:$J,5,0)+VLOOKUP(window_returns!AC$1,regression_results!$B:$J,4,0)</f>
        <v>1.8761984554162858E-3</v>
      </c>
      <c r="AC10">
        <f>window_returns!AD10-window_returns!$Q10*VLOOKUP(window_returns!AD$1,regression_results!$B:$J,5,0)+VLOOKUP(window_returns!AD$1,regression_results!$B:$J,4,0)</f>
        <v>2.4867646532437494E-2</v>
      </c>
      <c r="AD10">
        <f>window_returns!AE10-window_returns!$Q10*VLOOKUP(window_returns!AE$1,regression_results!$B:$J,5,0)+VLOOKUP(window_returns!AE$1,regression_results!$B:$J,4,0)</f>
        <v>5.6459397721080398E-3</v>
      </c>
      <c r="AE10">
        <f>window_returns!AF10-window_returns!$Q10*VLOOKUP(window_returns!AF$1,regression_results!$B:$J,5,0)+VLOOKUP(window_returns!AF$1,regression_results!$B:$J,4,0)</f>
        <v>1.1695486548433583E-2</v>
      </c>
      <c r="AF10">
        <f>window_returns!AG10-window_returns!$Q10*VLOOKUP(window_returns!AG$1,regression_results!$B:$J,5,0)+VLOOKUP(window_returns!AG$1,regression_results!$B:$J,4,0)</f>
        <v>-2.2416420278796513E-2</v>
      </c>
      <c r="AG10">
        <f>window_returns!AH10-window_returns!$Q10*VLOOKUP(window_returns!AH$1,regression_results!$B:$J,5,0)+VLOOKUP(window_returns!AH$1,regression_results!$B:$J,4,0)</f>
        <v>-4.2631181463877427E-2</v>
      </c>
      <c r="AH10">
        <f>window_returns!AI10-window_returns!$Q10*VLOOKUP(window_returns!AI$1,regression_results!$B:$J,5,0)+VLOOKUP(window_returns!AI$1,regression_results!$B:$J,4,0)</f>
        <v>-3.633695579203914E-2</v>
      </c>
      <c r="AI10">
        <f>window_returns!AJ10-window_returns!$Q10*VLOOKUP(window_returns!AJ$1,regression_results!$B:$J,5,0)+VLOOKUP(window_returns!AJ$1,regression_results!$B:$J,4,0)</f>
        <v>-3.1257684133759671E-2</v>
      </c>
      <c r="AJ10">
        <f>window_returns!AK10-window_returns!$Q10*VLOOKUP(window_returns!AK$1,regression_results!$B:$J,5,0)+VLOOKUP(window_returns!AK$1,regression_results!$B:$J,4,0)</f>
        <v>-2.1547978799625805E-2</v>
      </c>
      <c r="AK10">
        <f>window_returns!AL10-window_returns!$Q10*VLOOKUP(window_returns!AL$1,regression_results!$B:$J,5,0)+VLOOKUP(window_returns!AL$1,regression_results!$B:$J,4,0)</f>
        <v>-1.1493333853128628E-2</v>
      </c>
      <c r="AL10">
        <f>window_returns!AM10-window_returns!$Q10*VLOOKUP(window_returns!AM$1,regression_results!$B:$J,5,0)+VLOOKUP(window_returns!AM$1,regression_results!$B:$J,4,0)</f>
        <v>-4.6351584465829175E-2</v>
      </c>
      <c r="AM10">
        <f>window_returns!AN10-window_returns!$Q10*VLOOKUP(window_returns!AN$1,regression_results!$B:$J,5,0)+VLOOKUP(window_returns!AN$1,regression_results!$B:$J,4,0)</f>
        <v>-9.0327588107333677E-3</v>
      </c>
      <c r="AN10">
        <f>window_returns!AO10-window_returns!$Q10*VLOOKUP(window_returns!AO$1,regression_results!$B:$J,5,0)+VLOOKUP(window_returns!AO$1,regression_results!$B:$J,4,0)</f>
        <v>-1.6322912185750642E-2</v>
      </c>
      <c r="AO10">
        <f>window_returns!AP10-window_returns!$Q10*VLOOKUP(window_returns!AP$1,regression_results!$B:$J,5,0)+VLOOKUP(window_returns!AP$1,regression_results!$B:$J,4,0)</f>
        <v>-1.1699386463598499E-3</v>
      </c>
      <c r="AP10">
        <f>window_returns!AQ10-window_returns!$Q10*VLOOKUP(window_returns!AQ$1,regression_results!$B:$J,5,0)+VLOOKUP(window_returns!AQ$1,regression_results!$B:$J,4,0)</f>
        <v>-2.8343760239787342E-2</v>
      </c>
      <c r="AQ10">
        <f>window_returns!AR10-window_returns!$Q10*VLOOKUP(window_returns!AR$1,regression_results!$B:$J,5,0)+VLOOKUP(window_returns!AR$1,regression_results!$B:$J,4,0)</f>
        <v>9.5943162935580601E-3</v>
      </c>
      <c r="AR10">
        <f>window_returns!AS10-window_returns!$Q10*VLOOKUP(window_returns!AS$1,regression_results!$B:$J,5,0)+VLOOKUP(window_returns!AS$1,regression_results!$B:$J,4,0)</f>
        <v>1.3064831587303011E-2</v>
      </c>
      <c r="AS10">
        <f>window_returns!AT10-window_returns!$Q10*VLOOKUP(window_returns!AT$1,regression_results!$B:$J,5,0)+VLOOKUP(window_returns!AT$1,regression_results!$B:$J,4,0)</f>
        <v>-2.5213949747044218E-2</v>
      </c>
      <c r="AT10">
        <f>window_returns!AU10-window_returns!$Q10*VLOOKUP(window_returns!AU$1,regression_results!$B:$J,5,0)+VLOOKUP(window_returns!AU$1,regression_results!$B:$J,4,0)</f>
        <v>2.2555343548294672E-2</v>
      </c>
      <c r="AU10">
        <f>window_returns!AV10-window_returns!$Q10*VLOOKUP(window_returns!AV$1,regression_results!$B:$J,5,0)+VLOOKUP(window_returns!AV$1,regression_results!$B:$J,4,0)</f>
        <v>2.386906165996603E-3</v>
      </c>
      <c r="AV10">
        <f>window_returns!AW10-window_returns!$Q10*VLOOKUP(window_returns!AW$1,regression_results!$B:$J,5,0)+VLOOKUP(window_returns!AW$1,regression_results!$B:$J,4,0)</f>
        <v>-8.5796136568680459E-3</v>
      </c>
      <c r="AW10">
        <f>window_returns!AX10-window_returns!$Q10*VLOOKUP(window_returns!AX$1,regression_results!$B:$J,5,0)+VLOOKUP(window_returns!AX$1,regression_results!$B:$J,4,0)</f>
        <v>3.9331844261580552E-3</v>
      </c>
      <c r="AX10">
        <f>window_returns!AY10-window_returns!$Q10*VLOOKUP(window_returns!AY$1,regression_results!$B:$J,5,0)+VLOOKUP(window_returns!AY$1,regression_results!$B:$J,4,0)</f>
        <v>-1.8987708186738284E-2</v>
      </c>
      <c r="AY10">
        <f>window_returns!AZ10-window_returns!$Q10*VLOOKUP(window_returns!AZ$1,regression_results!$B:$J,5,0)+VLOOKUP(window_returns!AZ$1,regression_results!$B:$J,4,0)</f>
        <v>1.1374465386884166E-2</v>
      </c>
      <c r="AZ10">
        <f>window_returns!BA10-window_returns!$Q10*VLOOKUP(window_returns!BA$1,regression_results!$B:$J,5,0)+VLOOKUP(window_returns!BA$1,regression_results!$B:$J,4,0)</f>
        <v>1.7555648938733098E-2</v>
      </c>
      <c r="BA10">
        <f>window_returns!BB10-window_returns!$Q10*VLOOKUP(window_returns!BB$1,regression_results!$B:$J,5,0)+VLOOKUP(window_returns!BB$1,regression_results!$B:$J,4,0)</f>
        <v>-0.11126908783263602</v>
      </c>
      <c r="BB10">
        <f>window_returns!BC10-window_returns!$Q10*VLOOKUP(window_returns!BC$1,regression_results!$B:$J,5,0)+VLOOKUP(window_returns!BC$1,regression_results!$B:$J,4,0)</f>
        <v>-3.8215885705095487E-2</v>
      </c>
      <c r="BC10">
        <f>window_returns!BD10-window_returns!$Q10*VLOOKUP(window_returns!BD$1,regression_results!$B:$J,5,0)+VLOOKUP(window_returns!BD$1,regression_results!$B:$J,4,0)</f>
        <v>5.5477286962249267E-2</v>
      </c>
      <c r="BD10">
        <f>window_returns!BE10-window_returns!$Q10*VLOOKUP(window_returns!BE$1,regression_results!$B:$J,5,0)+VLOOKUP(window_returns!BE$1,regression_results!$B:$J,4,0)</f>
        <v>-8.2141245324503422E-3</v>
      </c>
      <c r="BE10">
        <f>window_returns!BF10-window_returns!$Q10*VLOOKUP(window_returns!BF$1,regression_results!$B:$J,5,0)+VLOOKUP(window_returns!BF$1,regression_results!$B:$J,4,0)</f>
        <v>-1.1998836351060558E-2</v>
      </c>
      <c r="BF10">
        <f>window_returns!BG10-window_returns!$Q10*VLOOKUP(window_returns!BG$1,regression_results!$B:$J,5,0)+VLOOKUP(window_returns!BG$1,regression_results!$B:$J,4,0)</f>
        <v>-2.8045851241318281E-2</v>
      </c>
      <c r="BG10">
        <f>window_returns!BH10-window_returns!$Q10*VLOOKUP(window_returns!BH$1,regression_results!$B:$J,5,0)+VLOOKUP(window_returns!BH$1,regression_results!$B:$J,4,0)</f>
        <v>-4.7007553020029208E-2</v>
      </c>
      <c r="BH10">
        <f>window_returns!BI10-window_returns!$Q10*VLOOKUP(window_returns!BI$1,regression_results!$B:$J,5,0)+VLOOKUP(window_returns!BI$1,regression_results!$B:$J,4,0)</f>
        <v>-5.9066076887461252E-2</v>
      </c>
      <c r="BI10">
        <f>window_returns!BJ10-window_returns!$Q10*VLOOKUP(window_returns!BJ$1,regression_results!$B:$J,5,0)+VLOOKUP(window_returns!BJ$1,regression_results!$B:$J,4,0)</f>
        <v>-3.559671693032055E-2</v>
      </c>
      <c r="BJ10">
        <f>window_returns!BK10-window_returns!$Q10*VLOOKUP(window_returns!BK$1,regression_results!$B:$J,5,0)+VLOOKUP(window_returns!BK$1,regression_results!$B:$J,4,0)</f>
        <v>-3.4415263380639105E-2</v>
      </c>
      <c r="BK10">
        <f>window_returns!BL10-window_returns!$Q10*VLOOKUP(window_returns!BL$1,regression_results!$B:$J,5,0)+VLOOKUP(window_returns!BL$1,regression_results!$B:$J,4,0)</f>
        <v>-1.9819757829214184E-2</v>
      </c>
      <c r="BL10">
        <f>window_returns!BM10-window_returns!$Q10*VLOOKUP(window_returns!BM$1,regression_results!$B:$J,5,0)+VLOOKUP(window_returns!BM$1,regression_results!$B:$J,4,0)</f>
        <v>-1.8691086253498863E-2</v>
      </c>
      <c r="BM10" s="2">
        <v>44621</v>
      </c>
      <c r="BN10">
        <f t="shared" si="0"/>
        <v>-1.1112909137978974E-2</v>
      </c>
    </row>
    <row r="11" spans="1:66" x14ac:dyDescent="0.25">
      <c r="A11" s="1">
        <v>4</v>
      </c>
      <c r="B11">
        <f>window_returns!B11-window_returns!$Q11*VLOOKUP(window_returns!B$1,regression_results!$B:$J,5,0)+VLOOKUP(window_returns!B$1,regression_results!$B:$J,4,0)</f>
        <v>8.2050405911199588E-3</v>
      </c>
      <c r="C11">
        <f>window_returns!C11-window_returns!$Q11*VLOOKUP(window_returns!C$1,regression_results!$B:$J,5,0)+VLOOKUP(window_returns!C$1,regression_results!$B:$J,4,0)</f>
        <v>-6.7694627390126244E-2</v>
      </c>
      <c r="D11">
        <f>window_returns!D11-window_returns!$Q11*VLOOKUP(window_returns!D$1,regression_results!$B:$J,5,0)+VLOOKUP(window_returns!D$1,regression_results!$B:$J,4,0)</f>
        <v>-4.3037993446731496E-2</v>
      </c>
      <c r="E11">
        <f>window_returns!E11-window_returns!$Q11*VLOOKUP(window_returns!E$1,regression_results!$B:$J,5,0)+VLOOKUP(window_returns!E$1,regression_results!$B:$J,4,0)</f>
        <v>2.0643969083801655E-2</v>
      </c>
      <c r="F11">
        <f>window_returns!F11-window_returns!$Q11*VLOOKUP(window_returns!F$1,regression_results!$B:$J,5,0)+VLOOKUP(window_returns!F$1,regression_results!$B:$J,4,0)</f>
        <v>-1.5443097053216448E-2</v>
      </c>
      <c r="G11">
        <f>window_returns!G11-window_returns!$Q11*VLOOKUP(window_returns!G$1,regression_results!$B:$J,5,0)+VLOOKUP(window_returns!G$1,regression_results!$B:$J,4,0)</f>
        <v>1.0356535801708618E-2</v>
      </c>
      <c r="H11">
        <f>window_returns!H11-window_returns!$Q11*VLOOKUP(window_returns!H$1,regression_results!$B:$J,5,0)+VLOOKUP(window_returns!H$1,regression_results!$B:$J,4,0)</f>
        <v>4.7234079908712095E-3</v>
      </c>
      <c r="I11">
        <f>window_returns!I11-window_returns!$Q11*VLOOKUP(window_returns!I$1,regression_results!$B:$J,5,0)+VLOOKUP(window_returns!I$1,regression_results!$B:$J,4,0)</f>
        <v>-2.9802219051245703E-2</v>
      </c>
      <c r="J11">
        <f>window_returns!J11-window_returns!$Q11*VLOOKUP(window_returns!J$1,regression_results!$B:$J,5,0)+VLOOKUP(window_returns!J$1,regression_results!$B:$J,4,0)</f>
        <v>2.2195277777560703E-2</v>
      </c>
      <c r="K11">
        <f>window_returns!K11-window_returns!$Q11*VLOOKUP(window_returns!K$1,regression_results!$B:$J,5,0)+VLOOKUP(window_returns!K$1,regression_results!$B:$J,4,0)</f>
        <v>6.5208371127939598E-3</v>
      </c>
      <c r="L11">
        <f>window_returns!L11-window_returns!$Q11*VLOOKUP(window_returns!L$1,regression_results!$B:$J,5,0)+VLOOKUP(window_returns!L$1,regression_results!$B:$J,4,0)</f>
        <v>-1.7707979757334014E-2</v>
      </c>
      <c r="M11">
        <f>window_returns!M11-window_returns!$Q11*VLOOKUP(window_returns!M$1,regression_results!$B:$J,5,0)+VLOOKUP(window_returns!M$1,regression_results!$B:$J,4,0)</f>
        <v>5.0002546047496063E-3</v>
      </c>
      <c r="N11">
        <f>window_returns!N11-window_returns!$Q11*VLOOKUP(window_returns!N$1,regression_results!$B:$J,5,0)+VLOOKUP(window_returns!N$1,regression_results!$B:$J,4,0)</f>
        <v>-2.6270379572465529E-3</v>
      </c>
      <c r="O11">
        <f>window_returns!O11-window_returns!$Q11*VLOOKUP(window_returns!O$1,regression_results!$B:$J,5,0)+VLOOKUP(window_returns!O$1,regression_results!$B:$J,4,0)</f>
        <v>3.693610563507306E-2</v>
      </c>
      <c r="P11">
        <f>window_returns!P11-window_returns!$Q11*VLOOKUP(window_returns!P$1,regression_results!$B:$J,5,0)+VLOOKUP(window_returns!P$1,regression_results!$B:$J,4,0)</f>
        <v>1.9439595712538095E-2</v>
      </c>
      <c r="Q11">
        <f>window_returns!R11-window_returns!$Q11*VLOOKUP(window_returns!R$1,regression_results!$B:$J,5,0)+VLOOKUP(window_returns!R$1,regression_results!$B:$J,4,0)</f>
        <v>-3.4293981672884038E-3</v>
      </c>
      <c r="R11">
        <f>window_returns!S11-window_returns!$Q11*VLOOKUP(window_returns!S$1,regression_results!$B:$J,5,0)+VLOOKUP(window_returns!S$1,regression_results!$B:$J,4,0)</f>
        <v>3.0587811763748071E-2</v>
      </c>
      <c r="S11">
        <f>window_returns!T11-window_returns!$Q11*VLOOKUP(window_returns!T$1,regression_results!$B:$J,5,0)+VLOOKUP(window_returns!T$1,regression_results!$B:$J,4,0)</f>
        <v>-1.7480867135301038E-2</v>
      </c>
      <c r="T11">
        <f>window_returns!U11-window_returns!$Q11*VLOOKUP(window_returns!U$1,regression_results!$B:$J,5,0)+VLOOKUP(window_returns!U$1,regression_results!$B:$J,4,0)</f>
        <v>2.5084841705863031E-2</v>
      </c>
      <c r="U11">
        <f>window_returns!V11-window_returns!$Q11*VLOOKUP(window_returns!V$1,regression_results!$B:$J,5,0)+VLOOKUP(window_returns!V$1,regression_results!$B:$J,4,0)</f>
        <v>8.9519216491408052E-3</v>
      </c>
      <c r="V11">
        <f>window_returns!W11-window_returns!$Q11*VLOOKUP(window_returns!W$1,regression_results!$B:$J,5,0)+VLOOKUP(window_returns!W$1,regression_results!$B:$J,4,0)</f>
        <v>1.3611159006281525E-2</v>
      </c>
      <c r="W11">
        <f>window_returns!X11-window_returns!$Q11*VLOOKUP(window_returns!X$1,regression_results!$B:$J,5,0)+VLOOKUP(window_returns!X$1,regression_results!$B:$J,4,0)</f>
        <v>-3.8966594003789494E-3</v>
      </c>
      <c r="X11">
        <f>window_returns!Y11-window_returns!$Q11*VLOOKUP(window_returns!Y$1,regression_results!$B:$J,5,0)+VLOOKUP(window_returns!Y$1,regression_results!$B:$J,4,0)</f>
        <v>1.0540452552645197E-2</v>
      </c>
      <c r="Y11">
        <f>window_returns!Z11-window_returns!$Q11*VLOOKUP(window_returns!Z$1,regression_results!$B:$J,5,0)+VLOOKUP(window_returns!Z$1,regression_results!$B:$J,4,0)</f>
        <v>2.044523970044413E-2</v>
      </c>
      <c r="Z11">
        <f>window_returns!AA11-window_returns!$Q11*VLOOKUP(window_returns!AA$1,regression_results!$B:$J,5,0)+VLOOKUP(window_returns!AA$1,regression_results!$B:$J,4,0)</f>
        <v>-1.482436509647103E-2</v>
      </c>
      <c r="AA11">
        <f>window_returns!AB11-window_returns!$Q11*VLOOKUP(window_returns!AB$1,regression_results!$B:$J,5,0)+VLOOKUP(window_returns!AB$1,regression_results!$B:$J,4,0)</f>
        <v>3.1376276395016105E-2</v>
      </c>
      <c r="AB11">
        <f>window_returns!AC11-window_returns!$Q11*VLOOKUP(window_returns!AC$1,regression_results!$B:$J,5,0)+VLOOKUP(window_returns!AC$1,regression_results!$B:$J,4,0)</f>
        <v>3.0112929985003901E-2</v>
      </c>
      <c r="AC11">
        <f>window_returns!AD11-window_returns!$Q11*VLOOKUP(window_returns!AD$1,regression_results!$B:$J,5,0)+VLOOKUP(window_returns!AD$1,regression_results!$B:$J,4,0)</f>
        <v>-3.1415595240468025E-2</v>
      </c>
      <c r="AD11">
        <f>window_returns!AE11-window_returns!$Q11*VLOOKUP(window_returns!AE$1,regression_results!$B:$J,5,0)+VLOOKUP(window_returns!AE$1,regression_results!$B:$J,4,0)</f>
        <v>5.1312332111252065E-3</v>
      </c>
      <c r="AE11">
        <f>window_returns!AF11-window_returns!$Q11*VLOOKUP(window_returns!AF$1,regression_results!$B:$J,5,0)+VLOOKUP(window_returns!AF$1,regression_results!$B:$J,4,0)</f>
        <v>3.8662355616729274E-2</v>
      </c>
      <c r="AF11">
        <f>window_returns!AG11-window_returns!$Q11*VLOOKUP(window_returns!AG$1,regression_results!$B:$J,5,0)+VLOOKUP(window_returns!AG$1,regression_results!$B:$J,4,0)</f>
        <v>2.0210764459316733E-2</v>
      </c>
      <c r="AG11">
        <f>window_returns!AH11-window_returns!$Q11*VLOOKUP(window_returns!AH$1,regression_results!$B:$J,5,0)+VLOOKUP(window_returns!AH$1,regression_results!$B:$J,4,0)</f>
        <v>1.1177195639641374E-2</v>
      </c>
      <c r="AH11">
        <f>window_returns!AI11-window_returns!$Q11*VLOOKUP(window_returns!AI$1,regression_results!$B:$J,5,0)+VLOOKUP(window_returns!AI$1,regression_results!$B:$J,4,0)</f>
        <v>5.194358662676065E-2</v>
      </c>
      <c r="AI11">
        <f>window_returns!AJ11-window_returns!$Q11*VLOOKUP(window_returns!AJ$1,regression_results!$B:$J,5,0)+VLOOKUP(window_returns!AJ$1,regression_results!$B:$J,4,0)</f>
        <v>-1.0070836664659286E-2</v>
      </c>
      <c r="AJ11">
        <f>window_returns!AK11-window_returns!$Q11*VLOOKUP(window_returns!AK$1,regression_results!$B:$J,5,0)+VLOOKUP(window_returns!AK$1,regression_results!$B:$J,4,0)</f>
        <v>2.4901645169698325E-2</v>
      </c>
      <c r="AK11">
        <f>window_returns!AL11-window_returns!$Q11*VLOOKUP(window_returns!AL$1,regression_results!$B:$J,5,0)+VLOOKUP(window_returns!AL$1,regression_results!$B:$J,4,0)</f>
        <v>1.1132837695500557E-3</v>
      </c>
      <c r="AL11">
        <f>window_returns!AM11-window_returns!$Q11*VLOOKUP(window_returns!AM$1,regression_results!$B:$J,5,0)+VLOOKUP(window_returns!AM$1,regression_results!$B:$J,4,0)</f>
        <v>7.4676657370317742E-2</v>
      </c>
      <c r="AM11">
        <f>window_returns!AN11-window_returns!$Q11*VLOOKUP(window_returns!AN$1,regression_results!$B:$J,5,0)+VLOOKUP(window_returns!AN$1,regression_results!$B:$J,4,0)</f>
        <v>1.3560835708834817E-2</v>
      </c>
      <c r="AN11">
        <f>window_returns!AO11-window_returns!$Q11*VLOOKUP(window_returns!AO$1,regression_results!$B:$J,5,0)+VLOOKUP(window_returns!AO$1,regression_results!$B:$J,4,0)</f>
        <v>-2.5350694449728412E-3</v>
      </c>
      <c r="AO11">
        <f>window_returns!AP11-window_returns!$Q11*VLOOKUP(window_returns!AP$1,regression_results!$B:$J,5,0)+VLOOKUP(window_returns!AP$1,regression_results!$B:$J,4,0)</f>
        <v>-4.5105124941895933E-3</v>
      </c>
      <c r="AP11">
        <f>window_returns!AQ11-window_returns!$Q11*VLOOKUP(window_returns!AQ$1,regression_results!$B:$J,5,0)+VLOOKUP(window_returns!AQ$1,regression_results!$B:$J,4,0)</f>
        <v>2.1233907074943201E-2</v>
      </c>
      <c r="AQ11">
        <f>window_returns!AR11-window_returns!$Q11*VLOOKUP(window_returns!AR$1,regression_results!$B:$J,5,0)+VLOOKUP(window_returns!AR$1,regression_results!$B:$J,4,0)</f>
        <v>4.6335312334745027E-2</v>
      </c>
      <c r="AR11">
        <f>window_returns!AS11-window_returns!$Q11*VLOOKUP(window_returns!AS$1,regression_results!$B:$J,5,0)+VLOOKUP(window_returns!AS$1,regression_results!$B:$J,4,0)</f>
        <v>4.4078854227243142E-3</v>
      </c>
      <c r="AS11">
        <f>window_returns!AT11-window_returns!$Q11*VLOOKUP(window_returns!AT$1,regression_results!$B:$J,5,0)+VLOOKUP(window_returns!AT$1,regression_results!$B:$J,4,0)</f>
        <v>6.04332268827218E-3</v>
      </c>
      <c r="AT11">
        <f>window_returns!AU11-window_returns!$Q11*VLOOKUP(window_returns!AU$1,regression_results!$B:$J,5,0)+VLOOKUP(window_returns!AU$1,regression_results!$B:$J,4,0)</f>
        <v>-6.9138050923251166E-3</v>
      </c>
      <c r="AU11">
        <f>window_returns!AV11-window_returns!$Q11*VLOOKUP(window_returns!AV$1,regression_results!$B:$J,5,0)+VLOOKUP(window_returns!AV$1,regression_results!$B:$J,4,0)</f>
        <v>2.9590473599125519E-2</v>
      </c>
      <c r="AV11">
        <f>window_returns!AW11-window_returns!$Q11*VLOOKUP(window_returns!AW$1,regression_results!$B:$J,5,0)+VLOOKUP(window_returns!AW$1,regression_results!$B:$J,4,0)</f>
        <v>1.0954831754105748E-2</v>
      </c>
      <c r="AW11">
        <f>window_returns!AX11-window_returns!$Q11*VLOOKUP(window_returns!AX$1,regression_results!$B:$J,5,0)+VLOOKUP(window_returns!AX$1,regression_results!$B:$J,4,0)</f>
        <v>7.686727450828182E-3</v>
      </c>
      <c r="AX11">
        <f>window_returns!AY11-window_returns!$Q11*VLOOKUP(window_returns!AY$1,regression_results!$B:$J,5,0)+VLOOKUP(window_returns!AY$1,regression_results!$B:$J,4,0)</f>
        <v>3.5186737673603537E-2</v>
      </c>
      <c r="AY11">
        <f>window_returns!AZ11-window_returns!$Q11*VLOOKUP(window_returns!AZ$1,regression_results!$B:$J,5,0)+VLOOKUP(window_returns!AZ$1,regression_results!$B:$J,4,0)</f>
        <v>-7.9370095338209323E-2</v>
      </c>
      <c r="AZ11">
        <f>window_returns!BA11-window_returns!$Q11*VLOOKUP(window_returns!BA$1,regression_results!$B:$J,5,0)+VLOOKUP(window_returns!BA$1,regression_results!$B:$J,4,0)</f>
        <v>2.2776698149854842E-2</v>
      </c>
      <c r="BA11">
        <f>window_returns!BB11-window_returns!$Q11*VLOOKUP(window_returns!BB$1,regression_results!$B:$J,5,0)+VLOOKUP(window_returns!BB$1,regression_results!$B:$J,4,0)</f>
        <v>4.6103679016395796E-2</v>
      </c>
      <c r="BB11">
        <f>window_returns!BC11-window_returns!$Q11*VLOOKUP(window_returns!BC$1,regression_results!$B:$J,5,0)+VLOOKUP(window_returns!BC$1,regression_results!$B:$J,4,0)</f>
        <v>-1.6699185130734512E-3</v>
      </c>
      <c r="BC11">
        <f>window_returns!BD11-window_returns!$Q11*VLOOKUP(window_returns!BD$1,regression_results!$B:$J,5,0)+VLOOKUP(window_returns!BD$1,regression_results!$B:$J,4,0)</f>
        <v>9.3290048829534469E-2</v>
      </c>
      <c r="BD11">
        <f>window_returns!BE11-window_returns!$Q11*VLOOKUP(window_returns!BE$1,regression_results!$B:$J,5,0)+VLOOKUP(window_returns!BE$1,regression_results!$B:$J,4,0)</f>
        <v>1.6399792217574521E-2</v>
      </c>
      <c r="BE11">
        <f>window_returns!BF11-window_returns!$Q11*VLOOKUP(window_returns!BF$1,regression_results!$B:$J,5,0)+VLOOKUP(window_returns!BF$1,regression_results!$B:$J,4,0)</f>
        <v>8.1954489110351372E-3</v>
      </c>
      <c r="BF11">
        <f>window_returns!BG11-window_returns!$Q11*VLOOKUP(window_returns!BG$1,regression_results!$B:$J,5,0)+VLOOKUP(window_returns!BG$1,regression_results!$B:$J,4,0)</f>
        <v>1.1560628588422814E-2</v>
      </c>
      <c r="BG11">
        <f>window_returns!BH11-window_returns!$Q11*VLOOKUP(window_returns!BH$1,regression_results!$B:$J,5,0)+VLOOKUP(window_returns!BH$1,regression_results!$B:$J,4,0)</f>
        <v>-1.2845134737956374E-2</v>
      </c>
      <c r="BH11">
        <f>window_returns!BI11-window_returns!$Q11*VLOOKUP(window_returns!BI$1,regression_results!$B:$J,5,0)+VLOOKUP(window_returns!BI$1,regression_results!$B:$J,4,0)</f>
        <v>-5.2637283452631412E-2</v>
      </c>
      <c r="BI11">
        <f>window_returns!BJ11-window_returns!$Q11*VLOOKUP(window_returns!BJ$1,regression_results!$B:$J,5,0)+VLOOKUP(window_returns!BJ$1,regression_results!$B:$J,4,0)</f>
        <v>-2.0060621898749984E-3</v>
      </c>
      <c r="BJ11">
        <f>window_returns!BK11-window_returns!$Q11*VLOOKUP(window_returns!BK$1,regression_results!$B:$J,5,0)+VLOOKUP(window_returns!BK$1,regression_results!$B:$J,4,0)</f>
        <v>3.5703498926933655E-2</v>
      </c>
      <c r="BK11">
        <f>window_returns!BL11-window_returns!$Q11*VLOOKUP(window_returns!BL$1,regression_results!$B:$J,5,0)+VLOOKUP(window_returns!BL$1,regression_results!$B:$J,4,0)</f>
        <v>-8.4278319271540655E-3</v>
      </c>
      <c r="BL11">
        <f>window_returns!BM11-window_returns!$Q11*VLOOKUP(window_returns!BM$1,regression_results!$B:$J,5,0)+VLOOKUP(window_returns!BM$1,regression_results!$B:$J,4,0)</f>
        <v>9.7749399999845811E-3</v>
      </c>
      <c r="BM11" s="2">
        <v>44622</v>
      </c>
      <c r="BN11">
        <f t="shared" si="0"/>
        <v>8.3016945671041745E-3</v>
      </c>
    </row>
    <row r="12" spans="1:66" x14ac:dyDescent="0.25">
      <c r="A12" s="1">
        <v>5</v>
      </c>
      <c r="B12">
        <f>window_returns!B12-window_returns!$Q12*VLOOKUP(window_returns!B$1,regression_results!$B:$J,5,0)+VLOOKUP(window_returns!B$1,regression_results!$B:$J,4,0)</f>
        <v>2.9664877450471215E-4</v>
      </c>
      <c r="C12">
        <f>window_returns!C12-window_returns!$Q12*VLOOKUP(window_returns!C$1,regression_results!$B:$J,5,0)+VLOOKUP(window_returns!C$1,regression_results!$B:$J,4,0)</f>
        <v>-2.6451781157550411E-2</v>
      </c>
      <c r="D12">
        <f>window_returns!D12-window_returns!$Q12*VLOOKUP(window_returns!D$1,regression_results!$B:$J,5,0)+VLOOKUP(window_returns!D$1,regression_results!$B:$J,4,0)</f>
        <v>-5.652101871284794E-2</v>
      </c>
      <c r="E12">
        <f>window_returns!E12-window_returns!$Q12*VLOOKUP(window_returns!E$1,regression_results!$B:$J,5,0)+VLOOKUP(window_returns!E$1,regression_results!$B:$J,4,0)</f>
        <v>-3.5305638782462548E-3</v>
      </c>
      <c r="F12">
        <f>window_returns!F12-window_returns!$Q12*VLOOKUP(window_returns!F$1,regression_results!$B:$J,5,0)+VLOOKUP(window_returns!F$1,regression_results!$B:$J,4,0)</f>
        <v>-2.4303851611257626E-2</v>
      </c>
      <c r="G12">
        <f>window_returns!G12-window_returns!$Q12*VLOOKUP(window_returns!G$1,regression_results!$B:$J,5,0)+VLOOKUP(window_returns!G$1,regression_results!$B:$J,4,0)</f>
        <v>-1.5111855779262037E-2</v>
      </c>
      <c r="H12">
        <f>window_returns!H12-window_returns!$Q12*VLOOKUP(window_returns!H$1,regression_results!$B:$J,5,0)+VLOOKUP(window_returns!H$1,regression_results!$B:$J,4,0)</f>
        <v>-9.3691690638047932E-3</v>
      </c>
      <c r="I12">
        <f>window_returns!I12-window_returns!$Q12*VLOOKUP(window_returns!I$1,regression_results!$B:$J,5,0)+VLOOKUP(window_returns!I$1,regression_results!$B:$J,4,0)</f>
        <v>-1.8363550769169335E-2</v>
      </c>
      <c r="J12">
        <f>window_returns!J12-window_returns!$Q12*VLOOKUP(window_returns!J$1,regression_results!$B:$J,5,0)+VLOOKUP(window_returns!J$1,regression_results!$B:$J,4,0)</f>
        <v>-5.1142861548521337E-2</v>
      </c>
      <c r="K12">
        <f>window_returns!K12-window_returns!$Q12*VLOOKUP(window_returns!K$1,regression_results!$B:$J,5,0)+VLOOKUP(window_returns!K$1,regression_results!$B:$J,4,0)</f>
        <v>2.2670356443251303E-3</v>
      </c>
      <c r="L12">
        <f>window_returns!L12-window_returns!$Q12*VLOOKUP(window_returns!L$1,regression_results!$B:$J,5,0)+VLOOKUP(window_returns!L$1,regression_results!$B:$J,4,0)</f>
        <v>-4.5473082081886424E-4</v>
      </c>
      <c r="M12">
        <f>window_returns!M12-window_returns!$Q12*VLOOKUP(window_returns!M$1,regression_results!$B:$J,5,0)+VLOOKUP(window_returns!M$1,regression_results!$B:$J,4,0)</f>
        <v>-1.4830195240148746E-2</v>
      </c>
      <c r="N12">
        <f>window_returns!N12-window_returns!$Q12*VLOOKUP(window_returns!N$1,regression_results!$B:$J,5,0)+VLOOKUP(window_returns!N$1,regression_results!$B:$J,4,0)</f>
        <v>1.4912422383784601E-2</v>
      </c>
      <c r="O12">
        <f>window_returns!O12-window_returns!$Q12*VLOOKUP(window_returns!O$1,regression_results!$B:$J,5,0)+VLOOKUP(window_returns!O$1,regression_results!$B:$J,4,0)</f>
        <v>1.2745095960149101E-2</v>
      </c>
      <c r="P12">
        <f>window_returns!P12-window_returns!$Q12*VLOOKUP(window_returns!P$1,regression_results!$B:$J,5,0)+VLOOKUP(window_returns!P$1,regression_results!$B:$J,4,0)</f>
        <v>1.7086543132200371E-2</v>
      </c>
      <c r="Q12">
        <f>window_returns!R12-window_returns!$Q12*VLOOKUP(window_returns!R$1,regression_results!$B:$J,5,0)+VLOOKUP(window_returns!R$1,regression_results!$B:$J,4,0)</f>
        <v>-7.6870969850373755E-3</v>
      </c>
      <c r="R12">
        <f>window_returns!S12-window_returns!$Q12*VLOOKUP(window_returns!S$1,regression_results!$B:$J,5,0)+VLOOKUP(window_returns!S$1,regression_results!$B:$J,4,0)</f>
        <v>6.3145738325710585E-3</v>
      </c>
      <c r="S12">
        <f>window_returns!T12-window_returns!$Q12*VLOOKUP(window_returns!T$1,regression_results!$B:$J,5,0)+VLOOKUP(window_returns!T$1,regression_results!$B:$J,4,0)</f>
        <v>-9.5138300774775877E-3</v>
      </c>
      <c r="T12">
        <f>window_returns!U12-window_returns!$Q12*VLOOKUP(window_returns!U$1,regression_results!$B:$J,5,0)+VLOOKUP(window_returns!U$1,regression_results!$B:$J,4,0)</f>
        <v>8.5868792603662012E-3</v>
      </c>
      <c r="U12">
        <f>window_returns!V12-window_returns!$Q12*VLOOKUP(window_returns!V$1,regression_results!$B:$J,5,0)+VLOOKUP(window_returns!V$1,regression_results!$B:$J,4,0)</f>
        <v>-1.0762567289822987E-2</v>
      </c>
      <c r="V12">
        <f>window_returns!W12-window_returns!$Q12*VLOOKUP(window_returns!W$1,regression_results!$B:$J,5,0)+VLOOKUP(window_returns!W$1,regression_results!$B:$J,4,0)</f>
        <v>-4.486369320742889E-2</v>
      </c>
      <c r="W12">
        <f>window_returns!X12-window_returns!$Q12*VLOOKUP(window_returns!X$1,regression_results!$B:$J,5,0)+VLOOKUP(window_returns!X$1,regression_results!$B:$J,4,0)</f>
        <v>5.0685075138458286E-3</v>
      </c>
      <c r="X12">
        <f>window_returns!Y12-window_returns!$Q12*VLOOKUP(window_returns!Y$1,regression_results!$B:$J,5,0)+VLOOKUP(window_returns!Y$1,regression_results!$B:$J,4,0)</f>
        <v>2.3542559724375165E-2</v>
      </c>
      <c r="Y12">
        <f>window_returns!Z12-window_returns!$Q12*VLOOKUP(window_returns!Z$1,regression_results!$B:$J,5,0)+VLOOKUP(window_returns!Z$1,regression_results!$B:$J,4,0)</f>
        <v>-0.10244846681458673</v>
      </c>
      <c r="Z12">
        <f>window_returns!AA12-window_returns!$Q12*VLOOKUP(window_returns!AA$1,regression_results!$B:$J,5,0)+VLOOKUP(window_returns!AA$1,regression_results!$B:$J,4,0)</f>
        <v>1.215858075905024E-2</v>
      </c>
      <c r="AA12">
        <f>window_returns!AB12-window_returns!$Q12*VLOOKUP(window_returns!AB$1,regression_results!$B:$J,5,0)+VLOOKUP(window_returns!AB$1,regression_results!$B:$J,4,0)</f>
        <v>1.0585429085096333E-2</v>
      </c>
      <c r="AB12">
        <f>window_returns!AC12-window_returns!$Q12*VLOOKUP(window_returns!AC$1,regression_results!$B:$J,5,0)+VLOOKUP(window_returns!AC$1,regression_results!$B:$J,4,0)</f>
        <v>1.7125997311808246E-2</v>
      </c>
      <c r="AC12">
        <f>window_returns!AD12-window_returns!$Q12*VLOOKUP(window_returns!AD$1,regression_results!$B:$J,5,0)+VLOOKUP(window_returns!AD$1,regression_results!$B:$J,4,0)</f>
        <v>-1.5269987294224751E-2</v>
      </c>
      <c r="AD12">
        <f>window_returns!AE12-window_returns!$Q12*VLOOKUP(window_returns!AE$1,regression_results!$B:$J,5,0)+VLOOKUP(window_returns!AE$1,regression_results!$B:$J,4,0)</f>
        <v>1.342599554072252E-2</v>
      </c>
      <c r="AE12">
        <f>window_returns!AF12-window_returns!$Q12*VLOOKUP(window_returns!AF$1,regression_results!$B:$J,5,0)+VLOOKUP(window_returns!AF$1,regression_results!$B:$J,4,0)</f>
        <v>-3.247441144795448E-3</v>
      </c>
      <c r="AF12">
        <f>window_returns!AG12-window_returns!$Q12*VLOOKUP(window_returns!AG$1,regression_results!$B:$J,5,0)+VLOOKUP(window_returns!AG$1,regression_results!$B:$J,4,0)</f>
        <v>-6.0386710517006861E-3</v>
      </c>
      <c r="AG12">
        <f>window_returns!AH12-window_returns!$Q12*VLOOKUP(window_returns!AH$1,regression_results!$B:$J,5,0)+VLOOKUP(window_returns!AH$1,regression_results!$B:$J,4,0)</f>
        <v>-1.4026127395612206E-3</v>
      </c>
      <c r="AH12">
        <f>window_returns!AI12-window_returns!$Q12*VLOOKUP(window_returns!AI$1,regression_results!$B:$J,5,0)+VLOOKUP(window_returns!AI$1,regression_results!$B:$J,4,0)</f>
        <v>1.1083102346052975E-2</v>
      </c>
      <c r="AI12">
        <f>window_returns!AJ12-window_returns!$Q12*VLOOKUP(window_returns!AJ$1,regression_results!$B:$J,5,0)+VLOOKUP(window_returns!AJ$1,regression_results!$B:$J,4,0)</f>
        <v>-3.3638680901161358E-2</v>
      </c>
      <c r="AJ12">
        <f>window_returns!AK12-window_returns!$Q12*VLOOKUP(window_returns!AK$1,regression_results!$B:$J,5,0)+VLOOKUP(window_returns!AK$1,regression_results!$B:$J,4,0)</f>
        <v>1.2126168638603215E-2</v>
      </c>
      <c r="AK12">
        <f>window_returns!AL12-window_returns!$Q12*VLOOKUP(window_returns!AL$1,regression_results!$B:$J,5,0)+VLOOKUP(window_returns!AL$1,regression_results!$B:$J,4,0)</f>
        <v>-5.4464156980087823E-3</v>
      </c>
      <c r="AL12">
        <f>window_returns!AM12-window_returns!$Q12*VLOOKUP(window_returns!AM$1,regression_results!$B:$J,5,0)+VLOOKUP(window_returns!AM$1,regression_results!$B:$J,4,0)</f>
        <v>1.1865640896220339E-2</v>
      </c>
      <c r="AM12">
        <f>window_returns!AN12-window_returns!$Q12*VLOOKUP(window_returns!AN$1,regression_results!$B:$J,5,0)+VLOOKUP(window_returns!AN$1,regression_results!$B:$J,4,0)</f>
        <v>2.8335818149687166E-3</v>
      </c>
      <c r="AN12">
        <f>window_returns!AO12-window_returns!$Q12*VLOOKUP(window_returns!AO$1,regression_results!$B:$J,5,0)+VLOOKUP(window_returns!AO$1,regression_results!$B:$J,4,0)</f>
        <v>-1.6971971152475115E-2</v>
      </c>
      <c r="AO12">
        <f>window_returns!AP12-window_returns!$Q12*VLOOKUP(window_returns!AP$1,regression_results!$B:$J,5,0)+VLOOKUP(window_returns!AP$1,regression_results!$B:$J,4,0)</f>
        <v>-3.8975647290975787E-2</v>
      </c>
      <c r="AP12">
        <f>window_returns!AQ12-window_returns!$Q12*VLOOKUP(window_returns!AQ$1,regression_results!$B:$J,5,0)+VLOOKUP(window_returns!AQ$1,regression_results!$B:$J,4,0)</f>
        <v>-8.1140461630342872E-3</v>
      </c>
      <c r="AQ12">
        <f>window_returns!AR12-window_returns!$Q12*VLOOKUP(window_returns!AR$1,regression_results!$B:$J,5,0)+VLOOKUP(window_returns!AR$1,regression_results!$B:$J,4,0)</f>
        <v>1.5838346504192302E-2</v>
      </c>
      <c r="AR12">
        <f>window_returns!AS12-window_returns!$Q12*VLOOKUP(window_returns!AS$1,regression_results!$B:$J,5,0)+VLOOKUP(window_returns!AS$1,regression_results!$B:$J,4,0)</f>
        <v>-2.0939803643851403E-2</v>
      </c>
      <c r="AS12">
        <f>window_returns!AT12-window_returns!$Q12*VLOOKUP(window_returns!AT$1,regression_results!$B:$J,5,0)+VLOOKUP(window_returns!AT$1,regression_results!$B:$J,4,0)</f>
        <v>2.1751216344094541E-2</v>
      </c>
      <c r="AT12">
        <f>window_returns!AU12-window_returns!$Q12*VLOOKUP(window_returns!AU$1,regression_results!$B:$J,5,0)+VLOOKUP(window_returns!AU$1,regression_results!$B:$J,4,0)</f>
        <v>1.2087449951052008E-3</v>
      </c>
      <c r="AU12">
        <f>window_returns!AV12-window_returns!$Q12*VLOOKUP(window_returns!AV$1,regression_results!$B:$J,5,0)+VLOOKUP(window_returns!AV$1,regression_results!$B:$J,4,0)</f>
        <v>1.1380421761095855E-2</v>
      </c>
      <c r="AV12">
        <f>window_returns!AW12-window_returns!$Q12*VLOOKUP(window_returns!AW$1,regression_results!$B:$J,5,0)+VLOOKUP(window_returns!AW$1,regression_results!$B:$J,4,0)</f>
        <v>1.489727534557741E-2</v>
      </c>
      <c r="AW12">
        <f>window_returns!AX12-window_returns!$Q12*VLOOKUP(window_returns!AX$1,regression_results!$B:$J,5,0)+VLOOKUP(window_returns!AX$1,regression_results!$B:$J,4,0)</f>
        <v>1.4316480865384494E-4</v>
      </c>
      <c r="AX12">
        <f>window_returns!AY12-window_returns!$Q12*VLOOKUP(window_returns!AY$1,regression_results!$B:$J,5,0)+VLOOKUP(window_returns!AY$1,regression_results!$B:$J,4,0)</f>
        <v>-1.4074056828804063E-2</v>
      </c>
      <c r="AY12">
        <f>window_returns!AZ12-window_returns!$Q12*VLOOKUP(window_returns!AZ$1,regression_results!$B:$J,5,0)+VLOOKUP(window_returns!AZ$1,regression_results!$B:$J,4,0)</f>
        <v>-2.9359985353952178E-2</v>
      </c>
      <c r="AZ12">
        <f>window_returns!BA12-window_returns!$Q12*VLOOKUP(window_returns!BA$1,regression_results!$B:$J,5,0)+VLOOKUP(window_returns!BA$1,regression_results!$B:$J,4,0)</f>
        <v>1.3655662386695289E-2</v>
      </c>
      <c r="BA12">
        <f>window_returns!BB12-window_returns!$Q12*VLOOKUP(window_returns!BB$1,regression_results!$B:$J,5,0)+VLOOKUP(window_returns!BB$1,regression_results!$B:$J,4,0)</f>
        <v>-1.3308837311754732E-3</v>
      </c>
      <c r="BB12">
        <f>window_returns!BC12-window_returns!$Q12*VLOOKUP(window_returns!BC$1,regression_results!$B:$J,5,0)+VLOOKUP(window_returns!BC$1,regression_results!$B:$J,4,0)</f>
        <v>-2.9041086314001176E-2</v>
      </c>
      <c r="BC12">
        <f>window_returns!BD12-window_returns!$Q12*VLOOKUP(window_returns!BD$1,regression_results!$B:$J,5,0)+VLOOKUP(window_returns!BD$1,regression_results!$B:$J,4,0)</f>
        <v>-0.13051798674156051</v>
      </c>
      <c r="BD12">
        <f>window_returns!BE12-window_returns!$Q12*VLOOKUP(window_returns!BE$1,regression_results!$B:$J,5,0)+VLOOKUP(window_returns!BE$1,regression_results!$B:$J,4,0)</f>
        <v>1.624530994410937E-2</v>
      </c>
      <c r="BE12">
        <f>window_returns!BF12-window_returns!$Q12*VLOOKUP(window_returns!BF$1,regression_results!$B:$J,5,0)+VLOOKUP(window_returns!BF$1,regression_results!$B:$J,4,0)</f>
        <v>-2.6826950388015258E-2</v>
      </c>
      <c r="BF12">
        <f>window_returns!BG12-window_returns!$Q12*VLOOKUP(window_returns!BG$1,regression_results!$B:$J,5,0)+VLOOKUP(window_returns!BG$1,regression_results!$B:$J,4,0)</f>
        <v>1.6081121886560861E-3</v>
      </c>
      <c r="BG12">
        <f>window_returns!BH12-window_returns!$Q12*VLOOKUP(window_returns!BH$1,regression_results!$B:$J,5,0)+VLOOKUP(window_returns!BH$1,regression_results!$B:$J,4,0)</f>
        <v>-2.7139233226622438E-2</v>
      </c>
      <c r="BH12">
        <f>window_returns!BI12-window_returns!$Q12*VLOOKUP(window_returns!BI$1,regression_results!$B:$J,5,0)+VLOOKUP(window_returns!BI$1,regression_results!$B:$J,4,0)</f>
        <v>-0.16049881144743136</v>
      </c>
      <c r="BI12">
        <f>window_returns!BJ12-window_returns!$Q12*VLOOKUP(window_returns!BJ$1,regression_results!$B:$J,5,0)+VLOOKUP(window_returns!BJ$1,regression_results!$B:$J,4,0)</f>
        <v>1.8251686862284771E-2</v>
      </c>
      <c r="BJ12">
        <f>window_returns!BK12-window_returns!$Q12*VLOOKUP(window_returns!BK$1,regression_results!$B:$J,5,0)+VLOOKUP(window_returns!BK$1,regression_results!$B:$J,4,0)</f>
        <v>6.0788534790611366E-3</v>
      </c>
      <c r="BK12">
        <f>window_returns!BL12-window_returns!$Q12*VLOOKUP(window_returns!BL$1,regression_results!$B:$J,5,0)+VLOOKUP(window_returns!BL$1,regression_results!$B:$J,4,0)</f>
        <v>-3.2739041406529001E-2</v>
      </c>
      <c r="BL12">
        <f>window_returns!BM12-window_returns!$Q12*VLOOKUP(window_returns!BM$1,regression_results!$B:$J,5,0)+VLOOKUP(window_returns!BM$1,regression_results!$B:$J,4,0)</f>
        <v>-2.4046072718573962E-2</v>
      </c>
      <c r="BM12" s="2">
        <v>44623</v>
      </c>
      <c r="BN12">
        <f t="shared" si="0"/>
        <v>-1.139509620562325E-2</v>
      </c>
    </row>
    <row r="13" spans="1:66" x14ac:dyDescent="0.25">
      <c r="A13" s="1">
        <v>6</v>
      </c>
      <c r="B13">
        <f>window_returns!B13-window_returns!$Q13*VLOOKUP(window_returns!B$1,regression_results!$B:$J,5,0)+VLOOKUP(window_returns!B$1,regression_results!$B:$J,4,0)</f>
        <v>1.1941797395843747E-2</v>
      </c>
      <c r="C13">
        <f>window_returns!C13-window_returns!$Q13*VLOOKUP(window_returns!C$1,regression_results!$B:$J,5,0)+VLOOKUP(window_returns!C$1,regression_results!$B:$J,4,0)</f>
        <v>-5.3730224259052155E-3</v>
      </c>
      <c r="D13">
        <f>window_returns!D13-window_returns!$Q13*VLOOKUP(window_returns!D$1,regression_results!$B:$J,5,0)+VLOOKUP(window_returns!D$1,regression_results!$B:$J,4,0)</f>
        <v>-4.0375769940426534E-2</v>
      </c>
      <c r="E13">
        <f>window_returns!E13-window_returns!$Q13*VLOOKUP(window_returns!E$1,regression_results!$B:$J,5,0)+VLOOKUP(window_returns!E$1,regression_results!$B:$J,4,0)</f>
        <v>-3.2140891022249755E-2</v>
      </c>
      <c r="F13">
        <f>window_returns!F13-window_returns!$Q13*VLOOKUP(window_returns!F$1,regression_results!$B:$J,5,0)+VLOOKUP(window_returns!F$1,regression_results!$B:$J,4,0)</f>
        <v>-6.065541740919516E-2</v>
      </c>
      <c r="G13">
        <f>window_returns!G13-window_returns!$Q13*VLOOKUP(window_returns!G$1,regression_results!$B:$J,5,0)+VLOOKUP(window_returns!G$1,regression_results!$B:$J,4,0)</f>
        <v>-1.6276231520368938E-2</v>
      </c>
      <c r="H13">
        <f>window_returns!H13-window_returns!$Q13*VLOOKUP(window_returns!H$1,regression_results!$B:$J,5,0)+VLOOKUP(window_returns!H$1,regression_results!$B:$J,4,0)</f>
        <v>-8.3055418656776316E-3</v>
      </c>
      <c r="I13">
        <f>window_returns!I13-window_returns!$Q13*VLOOKUP(window_returns!I$1,regression_results!$B:$J,5,0)+VLOOKUP(window_returns!I$1,regression_results!$B:$J,4,0)</f>
        <v>5.4738049324633484E-3</v>
      </c>
      <c r="J13">
        <f>window_returns!J13-window_returns!$Q13*VLOOKUP(window_returns!J$1,regression_results!$B:$J,5,0)+VLOOKUP(window_returns!J$1,regression_results!$B:$J,4,0)</f>
        <v>-5.5729429904142383E-2</v>
      </c>
      <c r="K13">
        <f>window_returns!K13-window_returns!$Q13*VLOOKUP(window_returns!K$1,regression_results!$B:$J,5,0)+VLOOKUP(window_returns!K$1,regression_results!$B:$J,4,0)</f>
        <v>5.4778145856605655E-2</v>
      </c>
      <c r="L13">
        <f>window_returns!L13-window_returns!$Q13*VLOOKUP(window_returns!L$1,regression_results!$B:$J,5,0)+VLOOKUP(window_returns!L$1,regression_results!$B:$J,4,0)</f>
        <v>2.8857037470688979E-4</v>
      </c>
      <c r="M13">
        <f>window_returns!M13-window_returns!$Q13*VLOOKUP(window_returns!M$1,regression_results!$B:$J,5,0)+VLOOKUP(window_returns!M$1,regression_results!$B:$J,4,0)</f>
        <v>1.8067744219341951E-2</v>
      </c>
      <c r="N13">
        <f>window_returns!N13-window_returns!$Q13*VLOOKUP(window_returns!N$1,regression_results!$B:$J,5,0)+VLOOKUP(window_returns!N$1,regression_results!$B:$J,4,0)</f>
        <v>-8.3345321006399551E-3</v>
      </c>
      <c r="O13">
        <f>window_returns!O13-window_returns!$Q13*VLOOKUP(window_returns!O$1,regression_results!$B:$J,5,0)+VLOOKUP(window_returns!O$1,regression_results!$B:$J,4,0)</f>
        <v>9.904790884585804E-2</v>
      </c>
      <c r="P13">
        <f>window_returns!P13-window_returns!$Q13*VLOOKUP(window_returns!P$1,regression_results!$B:$J,5,0)+VLOOKUP(window_returns!P$1,regression_results!$B:$J,4,0)</f>
        <v>1.5267280419092919E-2</v>
      </c>
      <c r="Q13">
        <f>window_returns!R13-window_returns!$Q13*VLOOKUP(window_returns!R$1,regression_results!$B:$J,5,0)+VLOOKUP(window_returns!R$1,regression_results!$B:$J,4,0)</f>
        <v>-1.4665245793439608E-2</v>
      </c>
      <c r="R13">
        <f>window_returns!S13-window_returns!$Q13*VLOOKUP(window_returns!S$1,regression_results!$B:$J,5,0)+VLOOKUP(window_returns!S$1,regression_results!$B:$J,4,0)</f>
        <v>-9.4469375701410063E-3</v>
      </c>
      <c r="S13">
        <f>window_returns!T13-window_returns!$Q13*VLOOKUP(window_returns!T$1,regression_results!$B:$J,5,0)+VLOOKUP(window_returns!T$1,regression_results!$B:$J,4,0)</f>
        <v>-4.258624756084111E-2</v>
      </c>
      <c r="T13">
        <f>window_returns!U13-window_returns!$Q13*VLOOKUP(window_returns!U$1,regression_results!$B:$J,5,0)+VLOOKUP(window_returns!U$1,regression_results!$B:$J,4,0)</f>
        <v>-3.0803608554103253E-2</v>
      </c>
      <c r="U13">
        <f>window_returns!V13-window_returns!$Q13*VLOOKUP(window_returns!V$1,regression_results!$B:$J,5,0)+VLOOKUP(window_returns!V$1,regression_results!$B:$J,4,0)</f>
        <v>-1.6989721530277301E-2</v>
      </c>
      <c r="V13">
        <f>window_returns!W13-window_returns!$Q13*VLOOKUP(window_returns!W$1,regression_results!$B:$J,5,0)+VLOOKUP(window_returns!W$1,regression_results!$B:$J,4,0)</f>
        <v>7.9045192011483259E-3</v>
      </c>
      <c r="W13">
        <f>window_returns!X13-window_returns!$Q13*VLOOKUP(window_returns!X$1,regression_results!$B:$J,5,0)+VLOOKUP(window_returns!X$1,regression_results!$B:$J,4,0)</f>
        <v>9.4254542774374148E-3</v>
      </c>
      <c r="X13">
        <f>window_returns!Y13-window_returns!$Q13*VLOOKUP(window_returns!Y$1,regression_results!$B:$J,5,0)+VLOOKUP(window_returns!Y$1,regression_results!$B:$J,4,0)</f>
        <v>2.8040212678526605E-3</v>
      </c>
      <c r="Y13">
        <f>window_returns!Z13-window_returns!$Q13*VLOOKUP(window_returns!Z$1,regression_results!$B:$J,5,0)+VLOOKUP(window_returns!Z$1,regression_results!$B:$J,4,0)</f>
        <v>-6.4133914517663329E-2</v>
      </c>
      <c r="Z13">
        <f>window_returns!AA13-window_returns!$Q13*VLOOKUP(window_returns!AA$1,regression_results!$B:$J,5,0)+VLOOKUP(window_returns!AA$1,regression_results!$B:$J,4,0)</f>
        <v>-1.7564858416504067E-2</v>
      </c>
      <c r="AA13">
        <f>window_returns!AB13-window_returns!$Q13*VLOOKUP(window_returns!AB$1,regression_results!$B:$J,5,0)+VLOOKUP(window_returns!AB$1,regression_results!$B:$J,4,0)</f>
        <v>2.4749145444538045E-3</v>
      </c>
      <c r="AB13">
        <f>window_returns!AC13-window_returns!$Q13*VLOOKUP(window_returns!AC$1,regression_results!$B:$J,5,0)+VLOOKUP(window_returns!AC$1,regression_results!$B:$J,4,0)</f>
        <v>-2.7938611551696749E-2</v>
      </c>
      <c r="AC13">
        <f>window_returns!AD13-window_returns!$Q13*VLOOKUP(window_returns!AD$1,regression_results!$B:$J,5,0)+VLOOKUP(window_returns!AD$1,regression_results!$B:$J,4,0)</f>
        <v>-1.7662194074927334E-3</v>
      </c>
      <c r="AD13">
        <f>window_returns!AE13-window_returns!$Q13*VLOOKUP(window_returns!AE$1,regression_results!$B:$J,5,0)+VLOOKUP(window_returns!AE$1,regression_results!$B:$J,4,0)</f>
        <v>3.6151576711865058E-2</v>
      </c>
      <c r="AE13">
        <f>window_returns!AF13-window_returns!$Q13*VLOOKUP(window_returns!AF$1,regression_results!$B:$J,5,0)+VLOOKUP(window_returns!AF$1,regression_results!$B:$J,4,0)</f>
        <v>-2.6450649184636733E-2</v>
      </c>
      <c r="AF13">
        <f>window_returns!AG13-window_returns!$Q13*VLOOKUP(window_returns!AG$1,regression_results!$B:$J,5,0)+VLOOKUP(window_returns!AG$1,regression_results!$B:$J,4,0)</f>
        <v>-3.7674452036250562E-2</v>
      </c>
      <c r="AG13">
        <f>window_returns!AH13-window_returns!$Q13*VLOOKUP(window_returns!AH$1,regression_results!$B:$J,5,0)+VLOOKUP(window_returns!AH$1,regression_results!$B:$J,4,0)</f>
        <v>-1.7605140085757909E-2</v>
      </c>
      <c r="AH13">
        <f>window_returns!AI13-window_returns!$Q13*VLOOKUP(window_returns!AI$1,regression_results!$B:$J,5,0)+VLOOKUP(window_returns!AI$1,regression_results!$B:$J,4,0)</f>
        <v>-3.1397275164691277E-2</v>
      </c>
      <c r="AI13">
        <f>window_returns!AJ13-window_returns!$Q13*VLOOKUP(window_returns!AJ$1,regression_results!$B:$J,5,0)+VLOOKUP(window_returns!AJ$1,regression_results!$B:$J,4,0)</f>
        <v>-4.523484707242699E-2</v>
      </c>
      <c r="AJ13">
        <f>window_returns!AK13-window_returns!$Q13*VLOOKUP(window_returns!AK$1,regression_results!$B:$J,5,0)+VLOOKUP(window_returns!AK$1,regression_results!$B:$J,4,0)</f>
        <v>-2.4702253990055736E-2</v>
      </c>
      <c r="AK13">
        <f>window_returns!AL13-window_returns!$Q13*VLOOKUP(window_returns!AL$1,regression_results!$B:$J,5,0)+VLOOKUP(window_returns!AL$1,regression_results!$B:$J,4,0)</f>
        <v>-3.307727490036793E-2</v>
      </c>
      <c r="AL13">
        <f>window_returns!AM13-window_returns!$Q13*VLOOKUP(window_returns!AM$1,regression_results!$B:$J,5,0)+VLOOKUP(window_returns!AM$1,regression_results!$B:$J,4,0)</f>
        <v>-3.8401867462273372E-2</v>
      </c>
      <c r="AM13">
        <f>window_returns!AN13-window_returns!$Q13*VLOOKUP(window_returns!AN$1,regression_results!$B:$J,5,0)+VLOOKUP(window_returns!AN$1,regression_results!$B:$J,4,0)</f>
        <v>3.8128373435383518E-3</v>
      </c>
      <c r="AN13">
        <f>window_returns!AO13-window_returns!$Q13*VLOOKUP(window_returns!AO$1,regression_results!$B:$J,5,0)+VLOOKUP(window_returns!AO$1,regression_results!$B:$J,4,0)</f>
        <v>-1.5416669361791439E-3</v>
      </c>
      <c r="AO13">
        <f>window_returns!AP13-window_returns!$Q13*VLOOKUP(window_returns!AP$1,regression_results!$B:$J,5,0)+VLOOKUP(window_returns!AP$1,regression_results!$B:$J,4,0)</f>
        <v>-6.7979148577704207E-2</v>
      </c>
      <c r="AP13">
        <f>window_returns!AQ13-window_returns!$Q13*VLOOKUP(window_returns!AQ$1,regression_results!$B:$J,5,0)+VLOOKUP(window_returns!AQ$1,regression_results!$B:$J,4,0)</f>
        <v>-3.1525940387247653E-2</v>
      </c>
      <c r="AQ13">
        <f>window_returns!AR13-window_returns!$Q13*VLOOKUP(window_returns!AR$1,regression_results!$B:$J,5,0)+VLOOKUP(window_returns!AR$1,regression_results!$B:$J,4,0)</f>
        <v>2.7409125595840179E-3</v>
      </c>
      <c r="AR13">
        <f>window_returns!AS13-window_returns!$Q13*VLOOKUP(window_returns!AS$1,regression_results!$B:$J,5,0)+VLOOKUP(window_returns!AS$1,regression_results!$B:$J,4,0)</f>
        <v>-3.2461468320033153E-2</v>
      </c>
      <c r="AS13">
        <f>window_returns!AT13-window_returns!$Q13*VLOOKUP(window_returns!AT$1,regression_results!$B:$J,5,0)+VLOOKUP(window_returns!AT$1,regression_results!$B:$J,4,0)</f>
        <v>-3.4560272948670714E-2</v>
      </c>
      <c r="AT13">
        <f>window_returns!AU13-window_returns!$Q13*VLOOKUP(window_returns!AU$1,regression_results!$B:$J,5,0)+VLOOKUP(window_returns!AU$1,regression_results!$B:$J,4,0)</f>
        <v>-5.3263750728897632E-3</v>
      </c>
      <c r="AU13">
        <f>window_returns!AV13-window_returns!$Q13*VLOOKUP(window_returns!AV$1,regression_results!$B:$J,5,0)+VLOOKUP(window_returns!AV$1,regression_results!$B:$J,4,0)</f>
        <v>8.7779843218723508E-3</v>
      </c>
      <c r="AV13">
        <f>window_returns!AW13-window_returns!$Q13*VLOOKUP(window_returns!AW$1,regression_results!$B:$J,5,0)+VLOOKUP(window_returns!AW$1,regression_results!$B:$J,4,0)</f>
        <v>-1.0355196290218754E-2</v>
      </c>
      <c r="AW13">
        <f>window_returns!AX13-window_returns!$Q13*VLOOKUP(window_returns!AX$1,regression_results!$B:$J,5,0)+VLOOKUP(window_returns!AX$1,regression_results!$B:$J,4,0)</f>
        <v>-8.5828382007168877E-4</v>
      </c>
      <c r="AX13">
        <f>window_returns!AY13-window_returns!$Q13*VLOOKUP(window_returns!AY$1,regression_results!$B:$J,5,0)+VLOOKUP(window_returns!AY$1,regression_results!$B:$J,4,0)</f>
        <v>1.7990411167311815E-3</v>
      </c>
      <c r="AY13">
        <f>window_returns!AZ13-window_returns!$Q13*VLOOKUP(window_returns!AZ$1,regression_results!$B:$J,5,0)+VLOOKUP(window_returns!AZ$1,regression_results!$B:$J,4,0)</f>
        <v>-3.6928616961890613E-2</v>
      </c>
      <c r="AZ13">
        <f>window_returns!BA13-window_returns!$Q13*VLOOKUP(window_returns!BA$1,regression_results!$B:$J,5,0)+VLOOKUP(window_returns!BA$1,regression_results!$B:$J,4,0)</f>
        <v>4.4469200278302645E-2</v>
      </c>
      <c r="BA13">
        <f>window_returns!BB13-window_returns!$Q13*VLOOKUP(window_returns!BB$1,regression_results!$B:$J,5,0)+VLOOKUP(window_returns!BB$1,regression_results!$B:$J,4,0)</f>
        <v>-3.5266607940535197E-2</v>
      </c>
      <c r="BB13">
        <f>window_returns!BC13-window_returns!$Q13*VLOOKUP(window_returns!BC$1,regression_results!$B:$J,5,0)+VLOOKUP(window_returns!BC$1,regression_results!$B:$J,4,0)</f>
        <v>-4.4174465486667647E-2</v>
      </c>
      <c r="BC13">
        <f>window_returns!BD13-window_returns!$Q13*VLOOKUP(window_returns!BD$1,regression_results!$B:$J,5,0)+VLOOKUP(window_returns!BD$1,regression_results!$B:$J,4,0)</f>
        <v>-5.2568900428807491E-2</v>
      </c>
      <c r="BD13">
        <f>window_returns!BE13-window_returns!$Q13*VLOOKUP(window_returns!BE$1,regression_results!$B:$J,5,0)+VLOOKUP(window_returns!BE$1,regression_results!$B:$J,4,0)</f>
        <v>5.5607086091668499E-3</v>
      </c>
      <c r="BE13">
        <f>window_returns!BF13-window_returns!$Q13*VLOOKUP(window_returns!BF$1,regression_results!$B:$J,5,0)+VLOOKUP(window_returns!BF$1,regression_results!$B:$J,4,0)</f>
        <v>-5.041440476499668E-2</v>
      </c>
      <c r="BF13">
        <f>window_returns!BG13-window_returns!$Q13*VLOOKUP(window_returns!BG$1,regression_results!$B:$J,5,0)+VLOOKUP(window_returns!BG$1,regression_results!$B:$J,4,0)</f>
        <v>-5.274554411842778E-2</v>
      </c>
      <c r="BG13">
        <f>window_returns!BH13-window_returns!$Q13*VLOOKUP(window_returns!BH$1,regression_results!$B:$J,5,0)+VLOOKUP(window_returns!BH$1,regression_results!$B:$J,4,0)</f>
        <v>-4.1609911433190774E-2</v>
      </c>
      <c r="BH13">
        <f>window_returns!BI13-window_returns!$Q13*VLOOKUP(window_returns!BI$1,regression_results!$B:$J,5,0)+VLOOKUP(window_returns!BI$1,regression_results!$B:$J,4,0)</f>
        <v>-5.7687284657287119E-2</v>
      </c>
      <c r="BI13">
        <f>window_returns!BJ13-window_returns!$Q13*VLOOKUP(window_returns!BJ$1,regression_results!$B:$J,5,0)+VLOOKUP(window_returns!BJ$1,regression_results!$B:$J,4,0)</f>
        <v>-4.2150001082379304E-2</v>
      </c>
      <c r="BJ13">
        <f>window_returns!BK13-window_returns!$Q13*VLOOKUP(window_returns!BK$1,regression_results!$B:$J,5,0)+VLOOKUP(window_returns!BK$1,regression_results!$B:$J,4,0)</f>
        <v>1.0765424213142343E-2</v>
      </c>
      <c r="BK13">
        <f>window_returns!BL13-window_returns!$Q13*VLOOKUP(window_returns!BL$1,regression_results!$B:$J,5,0)+VLOOKUP(window_returns!BL$1,regression_results!$B:$J,4,0)</f>
        <v>-0.25471761149776206</v>
      </c>
      <c r="BL13">
        <f>window_returns!BM13-window_returns!$Q13*VLOOKUP(window_returns!BM$1,regression_results!$B:$J,5,0)+VLOOKUP(window_returns!BM$1,regression_results!$B:$J,4,0)</f>
        <v>-3.399801359060229E-2</v>
      </c>
      <c r="BM13" s="2">
        <v>44624</v>
      </c>
      <c r="BN13">
        <f t="shared" si="0"/>
        <v>-1.9888060774821907E-2</v>
      </c>
    </row>
    <row r="14" spans="1:66" x14ac:dyDescent="0.25">
      <c r="A14" s="1">
        <v>7</v>
      </c>
      <c r="B14">
        <f>window_returns!B14-window_returns!$Q14*VLOOKUP(window_returns!B$1,regression_results!$B:$J,5,0)+VLOOKUP(window_returns!B$1,regression_results!$B:$J,4,0)</f>
        <v>7.3029602522007089E-3</v>
      </c>
      <c r="C14">
        <f>window_returns!C14-window_returns!$Q14*VLOOKUP(window_returns!C$1,regression_results!$B:$J,5,0)+VLOOKUP(window_returns!C$1,regression_results!$B:$J,4,0)</f>
        <v>3.260506538277088E-2</v>
      </c>
      <c r="D14">
        <f>window_returns!D14-window_returns!$Q14*VLOOKUP(window_returns!D$1,regression_results!$B:$J,5,0)+VLOOKUP(window_returns!D$1,regression_results!$B:$J,4,0)</f>
        <v>3.4905237566786443E-2</v>
      </c>
      <c r="E14">
        <f>window_returns!E14-window_returns!$Q14*VLOOKUP(window_returns!E$1,regression_results!$B:$J,5,0)+VLOOKUP(window_returns!E$1,regression_results!$B:$J,4,0)</f>
        <v>-2.1026472848962814E-2</v>
      </c>
      <c r="F14">
        <f>window_returns!F14-window_returns!$Q14*VLOOKUP(window_returns!F$1,regression_results!$B:$J,5,0)+VLOOKUP(window_returns!F$1,regression_results!$B:$J,4,0)</f>
        <v>-1.0297709532751685E-2</v>
      </c>
      <c r="G14">
        <f>window_returns!G14-window_returns!$Q14*VLOOKUP(window_returns!G$1,regression_results!$B:$J,5,0)+VLOOKUP(window_returns!G$1,regression_results!$B:$J,4,0)</f>
        <v>-4.8099239001692093E-2</v>
      </c>
      <c r="H14">
        <f>window_returns!H14-window_returns!$Q14*VLOOKUP(window_returns!H$1,regression_results!$B:$J,5,0)+VLOOKUP(window_returns!H$1,regression_results!$B:$J,4,0)</f>
        <v>5.658384525573084E-3</v>
      </c>
      <c r="I14">
        <f>window_returns!I14-window_returns!$Q14*VLOOKUP(window_returns!I$1,regression_results!$B:$J,5,0)+VLOOKUP(window_returns!I$1,regression_results!$B:$J,4,0)</f>
        <v>2.2447266693239831E-2</v>
      </c>
      <c r="J14">
        <f>window_returns!J14-window_returns!$Q14*VLOOKUP(window_returns!J$1,regression_results!$B:$J,5,0)+VLOOKUP(window_returns!J$1,regression_results!$B:$J,4,0)</f>
        <v>5.5564588171791423E-3</v>
      </c>
      <c r="K14">
        <f>window_returns!K14-window_returns!$Q14*VLOOKUP(window_returns!K$1,regression_results!$B:$J,5,0)+VLOOKUP(window_returns!K$1,regression_results!$B:$J,4,0)</f>
        <v>2.1393819323248069E-2</v>
      </c>
      <c r="L14">
        <f>window_returns!L14-window_returns!$Q14*VLOOKUP(window_returns!L$1,regression_results!$B:$J,5,0)+VLOOKUP(window_returns!L$1,regression_results!$B:$J,4,0)</f>
        <v>-2.6850305159197476E-3</v>
      </c>
      <c r="M14">
        <f>window_returns!M14-window_returns!$Q14*VLOOKUP(window_returns!M$1,regression_results!$B:$J,5,0)+VLOOKUP(window_returns!M$1,regression_results!$B:$J,4,0)</f>
        <v>2.9361713922870639E-2</v>
      </c>
      <c r="N14">
        <f>window_returns!N14-window_returns!$Q14*VLOOKUP(window_returns!N$1,regression_results!$B:$J,5,0)+VLOOKUP(window_returns!N$1,regression_results!$B:$J,4,0)</f>
        <v>1.9950234753684494E-2</v>
      </c>
      <c r="O14">
        <f>window_returns!O14-window_returns!$Q14*VLOOKUP(window_returns!O$1,regression_results!$B:$J,5,0)+VLOOKUP(window_returns!O$1,regression_results!$B:$J,4,0)</f>
        <v>-4.469790871182109E-2</v>
      </c>
      <c r="P14">
        <f>window_returns!P14-window_returns!$Q14*VLOOKUP(window_returns!P$1,regression_results!$B:$J,5,0)+VLOOKUP(window_returns!P$1,regression_results!$B:$J,4,0)</f>
        <v>7.0258292139670168E-3</v>
      </c>
      <c r="Q14">
        <f>window_returns!R14-window_returns!$Q14*VLOOKUP(window_returns!R$1,regression_results!$B:$J,5,0)+VLOOKUP(window_returns!R$1,regression_results!$B:$J,4,0)</f>
        <v>-1.7470763901865222E-2</v>
      </c>
      <c r="R14">
        <f>window_returns!S14-window_returns!$Q14*VLOOKUP(window_returns!S$1,regression_results!$B:$J,5,0)+VLOOKUP(window_returns!S$1,regression_results!$B:$J,4,0)</f>
        <v>2.4294514292870748E-2</v>
      </c>
      <c r="S14">
        <f>window_returns!T14-window_returns!$Q14*VLOOKUP(window_returns!T$1,regression_results!$B:$J,5,0)+VLOOKUP(window_returns!T$1,regression_results!$B:$J,4,0)</f>
        <v>-4.0894822785738243E-2</v>
      </c>
      <c r="T14">
        <f>window_returns!U14-window_returns!$Q14*VLOOKUP(window_returns!U$1,regression_results!$B:$J,5,0)+VLOOKUP(window_returns!U$1,regression_results!$B:$J,4,0)</f>
        <v>4.2928041331065196E-4</v>
      </c>
      <c r="U14">
        <f>window_returns!V14-window_returns!$Q14*VLOOKUP(window_returns!V$1,regression_results!$B:$J,5,0)+VLOOKUP(window_returns!V$1,regression_results!$B:$J,4,0)</f>
        <v>-3.1270551277134358E-2</v>
      </c>
      <c r="V14">
        <f>window_returns!W14-window_returns!$Q14*VLOOKUP(window_returns!W$1,regression_results!$B:$J,5,0)+VLOOKUP(window_returns!W$1,regression_results!$B:$J,4,0)</f>
        <v>-9.9018929785057545E-3</v>
      </c>
      <c r="W14">
        <f>window_returns!X14-window_returns!$Q14*VLOOKUP(window_returns!X$1,regression_results!$B:$J,5,0)+VLOOKUP(window_returns!X$1,regression_results!$B:$J,4,0)</f>
        <v>-7.7917370615599568E-3</v>
      </c>
      <c r="X14">
        <f>window_returns!Y14-window_returns!$Q14*VLOOKUP(window_returns!Y$1,regression_results!$B:$J,5,0)+VLOOKUP(window_returns!Y$1,regression_results!$B:$J,4,0)</f>
        <v>2.1249625254998426E-3</v>
      </c>
      <c r="Y14">
        <f>window_returns!Z14-window_returns!$Q14*VLOOKUP(window_returns!Z$1,regression_results!$B:$J,5,0)+VLOOKUP(window_returns!Z$1,regression_results!$B:$J,4,0)</f>
        <v>1.8295098784310834E-2</v>
      </c>
      <c r="Z14">
        <f>window_returns!AA14-window_returns!$Q14*VLOOKUP(window_returns!AA$1,regression_results!$B:$J,5,0)+VLOOKUP(window_returns!AA$1,regression_results!$B:$J,4,0)</f>
        <v>-3.5259557634332432E-3</v>
      </c>
      <c r="AA14">
        <f>window_returns!AB14-window_returns!$Q14*VLOOKUP(window_returns!AB$1,regression_results!$B:$J,5,0)+VLOOKUP(window_returns!AB$1,regression_results!$B:$J,4,0)</f>
        <v>-2.693966719027809E-4</v>
      </c>
      <c r="AB14">
        <f>window_returns!AC14-window_returns!$Q14*VLOOKUP(window_returns!AC$1,regression_results!$B:$J,5,0)+VLOOKUP(window_returns!AC$1,regression_results!$B:$J,4,0)</f>
        <v>-2.6510972756932E-2</v>
      </c>
      <c r="AC14">
        <f>window_returns!AD14-window_returns!$Q14*VLOOKUP(window_returns!AD$1,regression_results!$B:$J,5,0)+VLOOKUP(window_returns!AD$1,regression_results!$B:$J,4,0)</f>
        <v>3.1392842218181782E-2</v>
      </c>
      <c r="AD14">
        <f>window_returns!AE14-window_returns!$Q14*VLOOKUP(window_returns!AE$1,regression_results!$B:$J,5,0)+VLOOKUP(window_returns!AE$1,regression_results!$B:$J,4,0)</f>
        <v>-7.516646120310503E-3</v>
      </c>
      <c r="AE14">
        <f>window_returns!AF14-window_returns!$Q14*VLOOKUP(window_returns!AF$1,regression_results!$B:$J,5,0)+VLOOKUP(window_returns!AF$1,regression_results!$B:$J,4,0)</f>
        <v>3.3594516090710382E-2</v>
      </c>
      <c r="AF14">
        <f>window_returns!AG14-window_returns!$Q14*VLOOKUP(window_returns!AG$1,regression_results!$B:$J,5,0)+VLOOKUP(window_returns!AG$1,regression_results!$B:$J,4,0)</f>
        <v>-3.6971943440456546E-2</v>
      </c>
      <c r="AG14">
        <f>window_returns!AH14-window_returns!$Q14*VLOOKUP(window_returns!AH$1,regression_results!$B:$J,5,0)+VLOOKUP(window_returns!AH$1,regression_results!$B:$J,4,0)</f>
        <v>-3.1261861270143736E-2</v>
      </c>
      <c r="AH14">
        <f>window_returns!AI14-window_returns!$Q14*VLOOKUP(window_returns!AI$1,regression_results!$B:$J,5,0)+VLOOKUP(window_returns!AI$1,regression_results!$B:$J,4,0)</f>
        <v>-5.687087030886679E-2</v>
      </c>
      <c r="AI14">
        <f>window_returns!AJ14-window_returns!$Q14*VLOOKUP(window_returns!AJ$1,regression_results!$B:$J,5,0)+VLOOKUP(window_returns!AJ$1,regression_results!$B:$J,4,0)</f>
        <v>-8.0423643983561624E-2</v>
      </c>
      <c r="AJ14">
        <f>window_returns!AK14-window_returns!$Q14*VLOOKUP(window_returns!AK$1,regression_results!$B:$J,5,0)+VLOOKUP(window_returns!AK$1,regression_results!$B:$J,4,0)</f>
        <v>-4.1348707665476936E-2</v>
      </c>
      <c r="AK14">
        <f>window_returns!AL14-window_returns!$Q14*VLOOKUP(window_returns!AL$1,regression_results!$B:$J,5,0)+VLOOKUP(window_returns!AL$1,regression_results!$B:$J,4,0)</f>
        <v>-1.3698758353943834E-2</v>
      </c>
      <c r="AL14">
        <f>window_returns!AM14-window_returns!$Q14*VLOOKUP(window_returns!AM$1,regression_results!$B:$J,5,0)+VLOOKUP(window_returns!AM$1,regression_results!$B:$J,4,0)</f>
        <v>1.8145080061040247E-3</v>
      </c>
      <c r="AM14">
        <f>window_returns!AN14-window_returns!$Q14*VLOOKUP(window_returns!AN$1,regression_results!$B:$J,5,0)+VLOOKUP(window_returns!AN$1,regression_results!$B:$J,4,0)</f>
        <v>8.2887297654687352E-3</v>
      </c>
      <c r="AN14">
        <f>window_returns!AO14-window_returns!$Q14*VLOOKUP(window_returns!AO$1,regression_results!$B:$J,5,0)+VLOOKUP(window_returns!AO$1,regression_results!$B:$J,4,0)</f>
        <v>-3.9571964360775924E-2</v>
      </c>
      <c r="AO14">
        <f>window_returns!AP14-window_returns!$Q14*VLOOKUP(window_returns!AP$1,regression_results!$B:$J,5,0)+VLOOKUP(window_returns!AP$1,regression_results!$B:$J,4,0)</f>
        <v>-6.2842874867717086E-2</v>
      </c>
      <c r="AP14">
        <f>window_returns!AQ14-window_returns!$Q14*VLOOKUP(window_returns!AQ$1,regression_results!$B:$J,5,0)+VLOOKUP(window_returns!AQ$1,regression_results!$B:$J,4,0)</f>
        <v>-4.3532178251495419E-3</v>
      </c>
      <c r="AQ14">
        <f>window_returns!AR14-window_returns!$Q14*VLOOKUP(window_returns!AR$1,regression_results!$B:$J,5,0)+VLOOKUP(window_returns!AR$1,regression_results!$B:$J,4,0)</f>
        <v>1.384207589679259E-2</v>
      </c>
      <c r="AR14">
        <f>window_returns!AS14-window_returns!$Q14*VLOOKUP(window_returns!AS$1,regression_results!$B:$J,5,0)+VLOOKUP(window_returns!AS$1,regression_results!$B:$J,4,0)</f>
        <v>-1.4933880215461381E-2</v>
      </c>
      <c r="AS14">
        <f>window_returns!AT14-window_returns!$Q14*VLOOKUP(window_returns!AT$1,regression_results!$B:$J,5,0)+VLOOKUP(window_returns!AT$1,regression_results!$B:$J,4,0)</f>
        <v>-1.8342474644242549E-2</v>
      </c>
      <c r="AT14">
        <f>window_returns!AU14-window_returns!$Q14*VLOOKUP(window_returns!AU$1,regression_results!$B:$J,5,0)+VLOOKUP(window_returns!AU$1,regression_results!$B:$J,4,0)</f>
        <v>-1.5336083317489401E-2</v>
      </c>
      <c r="AU14">
        <f>window_returns!AV14-window_returns!$Q14*VLOOKUP(window_returns!AV$1,regression_results!$B:$J,5,0)+VLOOKUP(window_returns!AV$1,regression_results!$B:$J,4,0)</f>
        <v>-1.3197358781798183E-2</v>
      </c>
      <c r="AV14">
        <f>window_returns!AW14-window_returns!$Q14*VLOOKUP(window_returns!AW$1,regression_results!$B:$J,5,0)+VLOOKUP(window_returns!AW$1,regression_results!$B:$J,4,0)</f>
        <v>-3.7985524535885059E-3</v>
      </c>
      <c r="AW14">
        <f>window_returns!AX14-window_returns!$Q14*VLOOKUP(window_returns!AX$1,regression_results!$B:$J,5,0)+VLOOKUP(window_returns!AX$1,regression_results!$B:$J,4,0)</f>
        <v>2.7688909548087157E-2</v>
      </c>
      <c r="AX14">
        <f>window_returns!AY14-window_returns!$Q14*VLOOKUP(window_returns!AY$1,regression_results!$B:$J,5,0)+VLOOKUP(window_returns!AY$1,regression_results!$B:$J,4,0)</f>
        <v>-7.2651190220141861E-4</v>
      </c>
      <c r="AY14">
        <f>window_returns!AZ14-window_returns!$Q14*VLOOKUP(window_returns!AZ$1,regression_results!$B:$J,5,0)+VLOOKUP(window_returns!AZ$1,regression_results!$B:$J,4,0)</f>
        <v>-1.022715662812044E-2</v>
      </c>
      <c r="AZ14">
        <f>window_returns!BA14-window_returns!$Q14*VLOOKUP(window_returns!BA$1,regression_results!$B:$J,5,0)+VLOOKUP(window_returns!BA$1,regression_results!$B:$J,4,0)</f>
        <v>4.4403841361612642E-2</v>
      </c>
      <c r="BA14">
        <f>window_returns!BB14-window_returns!$Q14*VLOOKUP(window_returns!BB$1,regression_results!$B:$J,5,0)+VLOOKUP(window_returns!BB$1,regression_results!$B:$J,4,0)</f>
        <v>-1.7536536910978544E-2</v>
      </c>
      <c r="BB14">
        <f>window_returns!BC14-window_returns!$Q14*VLOOKUP(window_returns!BC$1,regression_results!$B:$J,5,0)+VLOOKUP(window_returns!BC$1,regression_results!$B:$J,4,0)</f>
        <v>-0.10223769969547165</v>
      </c>
      <c r="BC14">
        <f>window_returns!BD14-window_returns!$Q14*VLOOKUP(window_returns!BD$1,regression_results!$B:$J,5,0)+VLOOKUP(window_returns!BD$1,regression_results!$B:$J,4,0)</f>
        <v>-4.831198288278292E-2</v>
      </c>
      <c r="BD14">
        <f>window_returns!BE14-window_returns!$Q14*VLOOKUP(window_returns!BE$1,regression_results!$B:$J,5,0)+VLOOKUP(window_returns!BE$1,regression_results!$B:$J,4,0)</f>
        <v>-7.8669760689940274E-4</v>
      </c>
      <c r="BE14">
        <f>window_returns!BF14-window_returns!$Q14*VLOOKUP(window_returns!BF$1,regression_results!$B:$J,5,0)+VLOOKUP(window_returns!BF$1,regression_results!$B:$J,4,0)</f>
        <v>-2.4229716196387231E-2</v>
      </c>
      <c r="BF14">
        <f>window_returns!BG14-window_returns!$Q14*VLOOKUP(window_returns!BG$1,regression_results!$B:$J,5,0)+VLOOKUP(window_returns!BG$1,regression_results!$B:$J,4,0)</f>
        <v>-2.9882192340835753E-3</v>
      </c>
      <c r="BG14">
        <f>window_returns!BH14-window_returns!$Q14*VLOOKUP(window_returns!BH$1,regression_results!$B:$J,5,0)+VLOOKUP(window_returns!BH$1,regression_results!$B:$J,4,0)</f>
        <v>-5.5019562716054599E-2</v>
      </c>
      <c r="BH14">
        <f>window_returns!BI14-window_returns!$Q14*VLOOKUP(window_returns!BI$1,regression_results!$B:$J,5,0)+VLOOKUP(window_returns!BI$1,regression_results!$B:$J,4,0)</f>
        <v>-4.1432435638821014E-2</v>
      </c>
      <c r="BI14">
        <f>window_returns!BJ14-window_returns!$Q14*VLOOKUP(window_returns!BJ$1,regression_results!$B:$J,5,0)+VLOOKUP(window_returns!BJ$1,regression_results!$B:$J,4,0)</f>
        <v>-3.2610497084891582E-2</v>
      </c>
      <c r="BJ14">
        <f>window_returns!BK14-window_returns!$Q14*VLOOKUP(window_returns!BK$1,regression_results!$B:$J,5,0)+VLOOKUP(window_returns!BK$1,regression_results!$B:$J,4,0)</f>
        <v>-3.458603947332993E-2</v>
      </c>
      <c r="BK14">
        <f>window_returns!BL14-window_returns!$Q14*VLOOKUP(window_returns!BL$1,regression_results!$B:$J,5,0)+VLOOKUP(window_returns!BL$1,regression_results!$B:$J,4,0)</f>
        <v>2.5414278269811158E-2</v>
      </c>
      <c r="BL14">
        <f>window_returns!BM14-window_returns!$Q14*VLOOKUP(window_returns!BM$1,regression_results!$B:$J,5,0)+VLOOKUP(window_returns!BM$1,regression_results!$B:$J,4,0)</f>
        <v>-7.5272667414112496E-2</v>
      </c>
      <c r="BM14" s="2">
        <v>44627</v>
      </c>
      <c r="BN14">
        <f t="shared" si="0"/>
        <v>-1.163629344725485E-2</v>
      </c>
    </row>
    <row r="15" spans="1:66" x14ac:dyDescent="0.25">
      <c r="A15" s="1">
        <v>8</v>
      </c>
      <c r="B15">
        <f>window_returns!B15-window_returns!$Q15*VLOOKUP(window_returns!B$1,regression_results!$B:$J,5,0)+VLOOKUP(window_returns!B$1,regression_results!$B:$J,4,0)</f>
        <v>-1.8143018668919084E-2</v>
      </c>
      <c r="C15">
        <f>window_returns!C15-window_returns!$Q15*VLOOKUP(window_returns!C$1,regression_results!$B:$J,5,0)+VLOOKUP(window_returns!C$1,regression_results!$B:$J,4,0)</f>
        <v>-1.4260458712349974E-2</v>
      </c>
      <c r="D15">
        <f>window_returns!D15-window_returns!$Q15*VLOOKUP(window_returns!D$1,regression_results!$B:$J,5,0)+VLOOKUP(window_returns!D$1,regression_results!$B:$J,4,0)</f>
        <v>9.2435638056114239E-2</v>
      </c>
      <c r="E15">
        <f>window_returns!E15-window_returns!$Q15*VLOOKUP(window_returns!E$1,regression_results!$B:$J,5,0)+VLOOKUP(window_returns!E$1,regression_results!$B:$J,4,0)</f>
        <v>4.6816388122576449E-3</v>
      </c>
      <c r="F15">
        <f>window_returns!F15-window_returns!$Q15*VLOOKUP(window_returns!F$1,regression_results!$B:$J,5,0)+VLOOKUP(window_returns!F$1,regression_results!$B:$J,4,0)</f>
        <v>3.4076339268611614E-3</v>
      </c>
      <c r="G15">
        <f>window_returns!G15-window_returns!$Q15*VLOOKUP(window_returns!G$1,regression_results!$B:$J,5,0)+VLOOKUP(window_returns!G$1,regression_results!$B:$J,4,0)</f>
        <v>-5.7112859240688015E-3</v>
      </c>
      <c r="H15">
        <f>window_returns!H15-window_returns!$Q15*VLOOKUP(window_returns!H$1,regression_results!$B:$J,5,0)+VLOOKUP(window_returns!H$1,regression_results!$B:$J,4,0)</f>
        <v>-2.670040793978878E-2</v>
      </c>
      <c r="I15">
        <f>window_returns!I15-window_returns!$Q15*VLOOKUP(window_returns!I$1,regression_results!$B:$J,5,0)+VLOOKUP(window_returns!I$1,regression_results!$B:$J,4,0)</f>
        <v>-8.7272425741561129E-3</v>
      </c>
      <c r="J15">
        <f>window_returns!J15-window_returns!$Q15*VLOOKUP(window_returns!J$1,regression_results!$B:$J,5,0)+VLOOKUP(window_returns!J$1,regression_results!$B:$J,4,0)</f>
        <v>0.1272937707851674</v>
      </c>
      <c r="K15">
        <f>window_returns!K15-window_returns!$Q15*VLOOKUP(window_returns!K$1,regression_results!$B:$J,5,0)+VLOOKUP(window_returns!K$1,regression_results!$B:$J,4,0)</f>
        <v>5.1984214183890959E-3</v>
      </c>
      <c r="L15">
        <f>window_returns!L15-window_returns!$Q15*VLOOKUP(window_returns!L$1,regression_results!$B:$J,5,0)+VLOOKUP(window_returns!L$1,regression_results!$B:$J,4,0)</f>
        <v>-1.3875692377996554E-2</v>
      </c>
      <c r="M15">
        <f>window_returns!M15-window_returns!$Q15*VLOOKUP(window_returns!M$1,regression_results!$B:$J,5,0)+VLOOKUP(window_returns!M$1,regression_results!$B:$J,4,0)</f>
        <v>-1.9276401964714571E-2</v>
      </c>
      <c r="N15">
        <f>window_returns!N15-window_returns!$Q15*VLOOKUP(window_returns!N$1,regression_results!$B:$J,5,0)+VLOOKUP(window_returns!N$1,regression_results!$B:$J,4,0)</f>
        <v>5.5511683274222387E-2</v>
      </c>
      <c r="O15">
        <f>window_returns!O15-window_returns!$Q15*VLOOKUP(window_returns!O$1,regression_results!$B:$J,5,0)+VLOOKUP(window_returns!O$1,regression_results!$B:$J,4,0)</f>
        <v>-2.685966508714549E-2</v>
      </c>
      <c r="P15">
        <f>window_returns!P15-window_returns!$Q15*VLOOKUP(window_returns!P$1,regression_results!$B:$J,5,0)+VLOOKUP(window_returns!P$1,regression_results!$B:$J,4,0)</f>
        <v>-2.7457605614581151E-3</v>
      </c>
      <c r="Q15">
        <f>window_returns!R15-window_returns!$Q15*VLOOKUP(window_returns!R$1,regression_results!$B:$J,5,0)+VLOOKUP(window_returns!R$1,regression_results!$B:$J,4,0)</f>
        <v>-1.258361321697243E-2</v>
      </c>
      <c r="R15">
        <f>window_returns!S15-window_returns!$Q15*VLOOKUP(window_returns!S$1,regression_results!$B:$J,5,0)+VLOOKUP(window_returns!S$1,regression_results!$B:$J,4,0)</f>
        <v>3.003980253008692E-2</v>
      </c>
      <c r="S15">
        <f>window_returns!T15-window_returns!$Q15*VLOOKUP(window_returns!T$1,regression_results!$B:$J,5,0)+VLOOKUP(window_returns!T$1,regression_results!$B:$J,4,0)</f>
        <v>1.5487330022864723E-2</v>
      </c>
      <c r="T15">
        <f>window_returns!U15-window_returns!$Q15*VLOOKUP(window_returns!U$1,regression_results!$B:$J,5,0)+VLOOKUP(window_returns!U$1,regression_results!$B:$J,4,0)</f>
        <v>2.5416327818538725E-2</v>
      </c>
      <c r="U15">
        <f>window_returns!V15-window_returns!$Q15*VLOOKUP(window_returns!V$1,regression_results!$B:$J,5,0)+VLOOKUP(window_returns!V$1,regression_results!$B:$J,4,0)</f>
        <v>-2.2801826871856556E-2</v>
      </c>
      <c r="V15">
        <f>window_returns!W15-window_returns!$Q15*VLOOKUP(window_returns!W$1,regression_results!$B:$J,5,0)+VLOOKUP(window_returns!W$1,regression_results!$B:$J,4,0)</f>
        <v>-5.8938378475930581E-3</v>
      </c>
      <c r="W15">
        <f>window_returns!X15-window_returns!$Q15*VLOOKUP(window_returns!X$1,regression_results!$B:$J,5,0)+VLOOKUP(window_returns!X$1,regression_results!$B:$J,4,0)</f>
        <v>-2.1183012691452341E-2</v>
      </c>
      <c r="X15">
        <f>window_returns!Y15-window_returns!$Q15*VLOOKUP(window_returns!Y$1,regression_results!$B:$J,5,0)+VLOOKUP(window_returns!Y$1,regression_results!$B:$J,4,0)</f>
        <v>-1.9454507782831473E-2</v>
      </c>
      <c r="Y15">
        <f>window_returns!Z15-window_returns!$Q15*VLOOKUP(window_returns!Z$1,regression_results!$B:$J,5,0)+VLOOKUP(window_returns!Z$1,regression_results!$B:$J,4,0)</f>
        <v>0.12111385266007939</v>
      </c>
      <c r="Z15">
        <f>window_returns!AA15-window_returns!$Q15*VLOOKUP(window_returns!AA$1,regression_results!$B:$J,5,0)+VLOOKUP(window_returns!AA$1,regression_results!$B:$J,4,0)</f>
        <v>1.8053284726966955E-2</v>
      </c>
      <c r="AA15">
        <f>window_returns!AB15-window_returns!$Q15*VLOOKUP(window_returns!AB$1,regression_results!$B:$J,5,0)+VLOOKUP(window_returns!AB$1,regression_results!$B:$J,4,0)</f>
        <v>-2.5607981908755826E-2</v>
      </c>
      <c r="AB15">
        <f>window_returns!AC15-window_returns!$Q15*VLOOKUP(window_returns!AC$1,regression_results!$B:$J,5,0)+VLOOKUP(window_returns!AC$1,regression_results!$B:$J,4,0)</f>
        <v>2.0816657212720944E-2</v>
      </c>
      <c r="AC15">
        <f>window_returns!AD15-window_returns!$Q15*VLOOKUP(window_returns!AD$1,regression_results!$B:$J,5,0)+VLOOKUP(window_returns!AD$1,regression_results!$B:$J,4,0)</f>
        <v>3.1627675676526804E-3</v>
      </c>
      <c r="AD15">
        <f>window_returns!AE15-window_returns!$Q15*VLOOKUP(window_returns!AE$1,regression_results!$B:$J,5,0)+VLOOKUP(window_returns!AE$1,regression_results!$B:$J,4,0)</f>
        <v>-5.6554908385215638E-2</v>
      </c>
      <c r="AE15">
        <f>window_returns!AF15-window_returns!$Q15*VLOOKUP(window_returns!AF$1,regression_results!$B:$J,5,0)+VLOOKUP(window_returns!AF$1,regression_results!$B:$J,4,0)</f>
        <v>7.8623163895128911E-2</v>
      </c>
      <c r="AF15">
        <f>window_returns!AG15-window_returns!$Q15*VLOOKUP(window_returns!AG$1,regression_results!$B:$J,5,0)+VLOOKUP(window_returns!AG$1,regression_results!$B:$J,4,0)</f>
        <v>2.3640324521069504E-2</v>
      </c>
      <c r="AG15">
        <f>window_returns!AH15-window_returns!$Q15*VLOOKUP(window_returns!AH$1,regression_results!$B:$J,5,0)+VLOOKUP(window_returns!AH$1,regression_results!$B:$J,4,0)</f>
        <v>6.1615504245924289E-3</v>
      </c>
      <c r="AH15">
        <f>window_returns!AI15-window_returns!$Q15*VLOOKUP(window_returns!AI$1,regression_results!$B:$J,5,0)+VLOOKUP(window_returns!AI$1,regression_results!$B:$J,4,0)</f>
        <v>2.0112178495889161E-2</v>
      </c>
      <c r="AI15">
        <f>window_returns!AJ15-window_returns!$Q15*VLOOKUP(window_returns!AJ$1,regression_results!$B:$J,5,0)+VLOOKUP(window_returns!AJ$1,regression_results!$B:$J,4,0)</f>
        <v>-1.1056777989403806E-2</v>
      </c>
      <c r="AJ15">
        <f>window_returns!AK15-window_returns!$Q15*VLOOKUP(window_returns!AK$1,regression_results!$B:$J,5,0)+VLOOKUP(window_returns!AK$1,regression_results!$B:$J,4,0)</f>
        <v>-2.0760203424303708E-2</v>
      </c>
      <c r="AK15">
        <f>window_returns!AL15-window_returns!$Q15*VLOOKUP(window_returns!AL$1,regression_results!$B:$J,5,0)+VLOOKUP(window_returns!AL$1,regression_results!$B:$J,4,0)</f>
        <v>2.350100192457295E-2</v>
      </c>
      <c r="AL15">
        <f>window_returns!AM15-window_returns!$Q15*VLOOKUP(window_returns!AM$1,regression_results!$B:$J,5,0)+VLOOKUP(window_returns!AM$1,regression_results!$B:$J,4,0)</f>
        <v>-7.0910391711734248E-3</v>
      </c>
      <c r="AM15">
        <f>window_returns!AN15-window_returns!$Q15*VLOOKUP(window_returns!AN$1,regression_results!$B:$J,5,0)+VLOOKUP(window_returns!AN$1,regression_results!$B:$J,4,0)</f>
        <v>-1.412288130384586E-3</v>
      </c>
      <c r="AN15">
        <f>window_returns!AO15-window_returns!$Q15*VLOOKUP(window_returns!AO$1,regression_results!$B:$J,5,0)+VLOOKUP(window_returns!AO$1,regression_results!$B:$J,4,0)</f>
        <v>-5.1417543580200616E-3</v>
      </c>
      <c r="AO15">
        <f>window_returns!AP15-window_returns!$Q15*VLOOKUP(window_returns!AP$1,regression_results!$B:$J,5,0)+VLOOKUP(window_returns!AP$1,regression_results!$B:$J,4,0)</f>
        <v>4.9448909601172431E-2</v>
      </c>
      <c r="AP15">
        <f>window_returns!AQ15-window_returns!$Q15*VLOOKUP(window_returns!AQ$1,regression_results!$B:$J,5,0)+VLOOKUP(window_returns!AQ$1,regression_results!$B:$J,4,0)</f>
        <v>1.9366770522019915E-2</v>
      </c>
      <c r="AQ15">
        <f>window_returns!AR15-window_returns!$Q15*VLOOKUP(window_returns!AR$1,regression_results!$B:$J,5,0)+VLOOKUP(window_returns!AR$1,regression_results!$B:$J,4,0)</f>
        <v>8.5650165139382825E-3</v>
      </c>
      <c r="AR15">
        <f>window_returns!AS15-window_returns!$Q15*VLOOKUP(window_returns!AS$1,regression_results!$B:$J,5,0)+VLOOKUP(window_returns!AS$1,regression_results!$B:$J,4,0)</f>
        <v>9.2301224331683036E-3</v>
      </c>
      <c r="AS15">
        <f>window_returns!AT15-window_returns!$Q15*VLOOKUP(window_returns!AT$1,regression_results!$B:$J,5,0)+VLOOKUP(window_returns!AT$1,regression_results!$B:$J,4,0)</f>
        <v>-1.4349710308443692E-2</v>
      </c>
      <c r="AT15">
        <f>window_returns!AU15-window_returns!$Q15*VLOOKUP(window_returns!AU$1,regression_results!$B:$J,5,0)+VLOOKUP(window_returns!AU$1,regression_results!$B:$J,4,0)</f>
        <v>9.1397624013425088E-3</v>
      </c>
      <c r="AU15">
        <f>window_returns!AV15-window_returns!$Q15*VLOOKUP(window_returns!AV$1,regression_results!$B:$J,5,0)+VLOOKUP(window_returns!AV$1,regression_results!$B:$J,4,0)</f>
        <v>-1.8925878921697618E-2</v>
      </c>
      <c r="AV15">
        <f>window_returns!AW15-window_returns!$Q15*VLOOKUP(window_returns!AW$1,regression_results!$B:$J,5,0)+VLOOKUP(window_returns!AW$1,regression_results!$B:$J,4,0)</f>
        <v>6.436342076437564E-3</v>
      </c>
      <c r="AW15">
        <f>window_returns!AX15-window_returns!$Q15*VLOOKUP(window_returns!AX$1,regression_results!$B:$J,5,0)+VLOOKUP(window_returns!AX$1,regression_results!$B:$J,4,0)</f>
        <v>1.5983880947233208E-4</v>
      </c>
      <c r="AX15">
        <f>window_returns!AY15-window_returns!$Q15*VLOOKUP(window_returns!AY$1,regression_results!$B:$J,5,0)+VLOOKUP(window_returns!AY$1,regression_results!$B:$J,4,0)</f>
        <v>6.2630515291908093E-2</v>
      </c>
      <c r="AY15">
        <f>window_returns!AZ15-window_returns!$Q15*VLOOKUP(window_returns!AZ$1,regression_results!$B:$J,5,0)+VLOOKUP(window_returns!AZ$1,regression_results!$B:$J,4,0)</f>
        <v>2.1250054493505949E-2</v>
      </c>
      <c r="AZ15">
        <f>window_returns!BA15-window_returns!$Q15*VLOOKUP(window_returns!BA$1,regression_results!$B:$J,5,0)+VLOOKUP(window_returns!BA$1,regression_results!$B:$J,4,0)</f>
        <v>1.5023678679683888E-2</v>
      </c>
      <c r="BA15">
        <f>window_returns!BB15-window_returns!$Q15*VLOOKUP(window_returns!BB$1,regression_results!$B:$J,5,0)+VLOOKUP(window_returns!BB$1,regression_results!$B:$J,4,0)</f>
        <v>7.2012381414973889E-2</v>
      </c>
      <c r="BB15">
        <f>window_returns!BC15-window_returns!$Q15*VLOOKUP(window_returns!BC$1,regression_results!$B:$J,5,0)+VLOOKUP(window_returns!BC$1,regression_results!$B:$J,4,0)</f>
        <v>4.8763025687193137E-2</v>
      </c>
      <c r="BC15">
        <f>window_returns!BD15-window_returns!$Q15*VLOOKUP(window_returns!BD$1,regression_results!$B:$J,5,0)+VLOOKUP(window_returns!BD$1,regression_results!$B:$J,4,0)</f>
        <v>8.1902999112607552E-2</v>
      </c>
      <c r="BD15">
        <f>window_returns!BE15-window_returns!$Q15*VLOOKUP(window_returns!BE$1,regression_results!$B:$J,5,0)+VLOOKUP(window_returns!BE$1,regression_results!$B:$J,4,0)</f>
        <v>-3.1126489946635477E-3</v>
      </c>
      <c r="BE15">
        <f>window_returns!BF15-window_returns!$Q15*VLOOKUP(window_returns!BF$1,regression_results!$B:$J,5,0)+VLOOKUP(window_returns!BF$1,regression_results!$B:$J,4,0)</f>
        <v>2.2931456786369486E-5</v>
      </c>
      <c r="BF15">
        <f>window_returns!BG15-window_returns!$Q15*VLOOKUP(window_returns!BG$1,regression_results!$B:$J,5,0)+VLOOKUP(window_returns!BG$1,regression_results!$B:$J,4,0)</f>
        <v>-1.7255938870818874E-2</v>
      </c>
      <c r="BG15">
        <f>window_returns!BH15-window_returns!$Q15*VLOOKUP(window_returns!BH$1,regression_results!$B:$J,5,0)+VLOOKUP(window_returns!BH$1,regression_results!$B:$J,4,0)</f>
        <v>3.826252157156905E-2</v>
      </c>
      <c r="BH15">
        <f>window_returns!BI15-window_returns!$Q15*VLOOKUP(window_returns!BI$1,regression_results!$B:$J,5,0)+VLOOKUP(window_returns!BI$1,regression_results!$B:$J,4,0)</f>
        <v>4.1451216301614677E-2</v>
      </c>
      <c r="BI15">
        <f>window_returns!BJ15-window_returns!$Q15*VLOOKUP(window_returns!BJ$1,regression_results!$B:$J,5,0)+VLOOKUP(window_returns!BJ$1,regression_results!$B:$J,4,0)</f>
        <v>-1.1221453181403097E-2</v>
      </c>
      <c r="BJ15">
        <f>window_returns!BK15-window_returns!$Q15*VLOOKUP(window_returns!BK$1,regression_results!$B:$J,5,0)+VLOOKUP(window_returns!BK$1,regression_results!$B:$J,4,0)</f>
        <v>7.8354029090973911E-4</v>
      </c>
      <c r="BK15">
        <f>window_returns!BL15-window_returns!$Q15*VLOOKUP(window_returns!BL$1,regression_results!$B:$J,5,0)+VLOOKUP(window_returns!BL$1,regression_results!$B:$J,4,0)</f>
        <v>2.1831393131236984E-2</v>
      </c>
      <c r="BL15">
        <f>window_returns!BM15-window_returns!$Q15*VLOOKUP(window_returns!BM$1,regression_results!$B:$J,5,0)+VLOOKUP(window_returns!BM$1,regression_results!$B:$J,4,0)</f>
        <v>6.8947412903892336E-2</v>
      </c>
      <c r="BM15" s="2">
        <v>44628</v>
      </c>
      <c r="BN15">
        <f t="shared" si="0"/>
        <v>1.332028801430192E-2</v>
      </c>
    </row>
    <row r="16" spans="1:66" x14ac:dyDescent="0.25">
      <c r="A16" s="1">
        <v>9</v>
      </c>
      <c r="B16">
        <f>window_returns!B16-window_returns!$Q16*VLOOKUP(window_returns!B$1,regression_results!$B:$J,5,0)+VLOOKUP(window_returns!B$1,regression_results!$B:$J,4,0)</f>
        <v>1.9877158105847913E-3</v>
      </c>
      <c r="C16">
        <f>window_returns!C16-window_returns!$Q16*VLOOKUP(window_returns!C$1,regression_results!$B:$J,5,0)+VLOOKUP(window_returns!C$1,regression_results!$B:$J,4,0)</f>
        <v>-1.9433959805605229E-2</v>
      </c>
      <c r="D16">
        <f>window_returns!D16-window_returns!$Q16*VLOOKUP(window_returns!D$1,regression_results!$B:$J,5,0)+VLOOKUP(window_returns!D$1,regression_results!$B:$J,4,0)</f>
        <v>-4.0920049537211609E-2</v>
      </c>
      <c r="E16">
        <f>window_returns!E16-window_returns!$Q16*VLOOKUP(window_returns!E$1,regression_results!$B:$J,5,0)+VLOOKUP(window_returns!E$1,regression_results!$B:$J,4,0)</f>
        <v>6.1107841653946131E-3</v>
      </c>
      <c r="F16">
        <f>window_returns!F16-window_returns!$Q16*VLOOKUP(window_returns!F$1,regression_results!$B:$J,5,0)+VLOOKUP(window_returns!F$1,regression_results!$B:$J,4,0)</f>
        <v>1.3296641435164271E-2</v>
      </c>
      <c r="G16">
        <f>window_returns!G16-window_returns!$Q16*VLOOKUP(window_returns!G$1,regression_results!$B:$J,5,0)+VLOOKUP(window_returns!G$1,regression_results!$B:$J,4,0)</f>
        <v>1.8691748905476119E-2</v>
      </c>
      <c r="H16">
        <f>window_returns!H16-window_returns!$Q16*VLOOKUP(window_returns!H$1,regression_results!$B:$J,5,0)+VLOOKUP(window_returns!H$1,regression_results!$B:$J,4,0)</f>
        <v>1.7444632481537953E-2</v>
      </c>
      <c r="I16">
        <f>window_returns!I16-window_returns!$Q16*VLOOKUP(window_returns!I$1,regression_results!$B:$J,5,0)+VLOOKUP(window_returns!I$1,regression_results!$B:$J,4,0)</f>
        <v>5.8169750872895491E-3</v>
      </c>
      <c r="J16">
        <f>window_returns!J16-window_returns!$Q16*VLOOKUP(window_returns!J$1,regression_results!$B:$J,5,0)+VLOOKUP(window_returns!J$1,regression_results!$B:$J,4,0)</f>
        <v>-1.0665956526017002E-3</v>
      </c>
      <c r="K16">
        <f>window_returns!K16-window_returns!$Q16*VLOOKUP(window_returns!K$1,regression_results!$B:$J,5,0)+VLOOKUP(window_returns!K$1,regression_results!$B:$J,4,0)</f>
        <v>-2.9604786880501471E-4</v>
      </c>
      <c r="L16">
        <f>window_returns!L16-window_returns!$Q16*VLOOKUP(window_returns!L$1,regression_results!$B:$J,5,0)+VLOOKUP(window_returns!L$1,regression_results!$B:$J,4,0)</f>
        <v>7.5736976053970718E-3</v>
      </c>
      <c r="M16">
        <f>window_returns!M16-window_returns!$Q16*VLOOKUP(window_returns!M$1,regression_results!$B:$J,5,0)+VLOOKUP(window_returns!M$1,regression_results!$B:$J,4,0)</f>
        <v>-1.9589173311032479E-2</v>
      </c>
      <c r="N16">
        <f>window_returns!N16-window_returns!$Q16*VLOOKUP(window_returns!N$1,regression_results!$B:$J,5,0)+VLOOKUP(window_returns!N$1,regression_results!$B:$J,4,0)</f>
        <v>-7.5356983925514414E-3</v>
      </c>
      <c r="O16">
        <f>window_returns!O16-window_returns!$Q16*VLOOKUP(window_returns!O$1,regression_results!$B:$J,5,0)+VLOOKUP(window_returns!O$1,regression_results!$B:$J,4,0)</f>
        <v>-3.4294477735356592E-2</v>
      </c>
      <c r="P16">
        <f>window_returns!P16-window_returns!$Q16*VLOOKUP(window_returns!P$1,regression_results!$B:$J,5,0)+VLOOKUP(window_returns!P$1,regression_results!$B:$J,4,0)</f>
        <v>6.1393904876885282E-3</v>
      </c>
      <c r="Q16">
        <f>window_returns!R16-window_returns!$Q16*VLOOKUP(window_returns!R$1,regression_results!$B:$J,5,0)+VLOOKUP(window_returns!R$1,regression_results!$B:$J,4,0)</f>
        <v>1.7316408738310626E-2</v>
      </c>
      <c r="R16">
        <f>window_returns!S16-window_returns!$Q16*VLOOKUP(window_returns!S$1,regression_results!$B:$J,5,0)+VLOOKUP(window_returns!S$1,regression_results!$B:$J,4,0)</f>
        <v>-7.6073186726918996E-3</v>
      </c>
      <c r="S16">
        <f>window_returns!T16-window_returns!$Q16*VLOOKUP(window_returns!T$1,regression_results!$B:$J,5,0)+VLOOKUP(window_returns!T$1,regression_results!$B:$J,4,0)</f>
        <v>-1.5783651752409519E-2</v>
      </c>
      <c r="T16">
        <f>window_returns!U16-window_returns!$Q16*VLOOKUP(window_returns!U$1,regression_results!$B:$J,5,0)+VLOOKUP(window_returns!U$1,regression_results!$B:$J,4,0)</f>
        <v>3.3917871139783194E-2</v>
      </c>
      <c r="U16">
        <f>window_returns!V16-window_returns!$Q16*VLOOKUP(window_returns!V$1,regression_results!$B:$J,5,0)+VLOOKUP(window_returns!V$1,regression_results!$B:$J,4,0)</f>
        <v>2.3922201857467133E-2</v>
      </c>
      <c r="V16">
        <f>window_returns!W16-window_returns!$Q16*VLOOKUP(window_returns!W$1,regression_results!$B:$J,5,0)+VLOOKUP(window_returns!W$1,regression_results!$B:$J,4,0)</f>
        <v>-7.2625148003215541E-3</v>
      </c>
      <c r="W16">
        <f>window_returns!X16-window_returns!$Q16*VLOOKUP(window_returns!X$1,regression_results!$B:$J,5,0)+VLOOKUP(window_returns!X$1,regression_results!$B:$J,4,0)</f>
        <v>8.2761954349667276E-3</v>
      </c>
      <c r="X16">
        <f>window_returns!Y16-window_returns!$Q16*VLOOKUP(window_returns!Y$1,regression_results!$B:$J,5,0)+VLOOKUP(window_returns!Y$1,regression_results!$B:$J,4,0)</f>
        <v>-2.2277469595899536E-2</v>
      </c>
      <c r="Y16">
        <f>window_returns!Z16-window_returns!$Q16*VLOOKUP(window_returns!Z$1,regression_results!$B:$J,5,0)+VLOOKUP(window_returns!Z$1,regression_results!$B:$J,4,0)</f>
        <v>1.7018839326791001E-3</v>
      </c>
      <c r="Z16">
        <f>window_returns!AA16-window_returns!$Q16*VLOOKUP(window_returns!AA$1,regression_results!$B:$J,5,0)+VLOOKUP(window_returns!AA$1,regression_results!$B:$J,4,0)</f>
        <v>3.3992951292803066E-3</v>
      </c>
      <c r="AA16">
        <f>window_returns!AB16-window_returns!$Q16*VLOOKUP(window_returns!AB$1,regression_results!$B:$J,5,0)+VLOOKUP(window_returns!AB$1,regression_results!$B:$J,4,0)</f>
        <v>5.617790252656219E-3</v>
      </c>
      <c r="AB16">
        <f>window_returns!AC16-window_returns!$Q16*VLOOKUP(window_returns!AC$1,regression_results!$B:$J,5,0)+VLOOKUP(window_returns!AC$1,regression_results!$B:$J,4,0)</f>
        <v>0.11203833264899167</v>
      </c>
      <c r="AC16">
        <f>window_returns!AD16-window_returns!$Q16*VLOOKUP(window_returns!AD$1,regression_results!$B:$J,5,0)+VLOOKUP(window_returns!AD$1,regression_results!$B:$J,4,0)</f>
        <v>-5.7756418560079223E-3</v>
      </c>
      <c r="AD16">
        <f>window_returns!AE16-window_returns!$Q16*VLOOKUP(window_returns!AE$1,regression_results!$B:$J,5,0)+VLOOKUP(window_returns!AE$1,regression_results!$B:$J,4,0)</f>
        <v>1.634077906785603E-2</v>
      </c>
      <c r="AE16">
        <f>window_returns!AF16-window_returns!$Q16*VLOOKUP(window_returns!AF$1,regression_results!$B:$J,5,0)+VLOOKUP(window_returns!AF$1,regression_results!$B:$J,4,0)</f>
        <v>-7.8983604102955988E-4</v>
      </c>
      <c r="AF16">
        <f>window_returns!AG16-window_returns!$Q16*VLOOKUP(window_returns!AG$1,regression_results!$B:$J,5,0)+VLOOKUP(window_returns!AG$1,regression_results!$B:$J,4,0)</f>
        <v>5.7534253942575081E-2</v>
      </c>
      <c r="AG16">
        <f>window_returns!AH16-window_returns!$Q16*VLOOKUP(window_returns!AH$1,regression_results!$B:$J,5,0)+VLOOKUP(window_returns!AH$1,regression_results!$B:$J,4,0)</f>
        <v>1.7681267301041356E-2</v>
      </c>
      <c r="AH16">
        <f>window_returns!AI16-window_returns!$Q16*VLOOKUP(window_returns!AI$1,regression_results!$B:$J,5,0)+VLOOKUP(window_returns!AI$1,regression_results!$B:$J,4,0)</f>
        <v>2.3720488353370803E-2</v>
      </c>
      <c r="AI16">
        <f>window_returns!AJ16-window_returns!$Q16*VLOOKUP(window_returns!AJ$1,regression_results!$B:$J,5,0)+VLOOKUP(window_returns!AJ$1,regression_results!$B:$J,4,0)</f>
        <v>2.0296891210849301E-2</v>
      </c>
      <c r="AJ16">
        <f>window_returns!AK16-window_returns!$Q16*VLOOKUP(window_returns!AK$1,regression_results!$B:$J,5,0)+VLOOKUP(window_returns!AK$1,regression_results!$B:$J,4,0)</f>
        <v>5.2973208855428781E-3</v>
      </c>
      <c r="AK16">
        <f>window_returns!AL16-window_returns!$Q16*VLOOKUP(window_returns!AL$1,regression_results!$B:$J,5,0)+VLOOKUP(window_returns!AL$1,regression_results!$B:$J,4,0)</f>
        <v>2.1511547646873267E-3</v>
      </c>
      <c r="AL16">
        <f>window_returns!AM16-window_returns!$Q16*VLOOKUP(window_returns!AM$1,regression_results!$B:$J,5,0)+VLOOKUP(window_returns!AM$1,regression_results!$B:$J,4,0)</f>
        <v>-8.9594719590548617E-3</v>
      </c>
      <c r="AM16">
        <f>window_returns!AN16-window_returns!$Q16*VLOOKUP(window_returns!AN$1,regression_results!$B:$J,5,0)+VLOOKUP(window_returns!AN$1,regression_results!$B:$J,4,0)</f>
        <v>-6.2020908442672155E-3</v>
      </c>
      <c r="AN16">
        <f>window_returns!AO16-window_returns!$Q16*VLOOKUP(window_returns!AO$1,regression_results!$B:$J,5,0)+VLOOKUP(window_returns!AO$1,regression_results!$B:$J,4,0)</f>
        <v>-1.2035548868440061E-2</v>
      </c>
      <c r="AO16">
        <f>window_returns!AP16-window_returns!$Q16*VLOOKUP(window_returns!AP$1,regression_results!$B:$J,5,0)+VLOOKUP(window_returns!AP$1,regression_results!$B:$J,4,0)</f>
        <v>1.9095196583410034E-2</v>
      </c>
      <c r="AP16">
        <f>window_returns!AQ16-window_returns!$Q16*VLOOKUP(window_returns!AQ$1,regression_results!$B:$J,5,0)+VLOOKUP(window_returns!AQ$1,regression_results!$B:$J,4,0)</f>
        <v>1.1092110200543816E-2</v>
      </c>
      <c r="AQ16">
        <f>window_returns!AR16-window_returns!$Q16*VLOOKUP(window_returns!AR$1,regression_results!$B:$J,5,0)+VLOOKUP(window_returns!AR$1,regression_results!$B:$J,4,0)</f>
        <v>-1.2797444610145217E-2</v>
      </c>
      <c r="AR16">
        <f>window_returns!AS16-window_returns!$Q16*VLOOKUP(window_returns!AS$1,regression_results!$B:$J,5,0)+VLOOKUP(window_returns!AS$1,regression_results!$B:$J,4,0)</f>
        <v>-2.9419049889617753E-3</v>
      </c>
      <c r="AS16">
        <f>window_returns!AT16-window_returns!$Q16*VLOOKUP(window_returns!AT$1,regression_results!$B:$J,5,0)+VLOOKUP(window_returns!AT$1,regression_results!$B:$J,4,0)</f>
        <v>1.0590685160633519E-2</v>
      </c>
      <c r="AT16">
        <f>window_returns!AU16-window_returns!$Q16*VLOOKUP(window_returns!AU$1,regression_results!$B:$J,5,0)+VLOOKUP(window_returns!AU$1,regression_results!$B:$J,4,0)</f>
        <v>7.511046160685356E-3</v>
      </c>
      <c r="AU16">
        <f>window_returns!AV16-window_returns!$Q16*VLOOKUP(window_returns!AV$1,regression_results!$B:$J,5,0)+VLOOKUP(window_returns!AV$1,regression_results!$B:$J,4,0)</f>
        <v>1.0121595454134732E-2</v>
      </c>
      <c r="AV16">
        <f>window_returns!AW16-window_returns!$Q16*VLOOKUP(window_returns!AW$1,regression_results!$B:$J,5,0)+VLOOKUP(window_returns!AW$1,regression_results!$B:$J,4,0)</f>
        <v>-1.1983619598545006E-2</v>
      </c>
      <c r="AW16">
        <f>window_returns!AX16-window_returns!$Q16*VLOOKUP(window_returns!AX$1,regression_results!$B:$J,5,0)+VLOOKUP(window_returns!AX$1,regression_results!$B:$J,4,0)</f>
        <v>-3.626570934460577E-4</v>
      </c>
      <c r="AX16">
        <f>window_returns!AY16-window_returns!$Q16*VLOOKUP(window_returns!AY$1,regression_results!$B:$J,5,0)+VLOOKUP(window_returns!AY$1,regression_results!$B:$J,4,0)</f>
        <v>-1.7805529704234727E-2</v>
      </c>
      <c r="AY16">
        <f>window_returns!AZ16-window_returns!$Q16*VLOOKUP(window_returns!AZ$1,regression_results!$B:$J,5,0)+VLOOKUP(window_returns!AZ$1,regression_results!$B:$J,4,0)</f>
        <v>-3.1151928119225618E-2</v>
      </c>
      <c r="AZ16">
        <f>window_returns!BA16-window_returns!$Q16*VLOOKUP(window_returns!BA$1,regression_results!$B:$J,5,0)+VLOOKUP(window_returns!BA$1,regression_results!$B:$J,4,0)</f>
        <v>-5.3245950002079004E-2</v>
      </c>
      <c r="BA16">
        <f>window_returns!BB16-window_returns!$Q16*VLOOKUP(window_returns!BB$1,regression_results!$B:$J,5,0)+VLOOKUP(window_returns!BB$1,regression_results!$B:$J,4,0)</f>
        <v>-3.5138487384342006E-2</v>
      </c>
      <c r="BB16">
        <f>window_returns!BC16-window_returns!$Q16*VLOOKUP(window_returns!BC$1,regression_results!$B:$J,5,0)+VLOOKUP(window_returns!BC$1,regression_results!$B:$J,4,0)</f>
        <v>2.9254324508401021E-2</v>
      </c>
      <c r="BC16">
        <f>window_returns!BD16-window_returns!$Q16*VLOOKUP(window_returns!BD$1,regression_results!$B:$J,5,0)+VLOOKUP(window_returns!BD$1,regression_results!$B:$J,4,0)</f>
        <v>-1.4448179875298358E-2</v>
      </c>
      <c r="BD16">
        <f>window_returns!BE16-window_returns!$Q16*VLOOKUP(window_returns!BE$1,regression_results!$B:$J,5,0)+VLOOKUP(window_returns!BE$1,regression_results!$B:$J,4,0)</f>
        <v>-8.7502016095412937E-4</v>
      </c>
      <c r="BE16">
        <f>window_returns!BF16-window_returns!$Q16*VLOOKUP(window_returns!BF$1,regression_results!$B:$J,5,0)+VLOOKUP(window_returns!BF$1,regression_results!$B:$J,4,0)</f>
        <v>2.4313166954899709E-2</v>
      </c>
      <c r="BF16">
        <f>window_returns!BG16-window_returns!$Q16*VLOOKUP(window_returns!BG$1,regression_results!$B:$J,5,0)+VLOOKUP(window_returns!BG$1,regression_results!$B:$J,4,0)</f>
        <v>1.7856318424462815E-2</v>
      </c>
      <c r="BG16">
        <f>window_returns!BH16-window_returns!$Q16*VLOOKUP(window_returns!BH$1,regression_results!$B:$J,5,0)+VLOOKUP(window_returns!BH$1,regression_results!$B:$J,4,0)</f>
        <v>5.2618593352492735E-2</v>
      </c>
      <c r="BH16">
        <f>window_returns!BI16-window_returns!$Q16*VLOOKUP(window_returns!BI$1,regression_results!$B:$J,5,0)+VLOOKUP(window_returns!BI$1,regression_results!$B:$J,4,0)</f>
        <v>0.29162086544156002</v>
      </c>
      <c r="BI16">
        <f>window_returns!BJ16-window_returns!$Q16*VLOOKUP(window_returns!BJ$1,regression_results!$B:$J,5,0)+VLOOKUP(window_returns!BJ$1,regression_results!$B:$J,4,0)</f>
        <v>8.8138020600382755E-3</v>
      </c>
      <c r="BJ16">
        <f>window_returns!BK16-window_returns!$Q16*VLOOKUP(window_returns!BK$1,regression_results!$B:$J,5,0)+VLOOKUP(window_returns!BK$1,regression_results!$B:$J,4,0)</f>
        <v>2.5798931341704676E-2</v>
      </c>
      <c r="BK16">
        <f>window_returns!BL16-window_returns!$Q16*VLOOKUP(window_returns!BL$1,regression_results!$B:$J,5,0)+VLOOKUP(window_returns!BL$1,regression_results!$B:$J,4,0)</f>
        <v>2.5179612766869745E-2</v>
      </c>
      <c r="BL16">
        <f>window_returns!BM16-window_returns!$Q16*VLOOKUP(window_returns!BM$1,regression_results!$B:$J,5,0)+VLOOKUP(window_returns!BM$1,regression_results!$B:$J,4,0)</f>
        <v>3.19405661919058E-2</v>
      </c>
      <c r="BM16" s="2">
        <v>44629</v>
      </c>
      <c r="BN16">
        <f t="shared" si="0"/>
        <v>9.5476232858700757E-3</v>
      </c>
    </row>
    <row r="17" spans="1:66" x14ac:dyDescent="0.25">
      <c r="A17" s="1">
        <v>10</v>
      </c>
      <c r="B17">
        <f>window_returns!B17-window_returns!$Q17*VLOOKUP(window_returns!B$1,regression_results!$B:$J,5,0)+VLOOKUP(window_returns!B$1,regression_results!$B:$J,4,0)</f>
        <v>-2.101552396018427E-2</v>
      </c>
      <c r="C17">
        <f>window_returns!C17-window_returns!$Q17*VLOOKUP(window_returns!C$1,regression_results!$B:$J,5,0)+VLOOKUP(window_returns!C$1,regression_results!$B:$J,4,0)</f>
        <v>-2.4454020148854359E-3</v>
      </c>
      <c r="D17">
        <f>window_returns!D17-window_returns!$Q17*VLOOKUP(window_returns!D$1,regression_results!$B:$J,5,0)+VLOOKUP(window_returns!D$1,regression_results!$B:$J,4,0)</f>
        <v>-2.3656581119857169E-2</v>
      </c>
      <c r="E17">
        <f>window_returns!E17-window_returns!$Q17*VLOOKUP(window_returns!E$1,regression_results!$B:$J,5,0)+VLOOKUP(window_returns!E$1,regression_results!$B:$J,4,0)</f>
        <v>-5.165132037165278E-3</v>
      </c>
      <c r="F17">
        <f>window_returns!F17-window_returns!$Q17*VLOOKUP(window_returns!F$1,regression_results!$B:$J,5,0)+VLOOKUP(window_returns!F$1,regression_results!$B:$J,4,0)</f>
        <v>-7.0775517623872025E-3</v>
      </c>
      <c r="G17">
        <f>window_returns!G17-window_returns!$Q17*VLOOKUP(window_returns!G$1,regression_results!$B:$J,5,0)+VLOOKUP(window_returns!G$1,regression_results!$B:$J,4,0)</f>
        <v>-7.3727405707372023E-3</v>
      </c>
      <c r="H17">
        <f>window_returns!H17-window_returns!$Q17*VLOOKUP(window_returns!H$1,regression_results!$B:$J,5,0)+VLOOKUP(window_returns!H$1,regression_results!$B:$J,4,0)</f>
        <v>-1.3317588836807052E-2</v>
      </c>
      <c r="I17">
        <f>window_returns!I17-window_returns!$Q17*VLOOKUP(window_returns!I$1,regression_results!$B:$J,5,0)+VLOOKUP(window_returns!I$1,regression_results!$B:$J,4,0)</f>
        <v>-7.9836895601149965E-3</v>
      </c>
      <c r="J17">
        <f>window_returns!J17-window_returns!$Q17*VLOOKUP(window_returns!J$1,regression_results!$B:$J,5,0)+VLOOKUP(window_returns!J$1,regression_results!$B:$J,4,0)</f>
        <v>2.0448980189795733E-2</v>
      </c>
      <c r="K17">
        <f>window_returns!K17-window_returns!$Q17*VLOOKUP(window_returns!K$1,regression_results!$B:$J,5,0)+VLOOKUP(window_returns!K$1,regression_results!$B:$J,4,0)</f>
        <v>8.1534502956089466E-3</v>
      </c>
      <c r="L17">
        <f>window_returns!L17-window_returns!$Q17*VLOOKUP(window_returns!L$1,regression_results!$B:$J,5,0)+VLOOKUP(window_returns!L$1,regression_results!$B:$J,4,0)</f>
        <v>-9.3402412239589928E-3</v>
      </c>
      <c r="M17">
        <f>window_returns!M17-window_returns!$Q17*VLOOKUP(window_returns!M$1,regression_results!$B:$J,5,0)+VLOOKUP(window_returns!M$1,regression_results!$B:$J,4,0)</f>
        <v>-3.6917356171554177E-3</v>
      </c>
      <c r="N17">
        <f>window_returns!N17-window_returns!$Q17*VLOOKUP(window_returns!N$1,regression_results!$B:$J,5,0)+VLOOKUP(window_returns!N$1,regression_results!$B:$J,4,0)</f>
        <v>1.7633627033737501E-2</v>
      </c>
      <c r="O17">
        <f>window_returns!O17-window_returns!$Q17*VLOOKUP(window_returns!O$1,regression_results!$B:$J,5,0)+VLOOKUP(window_returns!O$1,regression_results!$B:$J,4,0)</f>
        <v>5.0617510170988457E-2</v>
      </c>
      <c r="P17">
        <f>window_returns!P17-window_returns!$Q17*VLOOKUP(window_returns!P$1,regression_results!$B:$J,5,0)+VLOOKUP(window_returns!P$1,regression_results!$B:$J,4,0)</f>
        <v>4.3447574762266371E-2</v>
      </c>
      <c r="Q17">
        <f>window_returns!R17-window_returns!$Q17*VLOOKUP(window_returns!R$1,regression_results!$B:$J,5,0)+VLOOKUP(window_returns!R$1,regression_results!$B:$J,4,0)</f>
        <v>6.9653521612441857E-4</v>
      </c>
      <c r="R17">
        <f>window_returns!S17-window_returns!$Q17*VLOOKUP(window_returns!S$1,regression_results!$B:$J,5,0)+VLOOKUP(window_returns!S$1,regression_results!$B:$J,4,0)</f>
        <v>9.4476339133368267E-3</v>
      </c>
      <c r="S17">
        <f>window_returns!T17-window_returns!$Q17*VLOOKUP(window_returns!T$1,regression_results!$B:$J,5,0)+VLOOKUP(window_returns!T$1,regression_results!$B:$J,4,0)</f>
        <v>-5.2539355430130205E-2</v>
      </c>
      <c r="T17">
        <f>window_returns!U17-window_returns!$Q17*VLOOKUP(window_returns!U$1,regression_results!$B:$J,5,0)+VLOOKUP(window_returns!U$1,regression_results!$B:$J,4,0)</f>
        <v>-1.7758191708784447E-4</v>
      </c>
      <c r="U17">
        <f>window_returns!V17-window_returns!$Q17*VLOOKUP(window_returns!V$1,regression_results!$B:$J,5,0)+VLOOKUP(window_returns!V$1,regression_results!$B:$J,4,0)</f>
        <v>-6.1191593162376072E-3</v>
      </c>
      <c r="V17">
        <f>window_returns!W17-window_returns!$Q17*VLOOKUP(window_returns!W$1,regression_results!$B:$J,5,0)+VLOOKUP(window_returns!W$1,regression_results!$B:$J,4,0)</f>
        <v>-1.8928330067459566E-2</v>
      </c>
      <c r="W17">
        <f>window_returns!X17-window_returns!$Q17*VLOOKUP(window_returns!X$1,regression_results!$B:$J,5,0)+VLOOKUP(window_returns!X$1,regression_results!$B:$J,4,0)</f>
        <v>-3.0840959222523008E-3</v>
      </c>
      <c r="X17">
        <f>window_returns!Y17-window_returns!$Q17*VLOOKUP(window_returns!Y$1,regression_results!$B:$J,5,0)+VLOOKUP(window_returns!Y$1,regression_results!$B:$J,4,0)</f>
        <v>8.6906643687629237E-3</v>
      </c>
      <c r="Y17">
        <f>window_returns!Z17-window_returns!$Q17*VLOOKUP(window_returns!Z$1,regression_results!$B:$J,5,0)+VLOOKUP(window_returns!Z$1,regression_results!$B:$J,4,0)</f>
        <v>-4.0566749211109483E-2</v>
      </c>
      <c r="Z17">
        <f>window_returns!AA17-window_returns!$Q17*VLOOKUP(window_returns!AA$1,regression_results!$B:$J,5,0)+VLOOKUP(window_returns!AA$1,regression_results!$B:$J,4,0)</f>
        <v>-6.5327725513181101E-3</v>
      </c>
      <c r="AA17">
        <f>window_returns!AB17-window_returns!$Q17*VLOOKUP(window_returns!AB$1,regression_results!$B:$J,5,0)+VLOOKUP(window_returns!AB$1,regression_results!$B:$J,4,0)</f>
        <v>1.8502311152564989E-3</v>
      </c>
      <c r="AB17">
        <f>window_returns!AC17-window_returns!$Q17*VLOOKUP(window_returns!AC$1,regression_results!$B:$J,5,0)+VLOOKUP(window_returns!AC$1,regression_results!$B:$J,4,0)</f>
        <v>-3.4643583192502908E-2</v>
      </c>
      <c r="AC17">
        <f>window_returns!AD17-window_returns!$Q17*VLOOKUP(window_returns!AD$1,regression_results!$B:$J,5,0)+VLOOKUP(window_returns!AD$1,regression_results!$B:$J,4,0)</f>
        <v>1.0937618076796163E-2</v>
      </c>
      <c r="AD17">
        <f>window_returns!AE17-window_returns!$Q17*VLOOKUP(window_returns!AE$1,regression_results!$B:$J,5,0)+VLOOKUP(window_returns!AE$1,regression_results!$B:$J,4,0)</f>
        <v>7.7869819798526731E-3</v>
      </c>
      <c r="AE17">
        <f>window_returns!AF17-window_returns!$Q17*VLOOKUP(window_returns!AF$1,regression_results!$B:$J,5,0)+VLOOKUP(window_returns!AF$1,regression_results!$B:$J,4,0)</f>
        <v>2.4928668007064531E-2</v>
      </c>
      <c r="AF17">
        <f>window_returns!AG17-window_returns!$Q17*VLOOKUP(window_returns!AG$1,regression_results!$B:$J,5,0)+VLOOKUP(window_returns!AG$1,regression_results!$B:$J,4,0)</f>
        <v>1.0073209553803308E-2</v>
      </c>
      <c r="AG17">
        <f>window_returns!AH17-window_returns!$Q17*VLOOKUP(window_returns!AH$1,regression_results!$B:$J,5,0)+VLOOKUP(window_returns!AH$1,regression_results!$B:$J,4,0)</f>
        <v>-1.1636493172961889E-2</v>
      </c>
      <c r="AH17">
        <f>window_returns!AI17-window_returns!$Q17*VLOOKUP(window_returns!AI$1,regression_results!$B:$J,5,0)+VLOOKUP(window_returns!AI$1,regression_results!$B:$J,4,0)</f>
        <v>-4.5531169975137889E-3</v>
      </c>
      <c r="AI17">
        <f>window_returns!AJ17-window_returns!$Q17*VLOOKUP(window_returns!AJ$1,regression_results!$B:$J,5,0)+VLOOKUP(window_returns!AJ$1,regression_results!$B:$J,4,0)</f>
        <v>-3.3439164084778289E-2</v>
      </c>
      <c r="AJ17">
        <f>window_returns!AK17-window_returns!$Q17*VLOOKUP(window_returns!AK$1,regression_results!$B:$J,5,0)+VLOOKUP(window_returns!AK$1,regression_results!$B:$J,4,0)</f>
        <v>-1.9869274778326014E-2</v>
      </c>
      <c r="AK17">
        <f>window_returns!AL17-window_returns!$Q17*VLOOKUP(window_returns!AL$1,regression_results!$B:$J,5,0)+VLOOKUP(window_returns!AL$1,regression_results!$B:$J,4,0)</f>
        <v>-8.9546956976122851E-4</v>
      </c>
      <c r="AL17">
        <f>window_returns!AM17-window_returns!$Q17*VLOOKUP(window_returns!AM$1,regression_results!$B:$J,5,0)+VLOOKUP(window_returns!AM$1,regression_results!$B:$J,4,0)</f>
        <v>-1.4378492551676616E-2</v>
      </c>
      <c r="AM17">
        <f>window_returns!AN17-window_returns!$Q17*VLOOKUP(window_returns!AN$1,regression_results!$B:$J,5,0)+VLOOKUP(window_returns!AN$1,regression_results!$B:$J,4,0)</f>
        <v>-1.6318658211599842E-2</v>
      </c>
      <c r="AN17">
        <f>window_returns!AO17-window_returns!$Q17*VLOOKUP(window_returns!AO$1,regression_results!$B:$J,5,0)+VLOOKUP(window_returns!AO$1,regression_results!$B:$J,4,0)</f>
        <v>-1.4871760028179041E-3</v>
      </c>
      <c r="AO17">
        <f>window_returns!AP17-window_returns!$Q17*VLOOKUP(window_returns!AP$1,regression_results!$B:$J,5,0)+VLOOKUP(window_returns!AP$1,regression_results!$B:$J,4,0)</f>
        <v>8.1137780874272862E-3</v>
      </c>
      <c r="AP17">
        <f>window_returns!AQ17-window_returns!$Q17*VLOOKUP(window_returns!AQ$1,regression_results!$B:$J,5,0)+VLOOKUP(window_returns!AQ$1,regression_results!$B:$J,4,0)</f>
        <v>1.3784186530719565E-3</v>
      </c>
      <c r="AQ17">
        <f>window_returns!AR17-window_returns!$Q17*VLOOKUP(window_returns!AR$1,regression_results!$B:$J,5,0)+VLOOKUP(window_returns!AR$1,regression_results!$B:$J,4,0)</f>
        <v>9.1010981016638719E-3</v>
      </c>
      <c r="AR17">
        <f>window_returns!AS17-window_returns!$Q17*VLOOKUP(window_returns!AS$1,regression_results!$B:$J,5,0)+VLOOKUP(window_returns!AS$1,regression_results!$B:$J,4,0)</f>
        <v>1.2800983677818577E-2</v>
      </c>
      <c r="AS17">
        <f>window_returns!AT17-window_returns!$Q17*VLOOKUP(window_returns!AT$1,regression_results!$B:$J,5,0)+VLOOKUP(window_returns!AT$1,regression_results!$B:$J,4,0)</f>
        <v>-1.6652697769588526E-2</v>
      </c>
      <c r="AT17">
        <f>window_returns!AU17-window_returns!$Q17*VLOOKUP(window_returns!AU$1,regression_results!$B:$J,5,0)+VLOOKUP(window_returns!AU$1,regression_results!$B:$J,4,0)</f>
        <v>-4.0471766230026754E-2</v>
      </c>
      <c r="AU17">
        <f>window_returns!AV17-window_returns!$Q17*VLOOKUP(window_returns!AV$1,regression_results!$B:$J,5,0)+VLOOKUP(window_returns!AV$1,regression_results!$B:$J,4,0)</f>
        <v>-9.4737193434023467E-3</v>
      </c>
      <c r="AV17">
        <f>window_returns!AW17-window_returns!$Q17*VLOOKUP(window_returns!AW$1,regression_results!$B:$J,5,0)+VLOOKUP(window_returns!AW$1,regression_results!$B:$J,4,0)</f>
        <v>-7.8053151092054279E-3</v>
      </c>
      <c r="AW17">
        <f>window_returns!AX17-window_returns!$Q17*VLOOKUP(window_returns!AX$1,regression_results!$B:$J,5,0)+VLOOKUP(window_returns!AX$1,regression_results!$B:$J,4,0)</f>
        <v>-1.743610396163983E-3</v>
      </c>
      <c r="AX17">
        <f>window_returns!AY17-window_returns!$Q17*VLOOKUP(window_returns!AY$1,regression_results!$B:$J,5,0)+VLOOKUP(window_returns!AY$1,regression_results!$B:$J,4,0)</f>
        <v>1.8526477167755774E-2</v>
      </c>
      <c r="AY17">
        <f>window_returns!AZ17-window_returns!$Q17*VLOOKUP(window_returns!AZ$1,regression_results!$B:$J,5,0)+VLOOKUP(window_returns!AZ$1,regression_results!$B:$J,4,0)</f>
        <v>-5.3529540638904201E-2</v>
      </c>
      <c r="AZ17">
        <f>window_returns!BA17-window_returns!$Q17*VLOOKUP(window_returns!BA$1,regression_results!$B:$J,5,0)+VLOOKUP(window_returns!BA$1,regression_results!$B:$J,4,0)</f>
        <v>3.7847505293971552E-2</v>
      </c>
      <c r="BA17">
        <f>window_returns!BB17-window_returns!$Q17*VLOOKUP(window_returns!BB$1,regression_results!$B:$J,5,0)+VLOOKUP(window_returns!BB$1,regression_results!$B:$J,4,0)</f>
        <v>1.1149059181193903E-2</v>
      </c>
      <c r="BB17">
        <f>window_returns!BC17-window_returns!$Q17*VLOOKUP(window_returns!BC$1,regression_results!$B:$J,5,0)+VLOOKUP(window_returns!BC$1,regression_results!$B:$J,4,0)</f>
        <v>3.2778647572413704E-3</v>
      </c>
      <c r="BC17">
        <f>window_returns!BD17-window_returns!$Q17*VLOOKUP(window_returns!BD$1,regression_results!$B:$J,5,0)+VLOOKUP(window_returns!BD$1,regression_results!$B:$J,4,0)</f>
        <v>-4.2315974339167096E-2</v>
      </c>
      <c r="BD17">
        <f>window_returns!BE17-window_returns!$Q17*VLOOKUP(window_returns!BE$1,regression_results!$B:$J,5,0)+VLOOKUP(window_returns!BE$1,regression_results!$B:$J,4,0)</f>
        <v>-1.5407373002785562E-2</v>
      </c>
      <c r="BE17">
        <f>window_returns!BF17-window_returns!$Q17*VLOOKUP(window_returns!BF$1,regression_results!$B:$J,5,0)+VLOOKUP(window_returns!BF$1,regression_results!$B:$J,4,0)</f>
        <v>-2.2183216891328824E-4</v>
      </c>
      <c r="BF17">
        <f>window_returns!BG17-window_returns!$Q17*VLOOKUP(window_returns!BG$1,regression_results!$B:$J,5,0)+VLOOKUP(window_returns!BG$1,regression_results!$B:$J,4,0)</f>
        <v>6.82067292475441E-3</v>
      </c>
      <c r="BG17">
        <f>window_returns!BH17-window_returns!$Q17*VLOOKUP(window_returns!BH$1,regression_results!$B:$J,5,0)+VLOOKUP(window_returns!BH$1,regression_results!$B:$J,4,0)</f>
        <v>3.3454720241660157E-2</v>
      </c>
      <c r="BH17">
        <f>window_returns!BI17-window_returns!$Q17*VLOOKUP(window_returns!BI$1,regression_results!$B:$J,5,0)+VLOOKUP(window_returns!BI$1,regression_results!$B:$J,4,0)</f>
        <v>-8.4372945519399466E-3</v>
      </c>
      <c r="BI17">
        <f>window_returns!BJ17-window_returns!$Q17*VLOOKUP(window_returns!BJ$1,regression_results!$B:$J,5,0)+VLOOKUP(window_returns!BJ$1,regression_results!$B:$J,4,0)</f>
        <v>-1.5168261624762015E-2</v>
      </c>
      <c r="BJ17">
        <f>window_returns!BK17-window_returns!$Q17*VLOOKUP(window_returns!BK$1,regression_results!$B:$J,5,0)+VLOOKUP(window_returns!BK$1,regression_results!$B:$J,4,0)</f>
        <v>-1.5782375468135976E-2</v>
      </c>
      <c r="BK17">
        <f>window_returns!BL17-window_returns!$Q17*VLOOKUP(window_returns!BL$1,regression_results!$B:$J,5,0)+VLOOKUP(window_returns!BL$1,regression_results!$B:$J,4,0)</f>
        <v>5.1491009176510717E-3</v>
      </c>
      <c r="BL17">
        <f>window_returns!BM17-window_returns!$Q17*VLOOKUP(window_returns!BM$1,regression_results!$B:$J,5,0)+VLOOKUP(window_returns!BM$1,regression_results!$B:$J,4,0)</f>
        <v>3.5798050293707612E-2</v>
      </c>
      <c r="BM17" s="2">
        <v>44630</v>
      </c>
      <c r="BN17">
        <f t="shared" si="0"/>
        <v>-3.0970635927376157E-3</v>
      </c>
    </row>
    <row r="19" spans="1:66" x14ac:dyDescent="0.25">
      <c r="B19" s="1" t="s">
        <v>76</v>
      </c>
      <c r="C19" s="1" t="s">
        <v>77</v>
      </c>
      <c r="D19" s="1" t="s">
        <v>78</v>
      </c>
      <c r="E19" s="1" t="s">
        <v>79</v>
      </c>
      <c r="F19" s="1" t="s">
        <v>80</v>
      </c>
      <c r="G19" s="1" t="s">
        <v>81</v>
      </c>
      <c r="H19" s="1" t="s">
        <v>82</v>
      </c>
    </row>
    <row r="20" spans="1:66" x14ac:dyDescent="0.25">
      <c r="A20" s="1" t="s">
        <v>84</v>
      </c>
      <c r="B20" s="3">
        <f>SUM(BN2:BN6)</f>
        <v>-8.1642581225535877E-3</v>
      </c>
      <c r="C20" s="3">
        <f>BN7</f>
        <v>-5.2486655596135894E-3</v>
      </c>
      <c r="D20" s="3">
        <f>SUM(BN8:BN12)</f>
        <v>-3.0784385742853811E-2</v>
      </c>
      <c r="E20" s="3">
        <f>SUM(BN7:BN13)</f>
        <v>-5.5921112077289309E-2</v>
      </c>
      <c r="F20" s="4">
        <f>SUM(BN8:BN17)</f>
        <v>-4.2537892257496185E-2</v>
      </c>
      <c r="G20" s="3">
        <f>SUM(BN7:BN17)</f>
        <v>-4.7786557817109776E-2</v>
      </c>
      <c r="H20" s="3">
        <f>SUM(BN2:BN17)</f>
        <v>-5.5950815939663362E-2</v>
      </c>
    </row>
    <row r="21" spans="1:66" x14ac:dyDescent="0.25">
      <c r="A21" s="1" t="s">
        <v>85</v>
      </c>
      <c r="B21" s="5">
        <f>B20/(STDEV(estimation_abnormal_returns!$Q$2:$Q31)*5^(1/2))</f>
        <v>-0.21518581365605879</v>
      </c>
      <c r="C21" s="5">
        <f>C20/(STDEV(estimation_abnormal_returns!$Q$2:$Q31)*1^(1/2))</f>
        <v>-0.30933624729778686</v>
      </c>
      <c r="D21" s="5">
        <f>D20/(STDEV(estimation_abnormal_returns!$Q$2:$Q31)*5^(1/2))</f>
        <v>-0.81138579826111967</v>
      </c>
      <c r="E21" s="5">
        <f>E20/(STDEV(estimation_abnormal_returns!$Q$2:$Q31)*6^(1/2))</f>
        <v>-1.3454949933013656</v>
      </c>
      <c r="F21" s="5">
        <f>F20/(STDEV(estimation_abnormal_returns!$Q$2:$Q31)*10^(1/2))</f>
        <v>-0.79278948022217521</v>
      </c>
      <c r="G21" s="5">
        <f>G20/(STDEV(estimation_abnormal_returns!$Q$2:$Q31)*11^(1/2))</f>
        <v>-0.84916349838869776</v>
      </c>
      <c r="H21" s="5">
        <f>H20/(STDEV(estimation_abnormal_returns!$Q$2:$Q31)*16^(1/2))</f>
        <v>-0.82438170423735568</v>
      </c>
    </row>
    <row r="22" spans="1:66" x14ac:dyDescent="0.25">
      <c r="A22" s="1" t="s">
        <v>86</v>
      </c>
      <c r="B22" s="5" t="str">
        <f>IF(B21&lt;1.697,"insignificante","significante")</f>
        <v>insignificante</v>
      </c>
      <c r="C22" s="5" t="str">
        <f t="shared" ref="C22:H22" si="1">IF(C21&lt;1.697,"insignificante","significante")</f>
        <v>insignificante</v>
      </c>
      <c r="D22" s="5" t="str">
        <f t="shared" si="1"/>
        <v>insignificante</v>
      </c>
      <c r="E22" s="5" t="str">
        <f t="shared" si="1"/>
        <v>insignificante</v>
      </c>
      <c r="F22" s="5" t="str">
        <f t="shared" si="1"/>
        <v>insignificante</v>
      </c>
      <c r="G22" s="5" t="str">
        <f t="shared" si="1"/>
        <v>insignificante</v>
      </c>
      <c r="H22" s="5" t="str">
        <f t="shared" si="1"/>
        <v>insignificante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81D25-83A0-4BBC-AF4F-238811881CF7}">
  <dimension ref="A1:BN31"/>
  <sheetViews>
    <sheetView workbookViewId="0">
      <selection activeCell="C1" sqref="C1"/>
    </sheetView>
  </sheetViews>
  <sheetFormatPr defaultRowHeight="15" x14ac:dyDescent="0.25"/>
  <cols>
    <col min="65" max="65" width="18.28515625" bestFit="1" customWidth="1"/>
  </cols>
  <sheetData>
    <row r="1" spans="1:66" x14ac:dyDescent="0.25">
      <c r="A1" s="1" t="s">
        <v>75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  <c r="AH1" s="1" t="s">
        <v>42</v>
      </c>
      <c r="AI1" s="1" t="s">
        <v>43</v>
      </c>
      <c r="AJ1" s="1" t="s">
        <v>44</v>
      </c>
      <c r="AK1" s="1" t="s">
        <v>45</v>
      </c>
      <c r="AL1" s="1" t="s">
        <v>46</v>
      </c>
      <c r="AM1" s="1" t="s">
        <v>47</v>
      </c>
      <c r="AN1" s="1" t="s">
        <v>48</v>
      </c>
      <c r="AO1" s="1" t="s">
        <v>49</v>
      </c>
      <c r="AP1" s="1" t="s">
        <v>50</v>
      </c>
      <c r="AQ1" s="1" t="s">
        <v>51</v>
      </c>
      <c r="AR1" s="1" t="s">
        <v>52</v>
      </c>
      <c r="AS1" s="1" t="s">
        <v>53</v>
      </c>
      <c r="AT1" s="1" t="s">
        <v>54</v>
      </c>
      <c r="AU1" s="1" t="s">
        <v>55</v>
      </c>
      <c r="AV1" s="1" t="s">
        <v>56</v>
      </c>
      <c r="AW1" s="1" t="s">
        <v>57</v>
      </c>
      <c r="AX1" s="1" t="s">
        <v>58</v>
      </c>
      <c r="AY1" s="1" t="s">
        <v>59</v>
      </c>
      <c r="AZ1" s="1" t="s">
        <v>60</v>
      </c>
      <c r="BA1" s="1" t="s">
        <v>61</v>
      </c>
      <c r="BB1" s="1" t="s">
        <v>62</v>
      </c>
      <c r="BC1" s="1" t="s">
        <v>63</v>
      </c>
      <c r="BD1" s="1" t="s">
        <v>64</v>
      </c>
      <c r="BE1" s="1" t="s">
        <v>65</v>
      </c>
      <c r="BF1" s="1" t="s">
        <v>66</v>
      </c>
      <c r="BG1" s="1" t="s">
        <v>67</v>
      </c>
      <c r="BH1" s="1" t="s">
        <v>68</v>
      </c>
      <c r="BI1" s="1" t="s">
        <v>69</v>
      </c>
      <c r="BJ1" s="1" t="s">
        <v>70</v>
      </c>
      <c r="BK1" s="1" t="s">
        <v>71</v>
      </c>
      <c r="BL1" s="1" t="s">
        <v>72</v>
      </c>
      <c r="BM1" s="1" t="s">
        <v>73</v>
      </c>
      <c r="BN1" s="1" t="s">
        <v>83</v>
      </c>
    </row>
    <row r="2" spans="1:66" x14ac:dyDescent="0.25">
      <c r="A2" s="1">
        <v>-35</v>
      </c>
      <c r="B2">
        <f>estimation_returns!B2-estimation_returns!$Q2*VLOOKUP(estimation_returns!B$1,regression_results!$B:$J,5,0)+VLOOKUP(estimation_returns!B$1,regression_results!$B:$J,4,0)</f>
        <v>-3.3116189362088461E-2</v>
      </c>
      <c r="C2">
        <f>estimation_returns!C2-estimation_returns!$Q2*VLOOKUP(estimation_returns!C$1,regression_results!$B:$J,5,0)+VLOOKUP(estimation_returns!C$1,regression_results!$B:$J,4,0)</f>
        <v>-1.6082190410832607E-2</v>
      </c>
      <c r="D2">
        <f>estimation_returns!D2-estimation_returns!$Q2*VLOOKUP(estimation_returns!D$1,regression_results!$B:$J,5,0)+VLOOKUP(estimation_returns!D$1,regression_results!$B:$J,4,0)</f>
        <v>1.2683058760172884E-2</v>
      </c>
      <c r="E2">
        <f>estimation_returns!E2-estimation_returns!$Q2*VLOOKUP(estimation_returns!E$1,regression_results!$B:$J,5,0)+VLOOKUP(estimation_returns!E$1,regression_results!$B:$J,4,0)</f>
        <v>2.6201365161810201E-2</v>
      </c>
      <c r="F2">
        <f>estimation_returns!F2-estimation_returns!$Q2*VLOOKUP(estimation_returns!F$1,regression_results!$B:$J,5,0)+VLOOKUP(estimation_returns!F$1,regression_results!$B:$J,4,0)</f>
        <v>2.5174540949599703E-2</v>
      </c>
      <c r="G2">
        <f>estimation_returns!G2-estimation_returns!$Q2*VLOOKUP(estimation_returns!G$1,regression_results!$B:$J,5,0)+VLOOKUP(estimation_returns!G$1,regression_results!$B:$J,4,0)</f>
        <v>-2.606148237807742E-2</v>
      </c>
      <c r="H2">
        <f>estimation_returns!H2-estimation_returns!$Q2*VLOOKUP(estimation_returns!H$1,regression_results!$B:$J,5,0)+VLOOKUP(estimation_returns!H$1,regression_results!$B:$J,4,0)</f>
        <v>6.5709545653713647E-3</v>
      </c>
      <c r="I2">
        <f>estimation_returns!I2-estimation_returns!$Q2*VLOOKUP(estimation_returns!I$1,regression_results!$B:$J,5,0)+VLOOKUP(estimation_returns!I$1,regression_results!$B:$J,4,0)</f>
        <v>-2.8843751028670275E-2</v>
      </c>
      <c r="J2">
        <f>estimation_returns!J2-estimation_returns!$Q2*VLOOKUP(estimation_returns!J$1,regression_results!$B:$J,5,0)+VLOOKUP(estimation_returns!J$1,regression_results!$B:$J,4,0)</f>
        <v>2.6077519468062249E-2</v>
      </c>
      <c r="K2">
        <f>estimation_returns!K2-estimation_returns!$Q2*VLOOKUP(estimation_returns!K$1,regression_results!$B:$J,5,0)+VLOOKUP(estimation_returns!K$1,regression_results!$B:$J,4,0)</f>
        <v>1.6581040362616071E-2</v>
      </c>
      <c r="L2">
        <f>estimation_returns!L2-estimation_returns!$Q2*VLOOKUP(estimation_returns!L$1,regression_results!$B:$J,5,0)+VLOOKUP(estimation_returns!L$1,regression_results!$B:$J,4,0)</f>
        <v>-4.4817363837520371E-2</v>
      </c>
      <c r="M2">
        <f>estimation_returns!M2-estimation_returns!$Q2*VLOOKUP(estimation_returns!M$1,regression_results!$B:$J,5,0)+VLOOKUP(estimation_returns!M$1,regression_results!$B:$J,4,0)</f>
        <v>-2.8452293183262332E-2</v>
      </c>
      <c r="N2">
        <f>estimation_returns!N2-estimation_returns!$Q2*VLOOKUP(estimation_returns!N$1,regression_results!$B:$J,5,0)+VLOOKUP(estimation_returns!N$1,regression_results!$B:$J,4,0)</f>
        <v>8.0631676018956579E-3</v>
      </c>
      <c r="O2">
        <f>estimation_returns!O2-estimation_returns!$Q2*VLOOKUP(estimation_returns!O$1,regression_results!$B:$J,5,0)+VLOOKUP(estimation_returns!O$1,regression_results!$B:$J,4,0)</f>
        <v>-4.04504231265412E-2</v>
      </c>
      <c r="P2">
        <f>estimation_returns!P2-estimation_returns!$Q2*VLOOKUP(estimation_returns!P$1,regression_results!$B:$J,5,0)+VLOOKUP(estimation_returns!P$1,regression_results!$B:$J,4,0)</f>
        <v>1.4066313516369987E-2</v>
      </c>
      <c r="Q2">
        <f>estimation_returns!R2-estimation_returns!$Q2*VLOOKUP(estimation_returns!R$1,regression_results!$B:$J,5,0)+VLOOKUP(estimation_returns!R$1,regression_results!$B:$J,4,0)</f>
        <v>8.0007436980096963E-3</v>
      </c>
      <c r="R2">
        <f>estimation_returns!S2-estimation_returns!$Q2*VLOOKUP(estimation_returns!S$1,regression_results!$B:$J,5,0)+VLOOKUP(estimation_returns!S$1,regression_results!$B:$J,4,0)</f>
        <v>4.6586021884918581E-2</v>
      </c>
      <c r="S2">
        <f>estimation_returns!T2-estimation_returns!$Q2*VLOOKUP(estimation_returns!T$1,regression_results!$B:$J,5,0)+VLOOKUP(estimation_returns!T$1,regression_results!$B:$J,4,0)</f>
        <v>-4.8842129778877884E-2</v>
      </c>
      <c r="T2">
        <f>estimation_returns!U2-estimation_returns!$Q2*VLOOKUP(estimation_returns!U$1,regression_results!$B:$J,5,0)+VLOOKUP(estimation_returns!U$1,regression_results!$B:$J,4,0)</f>
        <v>4.4735260043207811E-2</v>
      </c>
      <c r="U2">
        <f>estimation_returns!V2-estimation_returns!$Q2*VLOOKUP(estimation_returns!V$1,regression_results!$B:$J,5,0)+VLOOKUP(estimation_returns!V$1,regression_results!$B:$J,4,0)</f>
        <v>8.6376512943325736E-3</v>
      </c>
      <c r="V2">
        <f>estimation_returns!W2-estimation_returns!$Q2*VLOOKUP(estimation_returns!W$1,regression_results!$B:$J,5,0)+VLOOKUP(estimation_returns!W$1,regression_results!$B:$J,4,0)</f>
        <v>-1.0187315514951945E-2</v>
      </c>
      <c r="W2">
        <f>estimation_returns!X2-estimation_returns!$Q2*VLOOKUP(estimation_returns!X$1,regression_results!$B:$J,5,0)+VLOOKUP(estimation_returns!X$1,regression_results!$B:$J,4,0)</f>
        <v>-9.8736680439716817E-4</v>
      </c>
      <c r="X2">
        <f>estimation_returns!Y2-estimation_returns!$Q2*VLOOKUP(estimation_returns!Y$1,regression_results!$B:$J,5,0)+VLOOKUP(estimation_returns!Y$1,regression_results!$B:$J,4,0)</f>
        <v>-3.5218235270134332E-2</v>
      </c>
      <c r="Y2">
        <f>estimation_returns!Z2-estimation_returns!$Q2*VLOOKUP(estimation_returns!Z$1,regression_results!$B:$J,5,0)+VLOOKUP(estimation_returns!Z$1,regression_results!$B:$J,4,0)</f>
        <v>-4.9450302597096069E-2</v>
      </c>
      <c r="Z2">
        <f>estimation_returns!AA2-estimation_returns!$Q2*VLOOKUP(estimation_returns!AA$1,regression_results!$B:$J,5,0)+VLOOKUP(estimation_returns!AA$1,regression_results!$B:$J,4,0)</f>
        <v>-3.843759124006339E-3</v>
      </c>
      <c r="AA2">
        <f>estimation_returns!AB2-estimation_returns!$Q2*VLOOKUP(estimation_returns!AB$1,regression_results!$B:$J,5,0)+VLOOKUP(estimation_returns!AB$1,regression_results!$B:$J,4,0)</f>
        <v>-1.389252792119188E-2</v>
      </c>
      <c r="AB2">
        <f>estimation_returns!AC2-estimation_returns!$Q2*VLOOKUP(estimation_returns!AC$1,regression_results!$B:$J,5,0)+VLOOKUP(estimation_returns!AC$1,regression_results!$B:$J,4,0)</f>
        <v>1.9406089238956361E-3</v>
      </c>
      <c r="AC2">
        <f>estimation_returns!AD2-estimation_returns!$Q2*VLOOKUP(estimation_returns!AD$1,regression_results!$B:$J,5,0)+VLOOKUP(estimation_returns!AD$1,regression_results!$B:$J,4,0)</f>
        <v>7.155095677021139E-3</v>
      </c>
      <c r="AD2">
        <f>estimation_returns!AE2-estimation_returns!$Q2*VLOOKUP(estimation_returns!AE$1,regression_results!$B:$J,5,0)+VLOOKUP(estimation_returns!AE$1,regression_results!$B:$J,4,0)</f>
        <v>4.3677972576877449E-4</v>
      </c>
      <c r="AE2">
        <f>estimation_returns!AF2-estimation_returns!$Q2*VLOOKUP(estimation_returns!AF$1,regression_results!$B:$J,5,0)+VLOOKUP(estimation_returns!AF$1,regression_results!$B:$J,4,0)</f>
        <v>3.6181640834004603E-2</v>
      </c>
      <c r="AF2">
        <f>estimation_returns!AG2-estimation_returns!$Q2*VLOOKUP(estimation_returns!AG$1,regression_results!$B:$J,5,0)+VLOOKUP(estimation_returns!AG$1,regression_results!$B:$J,4,0)</f>
        <v>4.2036461312899558E-2</v>
      </c>
      <c r="AG2">
        <f>estimation_returns!AH2-estimation_returns!$Q2*VLOOKUP(estimation_returns!AH$1,regression_results!$B:$J,5,0)+VLOOKUP(estimation_returns!AH$1,regression_results!$B:$J,4,0)</f>
        <v>2.2135873489213878E-2</v>
      </c>
      <c r="AH2">
        <f>estimation_returns!AI2-estimation_returns!$Q2*VLOOKUP(estimation_returns!AI$1,regression_results!$B:$J,5,0)+VLOOKUP(estimation_returns!AI$1,regression_results!$B:$J,4,0)</f>
        <v>3.8466880719187052E-2</v>
      </c>
      <c r="AI2">
        <f>estimation_returns!AJ2-estimation_returns!$Q2*VLOOKUP(estimation_returns!AJ$1,regression_results!$B:$J,5,0)+VLOOKUP(estimation_returns!AJ$1,regression_results!$B:$J,4,0)</f>
        <v>-6.8813105383503607E-3</v>
      </c>
      <c r="AJ2">
        <f>estimation_returns!AK2-estimation_returns!$Q2*VLOOKUP(estimation_returns!AK$1,regression_results!$B:$J,5,0)+VLOOKUP(estimation_returns!AK$1,regression_results!$B:$J,4,0)</f>
        <v>3.1121914494869021E-2</v>
      </c>
      <c r="AK2">
        <f>estimation_returns!AL2-estimation_returns!$Q2*VLOOKUP(estimation_returns!AL$1,regression_results!$B:$J,5,0)+VLOOKUP(estimation_returns!AL$1,regression_results!$B:$J,4,0)</f>
        <v>2.292046559221891E-2</v>
      </c>
      <c r="AL2">
        <f>estimation_returns!AM2-estimation_returns!$Q2*VLOOKUP(estimation_returns!AM$1,regression_results!$B:$J,5,0)+VLOOKUP(estimation_returns!AM$1,regression_results!$B:$J,4,0)</f>
        <v>1.82520384581334E-3</v>
      </c>
      <c r="AM2">
        <f>estimation_returns!AN2-estimation_returns!$Q2*VLOOKUP(estimation_returns!AN$1,regression_results!$B:$J,5,0)+VLOOKUP(estimation_returns!AN$1,regression_results!$B:$J,4,0)</f>
        <v>1.5819629869460918E-2</v>
      </c>
      <c r="AN2">
        <f>estimation_returns!AO2-estimation_returns!$Q2*VLOOKUP(estimation_returns!AO$1,regression_results!$B:$J,5,0)+VLOOKUP(estimation_returns!AO$1,regression_results!$B:$J,4,0)</f>
        <v>-1.0219549342315162E-3</v>
      </c>
      <c r="AO2">
        <f>estimation_returns!AP2-estimation_returns!$Q2*VLOOKUP(estimation_returns!AP$1,regression_results!$B:$J,5,0)+VLOOKUP(estimation_returns!AP$1,regression_results!$B:$J,4,0)</f>
        <v>-5.8738669909635258E-3</v>
      </c>
      <c r="AP2">
        <f>estimation_returns!AQ2-estimation_returns!$Q2*VLOOKUP(estimation_returns!AQ$1,regression_results!$B:$J,5,0)+VLOOKUP(estimation_returns!AQ$1,regression_results!$B:$J,4,0)</f>
        <v>1.0952169004235198E-2</v>
      </c>
      <c r="AQ2">
        <f>estimation_returns!AR2-estimation_returns!$Q2*VLOOKUP(estimation_returns!AR$1,regression_results!$B:$J,5,0)+VLOOKUP(estimation_returns!AR$1,regression_results!$B:$J,4,0)</f>
        <v>3.3079046566868553E-2</v>
      </c>
      <c r="AR2">
        <f>estimation_returns!AS2-estimation_returns!$Q2*VLOOKUP(estimation_returns!AS$1,regression_results!$B:$J,5,0)+VLOOKUP(estimation_returns!AS$1,regression_results!$B:$J,4,0)</f>
        <v>-1.2009644029143847E-3</v>
      </c>
      <c r="AS2">
        <f>estimation_returns!AT2-estimation_returns!$Q2*VLOOKUP(estimation_returns!AT$1,regression_results!$B:$J,5,0)+VLOOKUP(estimation_returns!AT$1,regression_results!$B:$J,4,0)</f>
        <v>8.5693779418468605E-3</v>
      </c>
      <c r="AT2">
        <f>estimation_returns!AU2-estimation_returns!$Q2*VLOOKUP(estimation_returns!AU$1,regression_results!$B:$J,5,0)+VLOOKUP(estimation_returns!AU$1,regression_results!$B:$J,4,0)</f>
        <v>-5.726538655088112E-3</v>
      </c>
      <c r="AU2">
        <f>estimation_returns!AV2-estimation_returns!$Q2*VLOOKUP(estimation_returns!AV$1,regression_results!$B:$J,5,0)+VLOOKUP(estimation_returns!AV$1,regression_results!$B:$J,4,0)</f>
        <v>9.1352042158818533E-3</v>
      </c>
      <c r="AV2">
        <f>estimation_returns!AW2-estimation_returns!$Q2*VLOOKUP(estimation_returns!AW$1,regression_results!$B:$J,5,0)+VLOOKUP(estimation_returns!AW$1,regression_results!$B:$J,4,0)</f>
        <v>3.3441967094848617E-3</v>
      </c>
      <c r="AW2">
        <f>estimation_returns!AX2-estimation_returns!$Q2*VLOOKUP(estimation_returns!AX$1,regression_results!$B:$J,5,0)+VLOOKUP(estimation_returns!AX$1,regression_results!$B:$J,4,0)</f>
        <v>2.6716576817796506E-2</v>
      </c>
      <c r="AX2">
        <f>estimation_returns!AY2-estimation_returns!$Q2*VLOOKUP(estimation_returns!AY$1,regression_results!$B:$J,5,0)+VLOOKUP(estimation_returns!AY$1,regression_results!$B:$J,4,0)</f>
        <v>5.0513716115453258E-2</v>
      </c>
      <c r="AY2">
        <f>estimation_returns!AZ2-estimation_returns!$Q2*VLOOKUP(estimation_returns!AZ$1,regression_results!$B:$J,5,0)+VLOOKUP(estimation_returns!AZ$1,regression_results!$B:$J,4,0)</f>
        <v>-4.9159965691650952E-2</v>
      </c>
      <c r="AZ2">
        <f>estimation_returns!BA2-estimation_returns!$Q2*VLOOKUP(estimation_returns!BA$1,regression_results!$B:$J,5,0)+VLOOKUP(estimation_returns!BA$1,regression_results!$B:$J,4,0)</f>
        <v>4.3954406443363243E-2</v>
      </c>
      <c r="BA2">
        <f>estimation_returns!BB2-estimation_returns!$Q2*VLOOKUP(estimation_returns!BB$1,regression_results!$B:$J,5,0)+VLOOKUP(estimation_returns!BB$1,regression_results!$B:$J,4,0)</f>
        <v>3.1348091651553389E-2</v>
      </c>
      <c r="BB2">
        <f>estimation_returns!BC2-estimation_returns!$Q2*VLOOKUP(estimation_returns!BC$1,regression_results!$B:$J,5,0)+VLOOKUP(estimation_returns!BC$1,regression_results!$B:$J,4,0)</f>
        <v>1.3588411640021728E-2</v>
      </c>
      <c r="BC2">
        <f>estimation_returns!BD2-estimation_returns!$Q2*VLOOKUP(estimation_returns!BD$1,regression_results!$B:$J,5,0)+VLOOKUP(estimation_returns!BD$1,regression_results!$B:$J,4,0)</f>
        <v>-3.9932740321412682E-2</v>
      </c>
      <c r="BD2">
        <f>estimation_returns!BE2-estimation_returns!$Q2*VLOOKUP(estimation_returns!BE$1,regression_results!$B:$J,5,0)+VLOOKUP(estimation_returns!BE$1,regression_results!$B:$J,4,0)</f>
        <v>1.3389599003359785E-2</v>
      </c>
      <c r="BE2">
        <f>estimation_returns!BF2-estimation_returns!$Q2*VLOOKUP(estimation_returns!BF$1,regression_results!$B:$J,5,0)+VLOOKUP(estimation_returns!BF$1,regression_results!$B:$J,4,0)</f>
        <v>1.5551491159933133E-2</v>
      </c>
      <c r="BF2">
        <f>estimation_returns!BG2-estimation_returns!$Q2*VLOOKUP(estimation_returns!BG$1,regression_results!$B:$J,5,0)+VLOOKUP(estimation_returns!BG$1,regression_results!$B:$J,4,0)</f>
        <v>3.6662095592760462E-3</v>
      </c>
      <c r="BG2">
        <f>estimation_returns!BH2-estimation_returns!$Q2*VLOOKUP(estimation_returns!BH$1,regression_results!$B:$J,5,0)+VLOOKUP(estimation_returns!BH$1,regression_results!$B:$J,4,0)</f>
        <v>2.1208661545446726E-2</v>
      </c>
      <c r="BH2">
        <f>estimation_returns!BI2-estimation_returns!$Q2*VLOOKUP(estimation_returns!BI$1,regression_results!$B:$J,5,0)+VLOOKUP(estimation_returns!BI$1,regression_results!$B:$J,4,0)</f>
        <v>-4.4181838432777745E-2</v>
      </c>
      <c r="BI2">
        <f>estimation_returns!BJ2-estimation_returns!$Q2*VLOOKUP(estimation_returns!BJ$1,regression_results!$B:$J,5,0)+VLOOKUP(estimation_returns!BJ$1,regression_results!$B:$J,4,0)</f>
        <v>3.1673100052976889E-2</v>
      </c>
      <c r="BJ2">
        <f>estimation_returns!BK2-estimation_returns!$Q2*VLOOKUP(estimation_returns!BK$1,regression_results!$B:$J,5,0)+VLOOKUP(estimation_returns!BK$1,regression_results!$B:$J,4,0)</f>
        <v>3.4718763514136143E-2</v>
      </c>
      <c r="BK2">
        <f>estimation_returns!BL2-estimation_returns!$Q2*VLOOKUP(estimation_returns!BL$1,regression_results!$B:$J,5,0)+VLOOKUP(estimation_returns!BL$1,regression_results!$B:$J,4,0)</f>
        <v>-7.6877560326949514E-3</v>
      </c>
      <c r="BL2">
        <f>estimation_returns!BM2-estimation_returns!$Q2*VLOOKUP(estimation_returns!BM$1,regression_results!$B:$J,5,0)+VLOOKUP(estimation_returns!BM$1,regression_results!$B:$J,4,0)</f>
        <v>9.977488907432483E-3</v>
      </c>
      <c r="BM2" s="2">
        <v>44565</v>
      </c>
      <c r="BN2">
        <f>AVERAGE(B2:BL2)</f>
        <v>4.4903561317786306E-3</v>
      </c>
    </row>
    <row r="3" spans="1:66" x14ac:dyDescent="0.25">
      <c r="A3" s="1">
        <v>-34</v>
      </c>
      <c r="B3">
        <f>estimation_returns!B3-estimation_returns!$Q3*VLOOKUP(estimation_returns!B$1,regression_results!$B:$J,5,0)+VLOOKUP(estimation_returns!B$1,regression_results!$B:$J,4,0)</f>
        <v>-1.4912391135757722E-3</v>
      </c>
      <c r="C3">
        <f>estimation_returns!C3-estimation_returns!$Q3*VLOOKUP(estimation_returns!C$1,regression_results!$B:$J,5,0)+VLOOKUP(estimation_returns!C$1,regression_results!$B:$J,4,0)</f>
        <v>-8.9417067005713446E-4</v>
      </c>
      <c r="D3">
        <f>estimation_returns!D3-estimation_returns!$Q3*VLOOKUP(estimation_returns!D$1,regression_results!$B:$J,5,0)+VLOOKUP(estimation_returns!D$1,regression_results!$B:$J,4,0)</f>
        <v>2.4238570433774184E-2</v>
      </c>
      <c r="E3">
        <f>estimation_returns!E3-estimation_returns!$Q3*VLOOKUP(estimation_returns!E$1,regression_results!$B:$J,5,0)+VLOOKUP(estimation_returns!E$1,regression_results!$B:$J,4,0)</f>
        <v>-3.1143628175366424E-3</v>
      </c>
      <c r="F3">
        <f>estimation_returns!F3-estimation_returns!$Q3*VLOOKUP(estimation_returns!F$1,regression_results!$B:$J,5,0)+VLOOKUP(estimation_returns!F$1,regression_results!$B:$J,4,0)</f>
        <v>-2.3425886773170077E-2</v>
      </c>
      <c r="G3">
        <f>estimation_returns!G3-estimation_returns!$Q3*VLOOKUP(estimation_returns!G$1,regression_results!$B:$J,5,0)+VLOOKUP(estimation_returns!G$1,regression_results!$B:$J,4,0)</f>
        <v>-2.538590856317164E-2</v>
      </c>
      <c r="H3">
        <f>estimation_returns!H3-estimation_returns!$Q3*VLOOKUP(estimation_returns!H$1,regression_results!$B:$J,5,0)+VLOOKUP(estimation_returns!H$1,regression_results!$B:$J,4,0)</f>
        <v>-9.5022696518684956E-3</v>
      </c>
      <c r="I3">
        <f>estimation_returns!I3-estimation_returns!$Q3*VLOOKUP(estimation_returns!I$1,regression_results!$B:$J,5,0)+VLOOKUP(estimation_returns!I$1,regression_results!$B:$J,4,0)</f>
        <v>-5.0054601746859259E-2</v>
      </c>
      <c r="J3">
        <f>estimation_returns!J3-estimation_returns!$Q3*VLOOKUP(estimation_returns!J$1,regression_results!$B:$J,5,0)+VLOOKUP(estimation_returns!J$1,regression_results!$B:$J,4,0)</f>
        <v>8.0779477053312832E-3</v>
      </c>
      <c r="K3">
        <f>estimation_returns!K3-estimation_returns!$Q3*VLOOKUP(estimation_returns!K$1,regression_results!$B:$J,5,0)+VLOOKUP(estimation_returns!K$1,regression_results!$B:$J,4,0)</f>
        <v>-1.4050442301341282E-3</v>
      </c>
      <c r="L3">
        <f>estimation_returns!L3-estimation_returns!$Q3*VLOOKUP(estimation_returns!L$1,regression_results!$B:$J,5,0)+VLOOKUP(estimation_returns!L$1,regression_results!$B:$J,4,0)</f>
        <v>-1.727008628512898E-2</v>
      </c>
      <c r="M3">
        <f>estimation_returns!M3-estimation_returns!$Q3*VLOOKUP(estimation_returns!M$1,regression_results!$B:$J,5,0)+VLOOKUP(estimation_returns!M$1,regression_results!$B:$J,4,0)</f>
        <v>4.2172416983569374E-3</v>
      </c>
      <c r="N3">
        <f>estimation_returns!N3-estimation_returns!$Q3*VLOOKUP(estimation_returns!N$1,regression_results!$B:$J,5,0)+VLOOKUP(estimation_returns!N$1,regression_results!$B:$J,4,0)</f>
        <v>-4.6718848057048703E-3</v>
      </c>
      <c r="O3">
        <f>estimation_returns!O3-estimation_returns!$Q3*VLOOKUP(estimation_returns!O$1,regression_results!$B:$J,5,0)+VLOOKUP(estimation_returns!O$1,regression_results!$B:$J,4,0)</f>
        <v>2.9992194086229065E-2</v>
      </c>
      <c r="P3">
        <f>estimation_returns!P3-estimation_returns!$Q3*VLOOKUP(estimation_returns!P$1,regression_results!$B:$J,5,0)+VLOOKUP(estimation_returns!P$1,regression_results!$B:$J,4,0)</f>
        <v>-1.1923398768541472E-3</v>
      </c>
      <c r="Q3">
        <f>estimation_returns!R3-estimation_returns!$Q3*VLOOKUP(estimation_returns!R$1,regression_results!$B:$J,5,0)+VLOOKUP(estimation_returns!R$1,regression_results!$B:$J,4,0)</f>
        <v>2.3125763213898649E-2</v>
      </c>
      <c r="R3">
        <f>estimation_returns!S3-estimation_returns!$Q3*VLOOKUP(estimation_returns!S$1,regression_results!$B:$J,5,0)+VLOOKUP(estimation_returns!S$1,regression_results!$B:$J,4,0)</f>
        <v>1.4940038712652447E-2</v>
      </c>
      <c r="S3">
        <f>estimation_returns!T3-estimation_returns!$Q3*VLOOKUP(estimation_returns!T$1,regression_results!$B:$J,5,0)+VLOOKUP(estimation_returns!T$1,regression_results!$B:$J,4,0)</f>
        <v>-3.0264832249099961E-2</v>
      </c>
      <c r="T3">
        <f>estimation_returns!U3-estimation_returns!$Q3*VLOOKUP(estimation_returns!U$1,regression_results!$B:$J,5,0)+VLOOKUP(estimation_returns!U$1,regression_results!$B:$J,4,0)</f>
        <v>8.9847896881319264E-3</v>
      </c>
      <c r="U3">
        <f>estimation_returns!V3-estimation_returns!$Q3*VLOOKUP(estimation_returns!V$1,regression_results!$B:$J,5,0)+VLOOKUP(estimation_returns!V$1,regression_results!$B:$J,4,0)</f>
        <v>-1.193982527939029E-2</v>
      </c>
      <c r="V3">
        <f>estimation_returns!W3-estimation_returns!$Q3*VLOOKUP(estimation_returns!W$1,regression_results!$B:$J,5,0)+VLOOKUP(estimation_returns!W$1,regression_results!$B:$J,4,0)</f>
        <v>3.9935175513305552E-3</v>
      </c>
      <c r="W3">
        <f>estimation_returns!X3-estimation_returns!$Q3*VLOOKUP(estimation_returns!X$1,regression_results!$B:$J,5,0)+VLOOKUP(estimation_returns!X$1,regression_results!$B:$J,4,0)</f>
        <v>4.2648229102415459E-4</v>
      </c>
      <c r="X3">
        <f>estimation_returns!Y3-estimation_returns!$Q3*VLOOKUP(estimation_returns!Y$1,regression_results!$B:$J,5,0)+VLOOKUP(estimation_returns!Y$1,regression_results!$B:$J,4,0)</f>
        <v>2.0669022658500808E-2</v>
      </c>
      <c r="Y3">
        <f>estimation_returns!Z3-estimation_returns!$Q3*VLOOKUP(estimation_returns!Z$1,regression_results!$B:$J,5,0)+VLOOKUP(estimation_returns!Z$1,regression_results!$B:$J,4,0)</f>
        <v>-8.9177239310633566E-2</v>
      </c>
      <c r="Z3">
        <f>estimation_returns!AA3-estimation_returns!$Q3*VLOOKUP(estimation_returns!AA$1,regression_results!$B:$J,5,0)+VLOOKUP(estimation_returns!AA$1,regression_results!$B:$J,4,0)</f>
        <v>-2.3987273285771521E-2</v>
      </c>
      <c r="AA3">
        <f>estimation_returns!AB3-estimation_returns!$Q3*VLOOKUP(estimation_returns!AB$1,regression_results!$B:$J,5,0)+VLOOKUP(estimation_returns!AB$1,regression_results!$B:$J,4,0)</f>
        <v>-1.0257197216259676E-2</v>
      </c>
      <c r="AB3">
        <f>estimation_returns!AC3-estimation_returns!$Q3*VLOOKUP(estimation_returns!AC$1,regression_results!$B:$J,5,0)+VLOOKUP(estimation_returns!AC$1,regression_results!$B:$J,4,0)</f>
        <v>-1.5859672792830449E-2</v>
      </c>
      <c r="AC3">
        <f>estimation_returns!AD3-estimation_returns!$Q3*VLOOKUP(estimation_returns!AD$1,regression_results!$B:$J,5,0)+VLOOKUP(estimation_returns!AD$1,regression_results!$B:$J,4,0)</f>
        <v>1.5071242787600272E-2</v>
      </c>
      <c r="AD3">
        <f>estimation_returns!AE3-estimation_returns!$Q3*VLOOKUP(estimation_returns!AE$1,regression_results!$B:$J,5,0)+VLOOKUP(estimation_returns!AE$1,regression_results!$B:$J,4,0)</f>
        <v>-1.6736593040181727E-3</v>
      </c>
      <c r="AE3">
        <f>estimation_returns!AF3-estimation_returns!$Q3*VLOOKUP(estimation_returns!AF$1,regression_results!$B:$J,5,0)+VLOOKUP(estimation_returns!AF$1,regression_results!$B:$J,4,0)</f>
        <v>-3.982349461629695E-4</v>
      </c>
      <c r="AF3">
        <f>estimation_returns!AG3-estimation_returns!$Q3*VLOOKUP(estimation_returns!AG$1,regression_results!$B:$J,5,0)+VLOOKUP(estimation_returns!AG$1,regression_results!$B:$J,4,0)</f>
        <v>2.5969049002861091E-2</v>
      </c>
      <c r="AG3">
        <f>estimation_returns!AH3-estimation_returns!$Q3*VLOOKUP(estimation_returns!AH$1,regression_results!$B:$J,5,0)+VLOOKUP(estimation_returns!AH$1,regression_results!$B:$J,4,0)</f>
        <v>5.839305156820164E-3</v>
      </c>
      <c r="AH3">
        <f>estimation_returns!AI3-estimation_returns!$Q3*VLOOKUP(estimation_returns!AI$1,regression_results!$B:$J,5,0)+VLOOKUP(estimation_returns!AI$1,regression_results!$B:$J,4,0)</f>
        <v>4.4955036652266156E-4</v>
      </c>
      <c r="AI3">
        <f>estimation_returns!AJ3-estimation_returns!$Q3*VLOOKUP(estimation_returns!AJ$1,regression_results!$B:$J,5,0)+VLOOKUP(estimation_returns!AJ$1,regression_results!$B:$J,4,0)</f>
        <v>8.9554227045129994E-3</v>
      </c>
      <c r="AJ3">
        <f>estimation_returns!AK3-estimation_returns!$Q3*VLOOKUP(estimation_returns!AK$1,regression_results!$B:$J,5,0)+VLOOKUP(estimation_returns!AK$1,regression_results!$B:$J,4,0)</f>
        <v>5.7556986695174745E-3</v>
      </c>
      <c r="AK3">
        <f>estimation_returns!AL3-estimation_returns!$Q3*VLOOKUP(estimation_returns!AL$1,regression_results!$B:$J,5,0)+VLOOKUP(estimation_returns!AL$1,regression_results!$B:$J,4,0)</f>
        <v>5.4084992209916432E-4</v>
      </c>
      <c r="AL3">
        <f>estimation_returns!AM3-estimation_returns!$Q3*VLOOKUP(estimation_returns!AM$1,regression_results!$B:$J,5,0)+VLOOKUP(estimation_returns!AM$1,regression_results!$B:$J,4,0)</f>
        <v>-1.3003196686587771E-3</v>
      </c>
      <c r="AM3">
        <f>estimation_returns!AN3-estimation_returns!$Q3*VLOOKUP(estimation_returns!AN$1,regression_results!$B:$J,5,0)+VLOOKUP(estimation_returns!AN$1,regression_results!$B:$J,4,0)</f>
        <v>-5.9415796103387559E-3</v>
      </c>
      <c r="AN3">
        <f>estimation_returns!AO3-estimation_returns!$Q3*VLOOKUP(estimation_returns!AO$1,regression_results!$B:$J,5,0)+VLOOKUP(estimation_returns!AO$1,regression_results!$B:$J,4,0)</f>
        <v>1.4811695787301259E-3</v>
      </c>
      <c r="AO3">
        <f>estimation_returns!AP3-estimation_returns!$Q3*VLOOKUP(estimation_returns!AP$1,regression_results!$B:$J,5,0)+VLOOKUP(estimation_returns!AP$1,regression_results!$B:$J,4,0)</f>
        <v>-7.9389911612874065E-3</v>
      </c>
      <c r="AP3">
        <f>estimation_returns!AQ3-estimation_returns!$Q3*VLOOKUP(estimation_returns!AQ$1,regression_results!$B:$J,5,0)+VLOOKUP(estimation_returns!AQ$1,regression_results!$B:$J,4,0)</f>
        <v>4.8717499343368248E-3</v>
      </c>
      <c r="AQ3">
        <f>estimation_returns!AR3-estimation_returns!$Q3*VLOOKUP(estimation_returns!AR$1,regression_results!$B:$J,5,0)+VLOOKUP(estimation_returns!AR$1,regression_results!$B:$J,4,0)</f>
        <v>1.376293290273772E-2</v>
      </c>
      <c r="AR3">
        <f>estimation_returns!AS3-estimation_returns!$Q3*VLOOKUP(estimation_returns!AS$1,regression_results!$B:$J,5,0)+VLOOKUP(estimation_returns!AS$1,regression_results!$B:$J,4,0)</f>
        <v>5.4609838330245547E-3</v>
      </c>
      <c r="AS3">
        <f>estimation_returns!AT3-estimation_returns!$Q3*VLOOKUP(estimation_returns!AT$1,regression_results!$B:$J,5,0)+VLOOKUP(estimation_returns!AT$1,regression_results!$B:$J,4,0)</f>
        <v>-1.0067553673199423E-2</v>
      </c>
      <c r="AT3">
        <f>estimation_returns!AU3-estimation_returns!$Q3*VLOOKUP(estimation_returns!AU$1,regression_results!$B:$J,5,0)+VLOOKUP(estimation_returns!AU$1,regression_results!$B:$J,4,0)</f>
        <v>-1.1822676826652273E-2</v>
      </c>
      <c r="AU3">
        <f>estimation_returns!AV3-estimation_returns!$Q3*VLOOKUP(estimation_returns!AV$1,regression_results!$B:$J,5,0)+VLOOKUP(estimation_returns!AV$1,regression_results!$B:$J,4,0)</f>
        <v>-2.6122602949090554E-3</v>
      </c>
      <c r="AV3">
        <f>estimation_returns!AW3-estimation_returns!$Q3*VLOOKUP(estimation_returns!AW$1,regression_results!$B:$J,5,0)+VLOOKUP(estimation_returns!AW$1,regression_results!$B:$J,4,0)</f>
        <v>2.8624507275624689E-3</v>
      </c>
      <c r="AW3">
        <f>estimation_returns!AX3-estimation_returns!$Q3*VLOOKUP(estimation_returns!AX$1,regression_results!$B:$J,5,0)+VLOOKUP(estimation_returns!AX$1,regression_results!$B:$J,4,0)</f>
        <v>-2.2112336605998846E-3</v>
      </c>
      <c r="AX3">
        <f>estimation_returns!AY3-estimation_returns!$Q3*VLOOKUP(estimation_returns!AY$1,regression_results!$B:$J,5,0)+VLOOKUP(estimation_returns!AY$1,regression_results!$B:$J,4,0)</f>
        <v>3.5900499341900975E-2</v>
      </c>
      <c r="AY3">
        <f>estimation_returns!AZ3-estimation_returns!$Q3*VLOOKUP(estimation_returns!AZ$1,regression_results!$B:$J,5,0)+VLOOKUP(estimation_returns!AZ$1,regression_results!$B:$J,4,0)</f>
        <v>-8.2587536646510876E-2</v>
      </c>
      <c r="AZ3">
        <f>estimation_returns!BA3-estimation_returns!$Q3*VLOOKUP(estimation_returns!BA$1,regression_results!$B:$J,5,0)+VLOOKUP(estimation_returns!BA$1,regression_results!$B:$J,4,0)</f>
        <v>2.066715270203371E-2</v>
      </c>
      <c r="BA3">
        <f>estimation_returns!BB3-estimation_returns!$Q3*VLOOKUP(estimation_returns!BB$1,regression_results!$B:$J,5,0)+VLOOKUP(estimation_returns!BB$1,regression_results!$B:$J,4,0)</f>
        <v>-5.4084837804061038E-3</v>
      </c>
      <c r="BB3">
        <f>estimation_returns!BC3-estimation_returns!$Q3*VLOOKUP(estimation_returns!BC$1,regression_results!$B:$J,5,0)+VLOOKUP(estimation_returns!BC$1,regression_results!$B:$J,4,0)</f>
        <v>1.6772085551943244E-2</v>
      </c>
      <c r="BC3">
        <f>estimation_returns!BD3-estimation_returns!$Q3*VLOOKUP(estimation_returns!BD$1,regression_results!$B:$J,5,0)+VLOOKUP(estimation_returns!BD$1,regression_results!$B:$J,4,0)</f>
        <v>-1.1922672455476121E-3</v>
      </c>
      <c r="BD3">
        <f>estimation_returns!BE3-estimation_returns!$Q3*VLOOKUP(estimation_returns!BE$1,regression_results!$B:$J,5,0)+VLOOKUP(estimation_returns!BE$1,regression_results!$B:$J,4,0)</f>
        <v>3.3770617022230998E-3</v>
      </c>
      <c r="BE3">
        <f>estimation_returns!BF3-estimation_returns!$Q3*VLOOKUP(estimation_returns!BF$1,regression_results!$B:$J,5,0)+VLOOKUP(estimation_returns!BF$1,regression_results!$B:$J,4,0)</f>
        <v>-1.6788948516347501E-2</v>
      </c>
      <c r="BF3">
        <f>estimation_returns!BG3-estimation_returns!$Q3*VLOOKUP(estimation_returns!BG$1,regression_results!$B:$J,5,0)+VLOOKUP(estimation_returns!BG$1,regression_results!$B:$J,4,0)</f>
        <v>-1.2532326216830897E-2</v>
      </c>
      <c r="BG3">
        <f>estimation_returns!BH3-estimation_returns!$Q3*VLOOKUP(estimation_returns!BH$1,regression_results!$B:$J,5,0)+VLOOKUP(estimation_returns!BH$1,regression_results!$B:$J,4,0)</f>
        <v>7.7150953425955127E-3</v>
      </c>
      <c r="BH3">
        <f>estimation_returns!BI3-estimation_returns!$Q3*VLOOKUP(estimation_returns!BI$1,regression_results!$B:$J,5,0)+VLOOKUP(estimation_returns!BI$1,regression_results!$B:$J,4,0)</f>
        <v>-5.06623173882002E-3</v>
      </c>
      <c r="BI3">
        <f>estimation_returns!BJ3-estimation_returns!$Q3*VLOOKUP(estimation_returns!BJ$1,regression_results!$B:$J,5,0)+VLOOKUP(estimation_returns!BJ$1,regression_results!$B:$J,4,0)</f>
        <v>-1.1428056274504829E-2</v>
      </c>
      <c r="BJ3">
        <f>estimation_returns!BK3-estimation_returns!$Q3*VLOOKUP(estimation_returns!BK$1,regression_results!$B:$J,5,0)+VLOOKUP(estimation_returns!BK$1,regression_results!$B:$J,4,0)</f>
        <v>1.932584846891593E-2</v>
      </c>
      <c r="BK3">
        <f>estimation_returns!BL3-estimation_returns!$Q3*VLOOKUP(estimation_returns!BL$1,regression_results!$B:$J,5,0)+VLOOKUP(estimation_returns!BL$1,regression_results!$B:$J,4,0)</f>
        <v>1.8672275506370205E-2</v>
      </c>
      <c r="BL3">
        <f>estimation_returns!BM3-estimation_returns!$Q3*VLOOKUP(estimation_returns!BM$1,regression_results!$B:$J,5,0)+VLOOKUP(estimation_returns!BM$1,regression_results!$B:$J,4,0)</f>
        <v>6.5446144737829415E-3</v>
      </c>
      <c r="BM3" s="2">
        <v>44566</v>
      </c>
      <c r="BN3">
        <f t="shared" ref="BN3:BN31" si="0">AVERAGE(B3:BL3)</f>
        <v>-2.2254537701193646E-3</v>
      </c>
    </row>
    <row r="4" spans="1:66" x14ac:dyDescent="0.25">
      <c r="A4" s="1">
        <v>-33</v>
      </c>
      <c r="B4">
        <f>estimation_returns!B4-estimation_returns!$Q4*VLOOKUP(estimation_returns!B$1,regression_results!$B:$J,5,0)+VLOOKUP(estimation_returns!B$1,regression_results!$B:$J,4,0)</f>
        <v>8.4492958583517481E-3</v>
      </c>
      <c r="C4">
        <f>estimation_returns!C4-estimation_returns!$Q4*VLOOKUP(estimation_returns!C$1,regression_results!$B:$J,5,0)+VLOOKUP(estimation_returns!C$1,regression_results!$B:$J,4,0)</f>
        <v>-3.0207100156338915E-2</v>
      </c>
      <c r="D4">
        <f>estimation_returns!D4-estimation_returns!$Q4*VLOOKUP(estimation_returns!D$1,regression_results!$B:$J,5,0)+VLOOKUP(estimation_returns!D$1,regression_results!$B:$J,4,0)</f>
        <v>-2.5470383549805336E-2</v>
      </c>
      <c r="E4">
        <f>estimation_returns!E4-estimation_returns!$Q4*VLOOKUP(estimation_returns!E$1,regression_results!$B:$J,5,0)+VLOOKUP(estimation_returns!E$1,regression_results!$B:$J,4,0)</f>
        <v>1.9243604588544658E-2</v>
      </c>
      <c r="F4">
        <f>estimation_returns!F4-estimation_returns!$Q4*VLOOKUP(estimation_returns!F$1,regression_results!$B:$J,5,0)+VLOOKUP(estimation_returns!F$1,regression_results!$B:$J,4,0)</f>
        <v>-1.0244432345361786E-2</v>
      </c>
      <c r="G4">
        <f>estimation_returns!G4-estimation_returns!$Q4*VLOOKUP(estimation_returns!G$1,regression_results!$B:$J,5,0)+VLOOKUP(estimation_returns!G$1,regression_results!$B:$J,4,0)</f>
        <v>1.6261410933613276E-3</v>
      </c>
      <c r="H4">
        <f>estimation_returns!H4-estimation_returns!$Q4*VLOOKUP(estimation_returns!H$1,regression_results!$B:$J,5,0)+VLOOKUP(estimation_returns!H$1,regression_results!$B:$J,4,0)</f>
        <v>-3.0533576215431575E-2</v>
      </c>
      <c r="I4">
        <f>estimation_returns!I4-estimation_returns!$Q4*VLOOKUP(estimation_returns!I$1,regression_results!$B:$J,5,0)+VLOOKUP(estimation_returns!I$1,regression_results!$B:$J,4,0)</f>
        <v>6.990143967379155E-3</v>
      </c>
      <c r="J4">
        <f>estimation_returns!J4-estimation_returns!$Q4*VLOOKUP(estimation_returns!J$1,regression_results!$B:$J,5,0)+VLOOKUP(estimation_returns!J$1,regression_results!$B:$J,4,0)</f>
        <v>-2.5056717928859957E-3</v>
      </c>
      <c r="K4">
        <f>estimation_returns!K4-estimation_returns!$Q4*VLOOKUP(estimation_returns!K$1,regression_results!$B:$J,5,0)+VLOOKUP(estimation_returns!K$1,regression_results!$B:$J,4,0)</f>
        <v>5.1687473737069799E-2</v>
      </c>
      <c r="L4">
        <f>estimation_returns!L4-estimation_returns!$Q4*VLOOKUP(estimation_returns!L$1,regression_results!$B:$J,5,0)+VLOOKUP(estimation_returns!L$1,regression_results!$B:$J,4,0)</f>
        <v>-1.5254384008337724E-2</v>
      </c>
      <c r="M4">
        <f>estimation_returns!M4-estimation_returns!$Q4*VLOOKUP(estimation_returns!M$1,regression_results!$B:$J,5,0)+VLOOKUP(estimation_returns!M$1,regression_results!$B:$J,4,0)</f>
        <v>2.005033765002366E-3</v>
      </c>
      <c r="N4">
        <f>estimation_returns!N4-estimation_returns!$Q4*VLOOKUP(estimation_returns!N$1,regression_results!$B:$J,5,0)+VLOOKUP(estimation_returns!N$1,regression_results!$B:$J,4,0)</f>
        <v>1.3356011214367028E-3</v>
      </c>
      <c r="O4">
        <f>estimation_returns!O4-estimation_returns!$Q4*VLOOKUP(estimation_returns!O$1,regression_results!$B:$J,5,0)+VLOOKUP(estimation_returns!O$1,regression_results!$B:$J,4,0)</f>
        <v>5.9460042015369533E-3</v>
      </c>
      <c r="P4">
        <f>estimation_returns!P4-estimation_returns!$Q4*VLOOKUP(estimation_returns!P$1,regression_results!$B:$J,5,0)+VLOOKUP(estimation_returns!P$1,regression_results!$B:$J,4,0)</f>
        <v>-5.4000920254089844E-3</v>
      </c>
      <c r="Q4">
        <f>estimation_returns!R4-estimation_returns!$Q4*VLOOKUP(estimation_returns!R$1,regression_results!$B:$J,5,0)+VLOOKUP(estimation_returns!R$1,regression_results!$B:$J,4,0)</f>
        <v>-2.4586385594539933E-2</v>
      </c>
      <c r="R4">
        <f>estimation_returns!S4-estimation_returns!$Q4*VLOOKUP(estimation_returns!S$1,regression_results!$B:$J,5,0)+VLOOKUP(estimation_returns!S$1,regression_results!$B:$J,4,0)</f>
        <v>9.0469040471336977E-3</v>
      </c>
      <c r="S4">
        <f>estimation_returns!T4-estimation_returns!$Q4*VLOOKUP(estimation_returns!T$1,regression_results!$B:$J,5,0)+VLOOKUP(estimation_returns!T$1,regression_results!$B:$J,4,0)</f>
        <v>4.0029970910983662E-2</v>
      </c>
      <c r="T4">
        <f>estimation_returns!U4-estimation_returns!$Q4*VLOOKUP(estimation_returns!U$1,regression_results!$B:$J,5,0)+VLOOKUP(estimation_returns!U$1,regression_results!$B:$J,4,0)</f>
        <v>2.2921873713940923E-2</v>
      </c>
      <c r="U4">
        <f>estimation_returns!V4-estimation_returns!$Q4*VLOOKUP(estimation_returns!V$1,regression_results!$B:$J,5,0)+VLOOKUP(estimation_returns!V$1,regression_results!$B:$J,4,0)</f>
        <v>-8.97484277919792E-3</v>
      </c>
      <c r="V4">
        <f>estimation_returns!W4-estimation_returns!$Q4*VLOOKUP(estimation_returns!W$1,regression_results!$B:$J,5,0)+VLOOKUP(estimation_returns!W$1,regression_results!$B:$J,4,0)</f>
        <v>2.2455984429512023E-3</v>
      </c>
      <c r="W4">
        <f>estimation_returns!X4-estimation_returns!$Q4*VLOOKUP(estimation_returns!X$1,regression_results!$B:$J,5,0)+VLOOKUP(estimation_returns!X$1,regression_results!$B:$J,4,0)</f>
        <v>1.0975417852273054E-2</v>
      </c>
      <c r="X4">
        <f>estimation_returns!Y4-estimation_returns!$Q4*VLOOKUP(estimation_returns!Y$1,regression_results!$B:$J,5,0)+VLOOKUP(estimation_returns!Y$1,regression_results!$B:$J,4,0)</f>
        <v>1.8686439124839475E-3</v>
      </c>
      <c r="Y4">
        <f>estimation_returns!Z4-estimation_returns!$Q4*VLOOKUP(estimation_returns!Z$1,regression_results!$B:$J,5,0)+VLOOKUP(estimation_returns!Z$1,regression_results!$B:$J,4,0)</f>
        <v>1.1773371287654549E-2</v>
      </c>
      <c r="Z4">
        <f>estimation_returns!AA4-estimation_returns!$Q4*VLOOKUP(estimation_returns!AA$1,regression_results!$B:$J,5,0)+VLOOKUP(estimation_returns!AA$1,regression_results!$B:$J,4,0)</f>
        <v>-1.9457393415676764E-2</v>
      </c>
      <c r="AA4">
        <f>estimation_returns!AB4-estimation_returns!$Q4*VLOOKUP(estimation_returns!AB$1,regression_results!$B:$J,5,0)+VLOOKUP(estimation_returns!AB$1,regression_results!$B:$J,4,0)</f>
        <v>-3.2653191175487963E-3</v>
      </c>
      <c r="AB4">
        <f>estimation_returns!AC4-estimation_returns!$Q4*VLOOKUP(estimation_returns!AC$1,regression_results!$B:$J,5,0)+VLOOKUP(estimation_returns!AC$1,regression_results!$B:$J,4,0)</f>
        <v>1.9179493106168281E-2</v>
      </c>
      <c r="AC4">
        <f>estimation_returns!AD4-estimation_returns!$Q4*VLOOKUP(estimation_returns!AD$1,regression_results!$B:$J,5,0)+VLOOKUP(estimation_returns!AD$1,regression_results!$B:$J,4,0)</f>
        <v>1.5850795889912683E-2</v>
      </c>
      <c r="AD4">
        <f>estimation_returns!AE4-estimation_returns!$Q4*VLOOKUP(estimation_returns!AE$1,regression_results!$B:$J,5,0)+VLOOKUP(estimation_returns!AE$1,regression_results!$B:$J,4,0)</f>
        <v>5.540598454416016E-3</v>
      </c>
      <c r="AE4">
        <f>estimation_returns!AF4-estimation_returns!$Q4*VLOOKUP(estimation_returns!AF$1,regression_results!$B:$J,5,0)+VLOOKUP(estimation_returns!AF$1,regression_results!$B:$J,4,0)</f>
        <v>5.3404771390446505E-3</v>
      </c>
      <c r="AF4">
        <f>estimation_returns!AG4-estimation_returns!$Q4*VLOOKUP(estimation_returns!AG$1,regression_results!$B:$J,5,0)+VLOOKUP(estimation_returns!AG$1,regression_results!$B:$J,4,0)</f>
        <v>-6.4687247637929372E-3</v>
      </c>
      <c r="AG4">
        <f>estimation_returns!AH4-estimation_returns!$Q4*VLOOKUP(estimation_returns!AH$1,regression_results!$B:$J,5,0)+VLOOKUP(estimation_returns!AH$1,regression_results!$B:$J,4,0)</f>
        <v>-1.3811925595920897E-3</v>
      </c>
      <c r="AH4">
        <f>estimation_returns!AI4-estimation_returns!$Q4*VLOOKUP(estimation_returns!AI$1,regression_results!$B:$J,5,0)+VLOOKUP(estimation_returns!AI$1,regression_results!$B:$J,4,0)</f>
        <v>1.5244479129054092E-2</v>
      </c>
      <c r="AI4">
        <f>estimation_returns!AJ4-estimation_returns!$Q4*VLOOKUP(estimation_returns!AJ$1,regression_results!$B:$J,5,0)+VLOOKUP(estimation_returns!AJ$1,regression_results!$B:$J,4,0)</f>
        <v>7.4842195022938943E-2</v>
      </c>
      <c r="AJ4">
        <f>estimation_returns!AK4-estimation_returns!$Q4*VLOOKUP(estimation_returns!AK$1,regression_results!$B:$J,5,0)+VLOOKUP(estimation_returns!AK$1,regression_results!$B:$J,4,0)</f>
        <v>4.210887739966503E-3</v>
      </c>
      <c r="AK4">
        <f>estimation_returns!AL4-estimation_returns!$Q4*VLOOKUP(estimation_returns!AL$1,regression_results!$B:$J,5,0)+VLOOKUP(estimation_returns!AL$1,regression_results!$B:$J,4,0)</f>
        <v>1.8615238312431014E-2</v>
      </c>
      <c r="AL4">
        <f>estimation_returns!AM4-estimation_returns!$Q4*VLOOKUP(estimation_returns!AM$1,regression_results!$B:$J,5,0)+VLOOKUP(estimation_returns!AM$1,regression_results!$B:$J,4,0)</f>
        <v>1.0236307742091836E-2</v>
      </c>
      <c r="AM4">
        <f>estimation_returns!AN4-estimation_returns!$Q4*VLOOKUP(estimation_returns!AN$1,regression_results!$B:$J,5,0)+VLOOKUP(estimation_returns!AN$1,regression_results!$B:$J,4,0)</f>
        <v>1.1271340787719077E-2</v>
      </c>
      <c r="AN4">
        <f>estimation_returns!AO4-estimation_returns!$Q4*VLOOKUP(estimation_returns!AO$1,regression_results!$B:$J,5,0)+VLOOKUP(estimation_returns!AO$1,regression_results!$B:$J,4,0)</f>
        <v>8.6784008715685788E-3</v>
      </c>
      <c r="AO4">
        <f>estimation_returns!AP4-estimation_returns!$Q4*VLOOKUP(estimation_returns!AP$1,regression_results!$B:$J,5,0)+VLOOKUP(estimation_returns!AP$1,regression_results!$B:$J,4,0)</f>
        <v>-5.6673732682224389E-3</v>
      </c>
      <c r="AP4">
        <f>estimation_returns!AQ4-estimation_returns!$Q4*VLOOKUP(estimation_returns!AQ$1,regression_results!$B:$J,5,0)+VLOOKUP(estimation_returns!AQ$1,regression_results!$B:$J,4,0)</f>
        <v>2.2327193672729206E-3</v>
      </c>
      <c r="AQ4">
        <f>estimation_returns!AR4-estimation_returns!$Q4*VLOOKUP(estimation_returns!AR$1,regression_results!$B:$J,5,0)+VLOOKUP(estimation_returns!AR$1,regression_results!$B:$J,4,0)</f>
        <v>-2.0377561537466395E-3</v>
      </c>
      <c r="AR4">
        <f>estimation_returns!AS4-estimation_returns!$Q4*VLOOKUP(estimation_returns!AS$1,regression_results!$B:$J,5,0)+VLOOKUP(estimation_returns!AS$1,regression_results!$B:$J,4,0)</f>
        <v>3.3966399716333709E-3</v>
      </c>
      <c r="AS4">
        <f>estimation_returns!AT4-estimation_returns!$Q4*VLOOKUP(estimation_returns!AT$1,regression_results!$B:$J,5,0)+VLOOKUP(estimation_returns!AT$1,regression_results!$B:$J,4,0)</f>
        <v>-1.7237151692481502E-2</v>
      </c>
      <c r="AT4">
        <f>estimation_returns!AU4-estimation_returns!$Q4*VLOOKUP(estimation_returns!AU$1,regression_results!$B:$J,5,0)+VLOOKUP(estimation_returns!AU$1,regression_results!$B:$J,4,0)</f>
        <v>-3.2663147406314262E-3</v>
      </c>
      <c r="AU4">
        <f>estimation_returns!AV4-estimation_returns!$Q4*VLOOKUP(estimation_returns!AV$1,regression_results!$B:$J,5,0)+VLOOKUP(estimation_returns!AV$1,regression_results!$B:$J,4,0)</f>
        <v>4.5129553821033411E-3</v>
      </c>
      <c r="AV4">
        <f>estimation_returns!AW4-estimation_returns!$Q4*VLOOKUP(estimation_returns!AW$1,regression_results!$B:$J,5,0)+VLOOKUP(estimation_returns!AW$1,regression_results!$B:$J,4,0)</f>
        <v>5.9047578788004283E-3</v>
      </c>
      <c r="AW4">
        <f>estimation_returns!AX4-estimation_returns!$Q4*VLOOKUP(estimation_returns!AX$1,regression_results!$B:$J,5,0)+VLOOKUP(estimation_returns!AX$1,regression_results!$B:$J,4,0)</f>
        <v>7.4733091715249713E-3</v>
      </c>
      <c r="AX4">
        <f>estimation_returns!AY4-estimation_returns!$Q4*VLOOKUP(estimation_returns!AY$1,regression_results!$B:$J,5,0)+VLOOKUP(estimation_returns!AY$1,regression_results!$B:$J,4,0)</f>
        <v>1.164902153399563E-2</v>
      </c>
      <c r="AY4">
        <f>estimation_returns!AZ4-estimation_returns!$Q4*VLOOKUP(estimation_returns!AZ$1,regression_results!$B:$J,5,0)+VLOOKUP(estimation_returns!AZ$1,regression_results!$B:$J,4,0)</f>
        <v>-1.7657722442504284E-2</v>
      </c>
      <c r="AZ4">
        <f>estimation_returns!BA4-estimation_returns!$Q4*VLOOKUP(estimation_returns!BA$1,regression_results!$B:$J,5,0)+VLOOKUP(estimation_returns!BA$1,regression_results!$B:$J,4,0)</f>
        <v>3.0300888332794783E-2</v>
      </c>
      <c r="BA4">
        <f>estimation_returns!BB4-estimation_returns!$Q4*VLOOKUP(estimation_returns!BB$1,regression_results!$B:$J,5,0)+VLOOKUP(estimation_returns!BB$1,regression_results!$B:$J,4,0)</f>
        <v>1.3094753911128416E-2</v>
      </c>
      <c r="BB4">
        <f>estimation_returns!BC4-estimation_returns!$Q4*VLOOKUP(estimation_returns!BC$1,regression_results!$B:$J,5,0)+VLOOKUP(estimation_returns!BC$1,regression_results!$B:$J,4,0)</f>
        <v>2.2633520761839066E-3</v>
      </c>
      <c r="BC4">
        <f>estimation_returns!BD4-estimation_returns!$Q4*VLOOKUP(estimation_returns!BD$1,regression_results!$B:$J,5,0)+VLOOKUP(estimation_returns!BD$1,regression_results!$B:$J,4,0)</f>
        <v>-1.6738548319759176E-2</v>
      </c>
      <c r="BD4">
        <f>estimation_returns!BE4-estimation_returns!$Q4*VLOOKUP(estimation_returns!BE$1,regression_results!$B:$J,5,0)+VLOOKUP(estimation_returns!BE$1,regression_results!$B:$J,4,0)</f>
        <v>-2.2064719070748778E-2</v>
      </c>
      <c r="BE4">
        <f>estimation_returns!BF4-estimation_returns!$Q4*VLOOKUP(estimation_returns!BF$1,regression_results!$B:$J,5,0)+VLOOKUP(estimation_returns!BF$1,regression_results!$B:$J,4,0)</f>
        <v>1.0701700369457865E-2</v>
      </c>
      <c r="BF4">
        <f>estimation_returns!BG4-estimation_returns!$Q4*VLOOKUP(estimation_returns!BG$1,regression_results!$B:$J,5,0)+VLOOKUP(estimation_returns!BG$1,regression_results!$B:$J,4,0)</f>
        <v>2.1424189747131952E-3</v>
      </c>
      <c r="BG4">
        <f>estimation_returns!BH4-estimation_returns!$Q4*VLOOKUP(estimation_returns!BH$1,regression_results!$B:$J,5,0)+VLOOKUP(estimation_returns!BH$1,regression_results!$B:$J,4,0)</f>
        <v>2.1214255346963277E-3</v>
      </c>
      <c r="BH4">
        <f>estimation_returns!BI4-estimation_returns!$Q4*VLOOKUP(estimation_returns!BI$1,regression_results!$B:$J,5,0)+VLOOKUP(estimation_returns!BI$1,regression_results!$B:$J,4,0)</f>
        <v>-1.2103446535147722E-2</v>
      </c>
      <c r="BI4">
        <f>estimation_returns!BJ4-estimation_returns!$Q4*VLOOKUP(estimation_returns!BJ$1,regression_results!$B:$J,5,0)+VLOOKUP(estimation_returns!BJ$1,regression_results!$B:$J,4,0)</f>
        <v>1.1167129799540548E-2</v>
      </c>
      <c r="BJ4">
        <f>estimation_returns!BK4-estimation_returns!$Q4*VLOOKUP(estimation_returns!BK$1,regression_results!$B:$J,5,0)+VLOOKUP(estimation_returns!BK$1,regression_results!$B:$J,4,0)</f>
        <v>7.2668445764954744E-3</v>
      </c>
      <c r="BK4">
        <f>estimation_returns!BL4-estimation_returns!$Q4*VLOOKUP(estimation_returns!BL$1,regression_results!$B:$J,5,0)+VLOOKUP(estimation_returns!BL$1,regression_results!$B:$J,4,0)</f>
        <v>-2.9121061338765349E-2</v>
      </c>
      <c r="BL4">
        <f>estimation_returns!BM4-estimation_returns!$Q4*VLOOKUP(estimation_returns!BM$1,regression_results!$B:$J,5,0)+VLOOKUP(estimation_returns!BM$1,regression_results!$B:$J,4,0)</f>
        <v>-1.2545704363334093E-2</v>
      </c>
      <c r="BM4" s="2">
        <v>44567</v>
      </c>
      <c r="BN4">
        <f t="shared" si="0"/>
        <v>2.8126017988332756E-3</v>
      </c>
    </row>
    <row r="5" spans="1:66" x14ac:dyDescent="0.25">
      <c r="A5" s="1">
        <v>-32</v>
      </c>
      <c r="B5">
        <f>estimation_returns!B5-estimation_returns!$Q5*VLOOKUP(estimation_returns!B$1,regression_results!$B:$J,5,0)+VLOOKUP(estimation_returns!B$1,regression_results!$B:$J,4,0)</f>
        <v>4.0850421818307888E-3</v>
      </c>
      <c r="C5">
        <f>estimation_returns!C5-estimation_returns!$Q5*VLOOKUP(estimation_returns!C$1,regression_results!$B:$J,5,0)+VLOOKUP(estimation_returns!C$1,regression_results!$B:$J,4,0)</f>
        <v>-1.9734958697047018E-2</v>
      </c>
      <c r="D5">
        <f>estimation_returns!D5-estimation_returns!$Q5*VLOOKUP(estimation_returns!D$1,regression_results!$B:$J,5,0)+VLOOKUP(estimation_returns!D$1,regression_results!$B:$J,4,0)</f>
        <v>-1.5193132116993659E-3</v>
      </c>
      <c r="E5">
        <f>estimation_returns!E5-estimation_returns!$Q5*VLOOKUP(estimation_returns!E$1,regression_results!$B:$J,5,0)+VLOOKUP(estimation_returns!E$1,regression_results!$B:$J,4,0)</f>
        <v>2.3072656254201317E-3</v>
      </c>
      <c r="F5">
        <f>estimation_returns!F5-estimation_returns!$Q5*VLOOKUP(estimation_returns!F$1,regression_results!$B:$J,5,0)+VLOOKUP(estimation_returns!F$1,regression_results!$B:$J,4,0)</f>
        <v>-3.488556226397712E-4</v>
      </c>
      <c r="G5">
        <f>estimation_returns!G5-estimation_returns!$Q5*VLOOKUP(estimation_returns!G$1,regression_results!$B:$J,5,0)+VLOOKUP(estimation_returns!G$1,regression_results!$B:$J,4,0)</f>
        <v>-3.515816722810132E-2</v>
      </c>
      <c r="H5">
        <f>estimation_returns!H5-estimation_returns!$Q5*VLOOKUP(estimation_returns!H$1,regression_results!$B:$J,5,0)+VLOOKUP(estimation_returns!H$1,regression_results!$B:$J,4,0)</f>
        <v>1.7379321282160361E-2</v>
      </c>
      <c r="I5">
        <f>estimation_returns!I5-estimation_returns!$Q5*VLOOKUP(estimation_returns!I$1,regression_results!$B:$J,5,0)+VLOOKUP(estimation_returns!I$1,regression_results!$B:$J,4,0)</f>
        <v>2.8028479128190988E-3</v>
      </c>
      <c r="J5">
        <f>estimation_returns!J5-estimation_returns!$Q5*VLOOKUP(estimation_returns!J$1,regression_results!$B:$J,5,0)+VLOOKUP(estimation_returns!J$1,regression_results!$B:$J,4,0)</f>
        <v>1.9132712155096401E-2</v>
      </c>
      <c r="K5">
        <f>estimation_returns!K5-estimation_returns!$Q5*VLOOKUP(estimation_returns!K$1,regression_results!$B:$J,5,0)+VLOOKUP(estimation_returns!K$1,regression_results!$B:$J,4,0)</f>
        <v>8.7515182297638727E-3</v>
      </c>
      <c r="L5">
        <f>estimation_returns!L5-estimation_returns!$Q5*VLOOKUP(estimation_returns!L$1,regression_results!$B:$J,5,0)+VLOOKUP(estimation_returns!L$1,regression_results!$B:$J,4,0)</f>
        <v>-4.5510337327226605E-2</v>
      </c>
      <c r="M5">
        <f>estimation_returns!M5-estimation_returns!$Q5*VLOOKUP(estimation_returns!M$1,regression_results!$B:$J,5,0)+VLOOKUP(estimation_returns!M$1,regression_results!$B:$J,4,0)</f>
        <v>-3.6535883666342008E-2</v>
      </c>
      <c r="N5">
        <f>estimation_returns!N5-estimation_returns!$Q5*VLOOKUP(estimation_returns!N$1,regression_results!$B:$J,5,0)+VLOOKUP(estimation_returns!N$1,regression_results!$B:$J,4,0)</f>
        <v>-1.1893424898144158E-2</v>
      </c>
      <c r="O5">
        <f>estimation_returns!O5-estimation_returns!$Q5*VLOOKUP(estimation_returns!O$1,regression_results!$B:$J,5,0)+VLOOKUP(estimation_returns!O$1,regression_results!$B:$J,4,0)</f>
        <v>7.3359357953254961E-2</v>
      </c>
      <c r="P5">
        <f>estimation_returns!P5-estimation_returns!$Q5*VLOOKUP(estimation_returns!P$1,regression_results!$B:$J,5,0)+VLOOKUP(estimation_returns!P$1,regression_results!$B:$J,4,0)</f>
        <v>9.9610734049379E-3</v>
      </c>
      <c r="Q5">
        <f>estimation_returns!R5-estimation_returns!$Q5*VLOOKUP(estimation_returns!R$1,regression_results!$B:$J,5,0)+VLOOKUP(estimation_returns!R$1,regression_results!$B:$J,4,0)</f>
        <v>-4.1371521548649237E-3</v>
      </c>
      <c r="R5">
        <f>estimation_returns!S5-estimation_returns!$Q5*VLOOKUP(estimation_returns!S$1,regression_results!$B:$J,5,0)+VLOOKUP(estimation_returns!S$1,regression_results!$B:$J,4,0)</f>
        <v>-4.9798318454410614E-5</v>
      </c>
      <c r="S5">
        <f>estimation_returns!T5-estimation_returns!$Q5*VLOOKUP(estimation_returns!T$1,regression_results!$B:$J,5,0)+VLOOKUP(estimation_returns!T$1,regression_results!$B:$J,4,0)</f>
        <v>-5.9870347848203123E-2</v>
      </c>
      <c r="T5">
        <f>estimation_returns!U5-estimation_returns!$Q5*VLOOKUP(estimation_returns!U$1,regression_results!$B:$J,5,0)+VLOOKUP(estimation_returns!U$1,regression_results!$B:$J,4,0)</f>
        <v>3.4863438675762019E-2</v>
      </c>
      <c r="U5">
        <f>estimation_returns!V5-estimation_returns!$Q5*VLOOKUP(estimation_returns!V$1,regression_results!$B:$J,5,0)+VLOOKUP(estimation_returns!V$1,regression_results!$B:$J,4,0)</f>
        <v>-2.4636599256752847E-2</v>
      </c>
      <c r="V5">
        <f>estimation_returns!W5-estimation_returns!$Q5*VLOOKUP(estimation_returns!W$1,regression_results!$B:$J,5,0)+VLOOKUP(estimation_returns!W$1,regression_results!$B:$J,4,0)</f>
        <v>-4.0303845312281324E-2</v>
      </c>
      <c r="W5">
        <f>estimation_returns!X5-estimation_returns!$Q5*VLOOKUP(estimation_returns!X$1,regression_results!$B:$J,5,0)+VLOOKUP(estimation_returns!X$1,regression_results!$B:$J,4,0)</f>
        <v>-1.5240283561686024E-2</v>
      </c>
      <c r="X5">
        <f>estimation_returns!Y5-estimation_returns!$Q5*VLOOKUP(estimation_returns!Y$1,regression_results!$B:$J,5,0)+VLOOKUP(estimation_returns!Y$1,regression_results!$B:$J,4,0)</f>
        <v>-1.0399816593441389E-2</v>
      </c>
      <c r="Y5">
        <f>estimation_returns!Z5-estimation_returns!$Q5*VLOOKUP(estimation_returns!Z$1,regression_results!$B:$J,5,0)+VLOOKUP(estimation_returns!Z$1,regression_results!$B:$J,4,0)</f>
        <v>-7.0065356258996903E-2</v>
      </c>
      <c r="Z5">
        <f>estimation_returns!AA5-estimation_returns!$Q5*VLOOKUP(estimation_returns!AA$1,regression_results!$B:$J,5,0)+VLOOKUP(estimation_returns!AA$1,regression_results!$B:$J,4,0)</f>
        <v>1.4162937147774407E-3</v>
      </c>
      <c r="AA5">
        <f>estimation_returns!AB5-estimation_returns!$Q5*VLOOKUP(estimation_returns!AB$1,regression_results!$B:$J,5,0)+VLOOKUP(estimation_returns!AB$1,regression_results!$B:$J,4,0)</f>
        <v>-2.3172330978411974E-2</v>
      </c>
      <c r="AB5">
        <f>estimation_returns!AC5-estimation_returns!$Q5*VLOOKUP(estimation_returns!AC$1,regression_results!$B:$J,5,0)+VLOOKUP(estimation_returns!AC$1,regression_results!$B:$J,4,0)</f>
        <v>1.8120489742867603E-3</v>
      </c>
      <c r="AC5">
        <f>estimation_returns!AD5-estimation_returns!$Q5*VLOOKUP(estimation_returns!AD$1,regression_results!$B:$J,5,0)+VLOOKUP(estimation_returns!AD$1,regression_results!$B:$J,4,0)</f>
        <v>5.0140427722074029E-3</v>
      </c>
      <c r="AD5">
        <f>estimation_returns!AE5-estimation_returns!$Q5*VLOOKUP(estimation_returns!AE$1,regression_results!$B:$J,5,0)+VLOOKUP(estimation_returns!AE$1,regression_results!$B:$J,4,0)</f>
        <v>2.2778773359566256E-3</v>
      </c>
      <c r="AE5">
        <f>estimation_returns!AF5-estimation_returns!$Q5*VLOOKUP(estimation_returns!AF$1,regression_results!$B:$J,5,0)+VLOOKUP(estimation_returns!AF$1,regression_results!$B:$J,4,0)</f>
        <v>1.0427721234235994E-2</v>
      </c>
      <c r="AF5">
        <f>estimation_returns!AG5-estimation_returns!$Q5*VLOOKUP(estimation_returns!AG$1,regression_results!$B:$J,5,0)+VLOOKUP(estimation_returns!AG$1,regression_results!$B:$J,4,0)</f>
        <v>-2.3221388599980294E-2</v>
      </c>
      <c r="AG5">
        <f>estimation_returns!AH5-estimation_returns!$Q5*VLOOKUP(estimation_returns!AH$1,regression_results!$B:$J,5,0)+VLOOKUP(estimation_returns!AH$1,regression_results!$B:$J,4,0)</f>
        <v>-2.4023433230820996E-3</v>
      </c>
      <c r="AH5">
        <f>estimation_returns!AI5-estimation_returns!$Q5*VLOOKUP(estimation_returns!AI$1,regression_results!$B:$J,5,0)+VLOOKUP(estimation_returns!AI$1,regression_results!$B:$J,4,0)</f>
        <v>1.9578884758181744E-2</v>
      </c>
      <c r="AI5">
        <f>estimation_returns!AJ5-estimation_returns!$Q5*VLOOKUP(estimation_returns!AJ$1,regression_results!$B:$J,5,0)+VLOOKUP(estimation_returns!AJ$1,regression_results!$B:$J,4,0)</f>
        <v>3.9543243545780683E-2</v>
      </c>
      <c r="AJ5">
        <f>estimation_returns!AK5-estimation_returns!$Q5*VLOOKUP(estimation_returns!AK$1,regression_results!$B:$J,5,0)+VLOOKUP(estimation_returns!AK$1,regression_results!$B:$J,4,0)</f>
        <v>-1.6590767288980773E-2</v>
      </c>
      <c r="AK5">
        <f>estimation_returns!AL5-estimation_returns!$Q5*VLOOKUP(estimation_returns!AL$1,regression_results!$B:$J,5,0)+VLOOKUP(estimation_returns!AL$1,regression_results!$B:$J,4,0)</f>
        <v>1.3612886008629002E-3</v>
      </c>
      <c r="AL5">
        <f>estimation_returns!AM5-estimation_returns!$Q5*VLOOKUP(estimation_returns!AM$1,regression_results!$B:$J,5,0)+VLOOKUP(estimation_returns!AM$1,regression_results!$B:$J,4,0)</f>
        <v>-2.8206472332501988E-2</v>
      </c>
      <c r="AM5">
        <f>estimation_returns!AN5-estimation_returns!$Q5*VLOOKUP(estimation_returns!AN$1,regression_results!$B:$J,5,0)+VLOOKUP(estimation_returns!AN$1,regression_results!$B:$J,4,0)</f>
        <v>-1.7743420945542158E-2</v>
      </c>
      <c r="AN5">
        <f>estimation_returns!AO5-estimation_returns!$Q5*VLOOKUP(estimation_returns!AO$1,regression_results!$B:$J,5,0)+VLOOKUP(estimation_returns!AO$1,regression_results!$B:$J,4,0)</f>
        <v>-9.2641055261994086E-3</v>
      </c>
      <c r="AO5">
        <f>estimation_returns!AP5-estimation_returns!$Q5*VLOOKUP(estimation_returns!AP$1,regression_results!$B:$J,5,0)+VLOOKUP(estimation_returns!AP$1,regression_results!$B:$J,4,0)</f>
        <v>-1.2694877525225662E-2</v>
      </c>
      <c r="AP5">
        <f>estimation_returns!AQ5-estimation_returns!$Q5*VLOOKUP(estimation_returns!AQ$1,regression_results!$B:$J,5,0)+VLOOKUP(estimation_returns!AQ$1,regression_results!$B:$J,4,0)</f>
        <v>-7.7337332577608782E-3</v>
      </c>
      <c r="AQ5">
        <f>estimation_returns!AR5-estimation_returns!$Q5*VLOOKUP(estimation_returns!AR$1,regression_results!$B:$J,5,0)+VLOOKUP(estimation_returns!AR$1,regression_results!$B:$J,4,0)</f>
        <v>5.3024964882192353E-3</v>
      </c>
      <c r="AR5">
        <f>estimation_returns!AS5-estimation_returns!$Q5*VLOOKUP(estimation_returns!AS$1,regression_results!$B:$J,5,0)+VLOOKUP(estimation_returns!AS$1,regression_results!$B:$J,4,0)</f>
        <v>3.7112804951386241E-3</v>
      </c>
      <c r="AS5">
        <f>estimation_returns!AT5-estimation_returns!$Q5*VLOOKUP(estimation_returns!AT$1,regression_results!$B:$J,5,0)+VLOOKUP(estimation_returns!AT$1,regression_results!$B:$J,4,0)</f>
        <v>-1.3289262092837607E-3</v>
      </c>
      <c r="AT5">
        <f>estimation_returns!AU5-estimation_returns!$Q5*VLOOKUP(estimation_returns!AU$1,regression_results!$B:$J,5,0)+VLOOKUP(estimation_returns!AU$1,regression_results!$B:$J,4,0)</f>
        <v>-1.2562707580963804E-2</v>
      </c>
      <c r="AU5">
        <f>estimation_returns!AV5-estimation_returns!$Q5*VLOOKUP(estimation_returns!AV$1,regression_results!$B:$J,5,0)+VLOOKUP(estimation_returns!AV$1,regression_results!$B:$J,4,0)</f>
        <v>-1.347281674876708E-2</v>
      </c>
      <c r="AV5">
        <f>estimation_returns!AW5-estimation_returns!$Q5*VLOOKUP(estimation_returns!AW$1,regression_results!$B:$J,5,0)+VLOOKUP(estimation_returns!AW$1,regression_results!$B:$J,4,0)</f>
        <v>6.7822571671168844E-4</v>
      </c>
      <c r="AW5">
        <f>estimation_returns!AX5-estimation_returns!$Q5*VLOOKUP(estimation_returns!AX$1,regression_results!$B:$J,5,0)+VLOOKUP(estimation_returns!AX$1,regression_results!$B:$J,4,0)</f>
        <v>-8.6703018990263083E-3</v>
      </c>
      <c r="AX5">
        <f>estimation_returns!AY5-estimation_returns!$Q5*VLOOKUP(estimation_returns!AY$1,regression_results!$B:$J,5,0)+VLOOKUP(estimation_returns!AY$1,regression_results!$B:$J,4,0)</f>
        <v>3.5304994483007883E-2</v>
      </c>
      <c r="AY5">
        <f>estimation_returns!AZ5-estimation_returns!$Q5*VLOOKUP(estimation_returns!AZ$1,regression_results!$B:$J,5,0)+VLOOKUP(estimation_returns!AZ$1,regression_results!$B:$J,4,0)</f>
        <v>-6.7179846356097722E-2</v>
      </c>
      <c r="AZ5">
        <f>estimation_returns!BA5-estimation_returns!$Q5*VLOOKUP(estimation_returns!BA$1,regression_results!$B:$J,5,0)+VLOOKUP(estimation_returns!BA$1,regression_results!$B:$J,4,0)</f>
        <v>1.5424148709744415E-2</v>
      </c>
      <c r="BA5">
        <f>estimation_returns!BB5-estimation_returns!$Q5*VLOOKUP(estimation_returns!BB$1,regression_results!$B:$J,5,0)+VLOOKUP(estimation_returns!BB$1,regression_results!$B:$J,4,0)</f>
        <v>-4.9146441992753533E-3</v>
      </c>
      <c r="BB5">
        <f>estimation_returns!BC5-estimation_returns!$Q5*VLOOKUP(estimation_returns!BC$1,regression_results!$B:$J,5,0)+VLOOKUP(estimation_returns!BC$1,regression_results!$B:$J,4,0)</f>
        <v>4.3783638631530564E-2</v>
      </c>
      <c r="BC5">
        <f>estimation_returns!BD5-estimation_returns!$Q5*VLOOKUP(estimation_returns!BD$1,regression_results!$B:$J,5,0)+VLOOKUP(estimation_returns!BD$1,regression_results!$B:$J,4,0)</f>
        <v>-3.2531003250549743E-2</v>
      </c>
      <c r="BD5">
        <f>estimation_returns!BE5-estimation_returns!$Q5*VLOOKUP(estimation_returns!BE$1,regression_results!$B:$J,5,0)+VLOOKUP(estimation_returns!BE$1,regression_results!$B:$J,4,0)</f>
        <v>-4.2947014698263364E-3</v>
      </c>
      <c r="BE5">
        <f>estimation_returns!BF5-estimation_returns!$Q5*VLOOKUP(estimation_returns!BF$1,regression_results!$B:$J,5,0)+VLOOKUP(estimation_returns!BF$1,regression_results!$B:$J,4,0)</f>
        <v>-7.6154274920106233E-3</v>
      </c>
      <c r="BF5">
        <f>estimation_returns!BG5-estimation_returns!$Q5*VLOOKUP(estimation_returns!BG$1,regression_results!$B:$J,5,0)+VLOOKUP(estimation_returns!BG$1,regression_results!$B:$J,4,0)</f>
        <v>-2.6933836259977677E-3</v>
      </c>
      <c r="BG5">
        <f>estimation_returns!BH5-estimation_returns!$Q5*VLOOKUP(estimation_returns!BH$1,regression_results!$B:$J,5,0)+VLOOKUP(estimation_returns!BH$1,regression_results!$B:$J,4,0)</f>
        <v>4.9973760213553417E-2</v>
      </c>
      <c r="BH5">
        <f>estimation_returns!BI5-estimation_returns!$Q5*VLOOKUP(estimation_returns!BI$1,regression_results!$B:$J,5,0)+VLOOKUP(estimation_returns!BI$1,regression_results!$B:$J,4,0)</f>
        <v>3.9575790075687461E-3</v>
      </c>
      <c r="BI5">
        <f>estimation_returns!BJ5-estimation_returns!$Q5*VLOOKUP(estimation_returns!BJ$1,regression_results!$B:$J,5,0)+VLOOKUP(estimation_returns!BJ$1,regression_results!$B:$J,4,0)</f>
        <v>-1.8236061709836774E-2</v>
      </c>
      <c r="BJ5">
        <f>estimation_returns!BK5-estimation_returns!$Q5*VLOOKUP(estimation_returns!BK$1,regression_results!$B:$J,5,0)+VLOOKUP(estimation_returns!BK$1,regression_results!$B:$J,4,0)</f>
        <v>-4.4808595943435139E-3</v>
      </c>
      <c r="BK5">
        <f>estimation_returns!BL5-estimation_returns!$Q5*VLOOKUP(estimation_returns!BL$1,regression_results!$B:$J,5,0)+VLOOKUP(estimation_returns!BL$1,regression_results!$B:$J,4,0)</f>
        <v>3.0645416044028893E-3</v>
      </c>
      <c r="BL5">
        <f>estimation_returns!BM5-estimation_returns!$Q5*VLOOKUP(estimation_returns!BM$1,regression_results!$B:$J,5,0)+VLOOKUP(estimation_returns!BM$1,regression_results!$B:$J,4,0)</f>
        <v>2.4638726835013836E-2</v>
      </c>
      <c r="BM5" s="2">
        <v>44568</v>
      </c>
      <c r="BN5">
        <f t="shared" si="0"/>
        <v>-4.0396966559891863E-3</v>
      </c>
    </row>
    <row r="6" spans="1:66" x14ac:dyDescent="0.25">
      <c r="A6" s="1">
        <v>-31</v>
      </c>
      <c r="B6">
        <f>estimation_returns!B6-estimation_returns!$Q6*VLOOKUP(estimation_returns!B$1,regression_results!$B:$J,5,0)+VLOOKUP(estimation_returns!B$1,regression_results!$B:$J,4,0)</f>
        <v>9.538038179820069E-3</v>
      </c>
      <c r="C6">
        <f>estimation_returns!C6-estimation_returns!$Q6*VLOOKUP(estimation_returns!C$1,regression_results!$B:$J,5,0)+VLOOKUP(estimation_returns!C$1,regression_results!$B:$J,4,0)</f>
        <v>-5.9041985346383555E-3</v>
      </c>
      <c r="D6">
        <f>estimation_returns!D6-estimation_returns!$Q6*VLOOKUP(estimation_returns!D$1,regression_results!$B:$J,5,0)+VLOOKUP(estimation_returns!D$1,regression_results!$B:$J,4,0)</f>
        <v>3.0070348713159969E-2</v>
      </c>
      <c r="E6">
        <f>estimation_returns!E6-estimation_returns!$Q6*VLOOKUP(estimation_returns!E$1,regression_results!$B:$J,5,0)+VLOOKUP(estimation_returns!E$1,regression_results!$B:$J,4,0)</f>
        <v>-1.7966873118104833E-2</v>
      </c>
      <c r="F6">
        <f>estimation_returns!F6-estimation_returns!$Q6*VLOOKUP(estimation_returns!F$1,regression_results!$B:$J,5,0)+VLOOKUP(estimation_returns!F$1,regression_results!$B:$J,4,0)</f>
        <v>-1.6527855204618049E-2</v>
      </c>
      <c r="G6">
        <f>estimation_returns!G6-estimation_returns!$Q6*VLOOKUP(estimation_returns!G$1,regression_results!$B:$J,5,0)+VLOOKUP(estimation_returns!G$1,regression_results!$B:$J,4,0)</f>
        <v>-1.8774649267873044E-2</v>
      </c>
      <c r="H6">
        <f>estimation_returns!H6-estimation_returns!$Q6*VLOOKUP(estimation_returns!H$1,regression_results!$B:$J,5,0)+VLOOKUP(estimation_returns!H$1,regression_results!$B:$J,4,0)</f>
        <v>-2.1319275955622604E-2</v>
      </c>
      <c r="I6">
        <f>estimation_returns!I6-estimation_returns!$Q6*VLOOKUP(estimation_returns!I$1,regression_results!$B:$J,5,0)+VLOOKUP(estimation_returns!I$1,regression_results!$B:$J,4,0)</f>
        <v>7.1966463868750486E-3</v>
      </c>
      <c r="J6">
        <f>estimation_returns!J6-estimation_returns!$Q6*VLOOKUP(estimation_returns!J$1,regression_results!$B:$J,5,0)+VLOOKUP(estimation_returns!J$1,regression_results!$B:$J,4,0)</f>
        <v>1.8362036522283874E-2</v>
      </c>
      <c r="K6">
        <f>estimation_returns!K6-estimation_returns!$Q6*VLOOKUP(estimation_returns!K$1,regression_results!$B:$J,5,0)+VLOOKUP(estimation_returns!K$1,regression_results!$B:$J,4,0)</f>
        <v>1.2275052039431709E-2</v>
      </c>
      <c r="L6">
        <f>estimation_returns!L6-estimation_returns!$Q6*VLOOKUP(estimation_returns!L$1,regression_results!$B:$J,5,0)+VLOOKUP(estimation_returns!L$1,regression_results!$B:$J,4,0)</f>
        <v>1.2631060178336847E-2</v>
      </c>
      <c r="M6">
        <f>estimation_returns!M6-estimation_returns!$Q6*VLOOKUP(estimation_returns!M$1,regression_results!$B:$J,5,0)+VLOOKUP(estimation_returns!M$1,regression_results!$B:$J,4,0)</f>
        <v>-7.6877377610384389E-4</v>
      </c>
      <c r="N6">
        <f>estimation_returns!N6-estimation_returns!$Q6*VLOOKUP(estimation_returns!N$1,regression_results!$B:$J,5,0)+VLOOKUP(estimation_returns!N$1,regression_results!$B:$J,4,0)</f>
        <v>-1.3721197697590475E-3</v>
      </c>
      <c r="O6">
        <f>estimation_returns!O6-estimation_returns!$Q6*VLOOKUP(estimation_returns!O$1,regression_results!$B:$J,5,0)+VLOOKUP(estimation_returns!O$1,regression_results!$B:$J,4,0)</f>
        <v>-5.6197375265428125E-3</v>
      </c>
      <c r="P6">
        <f>estimation_returns!P6-estimation_returns!$Q6*VLOOKUP(estimation_returns!P$1,regression_results!$B:$J,5,0)+VLOOKUP(estimation_returns!P$1,regression_results!$B:$J,4,0)</f>
        <v>-2.4081634295118268E-3</v>
      </c>
      <c r="Q6">
        <f>estimation_returns!R6-estimation_returns!$Q6*VLOOKUP(estimation_returns!R$1,regression_results!$B:$J,5,0)+VLOOKUP(estimation_returns!R$1,regression_results!$B:$J,4,0)</f>
        <v>-1.1442774222799578E-2</v>
      </c>
      <c r="R6">
        <f>estimation_returns!S6-estimation_returns!$Q6*VLOOKUP(estimation_returns!S$1,regression_results!$B:$J,5,0)+VLOOKUP(estimation_returns!S$1,regression_results!$B:$J,4,0)</f>
        <v>-3.3080950514526638E-4</v>
      </c>
      <c r="S6">
        <f>estimation_returns!T6-estimation_returns!$Q6*VLOOKUP(estimation_returns!T$1,regression_results!$B:$J,5,0)+VLOOKUP(estimation_returns!T$1,regression_results!$B:$J,4,0)</f>
        <v>-1.1416932892148624E-2</v>
      </c>
      <c r="T6">
        <f>estimation_returns!U6-estimation_returns!$Q6*VLOOKUP(estimation_returns!U$1,regression_results!$B:$J,5,0)+VLOOKUP(estimation_returns!U$1,regression_results!$B:$J,4,0)</f>
        <v>7.4491962594818838E-4</v>
      </c>
      <c r="U6">
        <f>estimation_returns!V6-estimation_returns!$Q6*VLOOKUP(estimation_returns!V$1,regression_results!$B:$J,5,0)+VLOOKUP(estimation_returns!V$1,regression_results!$B:$J,4,0)</f>
        <v>-4.3600298369460118E-2</v>
      </c>
      <c r="V6">
        <f>estimation_returns!W6-estimation_returns!$Q6*VLOOKUP(estimation_returns!W$1,regression_results!$B:$J,5,0)+VLOOKUP(estimation_returns!W$1,regression_results!$B:$J,4,0)</f>
        <v>-2.2650219305917943E-2</v>
      </c>
      <c r="W6">
        <f>estimation_returns!X6-estimation_returns!$Q6*VLOOKUP(estimation_returns!X$1,regression_results!$B:$J,5,0)+VLOOKUP(estimation_returns!X$1,regression_results!$B:$J,4,0)</f>
        <v>8.459498887866965E-3</v>
      </c>
      <c r="X6">
        <f>estimation_returns!Y6-estimation_returns!$Q6*VLOOKUP(estimation_returns!Y$1,regression_results!$B:$J,5,0)+VLOOKUP(estimation_returns!Y$1,regression_results!$B:$J,4,0)</f>
        <v>-5.8564511495174457E-3</v>
      </c>
      <c r="Y6">
        <f>estimation_returns!Z6-estimation_returns!$Q6*VLOOKUP(estimation_returns!Z$1,regression_results!$B:$J,5,0)+VLOOKUP(estimation_returns!Z$1,regression_results!$B:$J,4,0)</f>
        <v>5.3842937933754938E-3</v>
      </c>
      <c r="Z6">
        <f>estimation_returns!AA6-estimation_returns!$Q6*VLOOKUP(estimation_returns!AA$1,regression_results!$B:$J,5,0)+VLOOKUP(estimation_returns!AA$1,regression_results!$B:$J,4,0)</f>
        <v>2.9377108016332264E-3</v>
      </c>
      <c r="AA6">
        <f>estimation_returns!AB6-estimation_returns!$Q6*VLOOKUP(estimation_returns!AB$1,regression_results!$B:$J,5,0)+VLOOKUP(estimation_returns!AB$1,regression_results!$B:$J,4,0)</f>
        <v>1.5603704260120047E-2</v>
      </c>
      <c r="AB6">
        <f>estimation_returns!AC6-estimation_returns!$Q6*VLOOKUP(estimation_returns!AC$1,regression_results!$B:$J,5,0)+VLOOKUP(estimation_returns!AC$1,regression_results!$B:$J,4,0)</f>
        <v>3.2538447115528543E-2</v>
      </c>
      <c r="AC6">
        <f>estimation_returns!AD6-estimation_returns!$Q6*VLOOKUP(estimation_returns!AD$1,regression_results!$B:$J,5,0)+VLOOKUP(estimation_returns!AD$1,regression_results!$B:$J,4,0)</f>
        <v>6.6155133320338302E-2</v>
      </c>
      <c r="AD6">
        <f>estimation_returns!AE6-estimation_returns!$Q6*VLOOKUP(estimation_returns!AE$1,regression_results!$B:$J,5,0)+VLOOKUP(estimation_returns!AE$1,regression_results!$B:$J,4,0)</f>
        <v>-1.3191002287220569E-2</v>
      </c>
      <c r="AE6">
        <f>estimation_returns!AF6-estimation_returns!$Q6*VLOOKUP(estimation_returns!AF$1,regression_results!$B:$J,5,0)+VLOOKUP(estimation_returns!AF$1,regression_results!$B:$J,4,0)</f>
        <v>1.0089578198353462E-2</v>
      </c>
      <c r="AF6">
        <f>estimation_returns!AG6-estimation_returns!$Q6*VLOOKUP(estimation_returns!AG$1,regression_results!$B:$J,5,0)+VLOOKUP(estimation_returns!AG$1,regression_results!$B:$J,4,0)</f>
        <v>2.5800925102497447E-2</v>
      </c>
      <c r="AG6">
        <f>estimation_returns!AH6-estimation_returns!$Q6*VLOOKUP(estimation_returns!AH$1,regression_results!$B:$J,5,0)+VLOOKUP(estimation_returns!AH$1,regression_results!$B:$J,4,0)</f>
        <v>-2.8580532593512009E-2</v>
      </c>
      <c r="AH6">
        <f>estimation_returns!AI6-estimation_returns!$Q6*VLOOKUP(estimation_returns!AI$1,regression_results!$B:$J,5,0)+VLOOKUP(estimation_returns!AI$1,regression_results!$B:$J,4,0)</f>
        <v>-1.1592071649639178E-2</v>
      </c>
      <c r="AI6">
        <f>estimation_returns!AJ6-estimation_returns!$Q6*VLOOKUP(estimation_returns!AJ$1,regression_results!$B:$J,5,0)+VLOOKUP(estimation_returns!AJ$1,regression_results!$B:$J,4,0)</f>
        <v>-2.1251392826473349E-2</v>
      </c>
      <c r="AJ6">
        <f>estimation_returns!AK6-estimation_returns!$Q6*VLOOKUP(estimation_returns!AK$1,regression_results!$B:$J,5,0)+VLOOKUP(estimation_returns!AK$1,regression_results!$B:$J,4,0)</f>
        <v>-7.7871804901035666E-3</v>
      </c>
      <c r="AK6">
        <f>estimation_returns!AL6-estimation_returns!$Q6*VLOOKUP(estimation_returns!AL$1,regression_results!$B:$J,5,0)+VLOOKUP(estimation_returns!AL$1,regression_results!$B:$J,4,0)</f>
        <v>-1.2141049203193274E-3</v>
      </c>
      <c r="AL6">
        <f>estimation_returns!AM6-estimation_returns!$Q6*VLOOKUP(estimation_returns!AM$1,regression_results!$B:$J,5,0)+VLOOKUP(estimation_returns!AM$1,regression_results!$B:$J,4,0)</f>
        <v>1.0961695952933514E-2</v>
      </c>
      <c r="AM6">
        <f>estimation_returns!AN6-estimation_returns!$Q6*VLOOKUP(estimation_returns!AN$1,regression_results!$B:$J,5,0)+VLOOKUP(estimation_returns!AN$1,regression_results!$B:$J,4,0)</f>
        <v>-1.5529755562797688E-2</v>
      </c>
      <c r="AN6">
        <f>estimation_returns!AO6-estimation_returns!$Q6*VLOOKUP(estimation_returns!AO$1,regression_results!$B:$J,5,0)+VLOOKUP(estimation_returns!AO$1,regression_results!$B:$J,4,0)</f>
        <v>-1.0425766568034879E-2</v>
      </c>
      <c r="AO6">
        <f>estimation_returns!AP6-estimation_returns!$Q6*VLOOKUP(estimation_returns!AP$1,regression_results!$B:$J,5,0)+VLOOKUP(estimation_returns!AP$1,regression_results!$B:$J,4,0)</f>
        <v>-5.6598157700946269E-2</v>
      </c>
      <c r="AP6">
        <f>estimation_returns!AQ6-estimation_returns!$Q6*VLOOKUP(estimation_returns!AQ$1,regression_results!$B:$J,5,0)+VLOOKUP(estimation_returns!AQ$1,regression_results!$B:$J,4,0)</f>
        <v>-4.7861217299365669E-3</v>
      </c>
      <c r="AQ6">
        <f>estimation_returns!AR6-estimation_returns!$Q6*VLOOKUP(estimation_returns!AR$1,regression_results!$B:$J,5,0)+VLOOKUP(estimation_returns!AR$1,regression_results!$B:$J,4,0)</f>
        <v>1.1348130970642399E-2</v>
      </c>
      <c r="AR6">
        <f>estimation_returns!AS6-estimation_returns!$Q6*VLOOKUP(estimation_returns!AS$1,regression_results!$B:$J,5,0)+VLOOKUP(estimation_returns!AS$1,regression_results!$B:$J,4,0)</f>
        <v>2.0225846232213691E-2</v>
      </c>
      <c r="AS6">
        <f>estimation_returns!AT6-estimation_returns!$Q6*VLOOKUP(estimation_returns!AT$1,regression_results!$B:$J,5,0)+VLOOKUP(estimation_returns!AT$1,regression_results!$B:$J,4,0)</f>
        <v>-1.418694103286764E-3</v>
      </c>
      <c r="AT6">
        <f>estimation_returns!AU6-estimation_returns!$Q6*VLOOKUP(estimation_returns!AU$1,regression_results!$B:$J,5,0)+VLOOKUP(estimation_returns!AU$1,regression_results!$B:$J,4,0)</f>
        <v>-1.5496940395989823E-2</v>
      </c>
      <c r="AU6">
        <f>estimation_returns!AV6-estimation_returns!$Q6*VLOOKUP(estimation_returns!AV$1,regression_results!$B:$J,5,0)+VLOOKUP(estimation_returns!AV$1,regression_results!$B:$J,4,0)</f>
        <v>-5.8993468410886629E-3</v>
      </c>
      <c r="AV6">
        <f>estimation_returns!AW6-estimation_returns!$Q6*VLOOKUP(estimation_returns!AW$1,regression_results!$B:$J,5,0)+VLOOKUP(estimation_returns!AW$1,regression_results!$B:$J,4,0)</f>
        <v>-1.2230816256131188E-2</v>
      </c>
      <c r="AW6">
        <f>estimation_returns!AX6-estimation_returns!$Q6*VLOOKUP(estimation_returns!AX$1,regression_results!$B:$J,5,0)+VLOOKUP(estimation_returns!AX$1,regression_results!$B:$J,4,0)</f>
        <v>-8.3962894360133326E-3</v>
      </c>
      <c r="AX6">
        <f>estimation_returns!AY6-estimation_returns!$Q6*VLOOKUP(estimation_returns!AY$1,regression_results!$B:$J,5,0)+VLOOKUP(estimation_returns!AY$1,regression_results!$B:$J,4,0)</f>
        <v>-1.3602942567611397E-2</v>
      </c>
      <c r="AY6">
        <f>estimation_returns!AZ6-estimation_returns!$Q6*VLOOKUP(estimation_returns!AZ$1,regression_results!$B:$J,5,0)+VLOOKUP(estimation_returns!AZ$1,regression_results!$B:$J,4,0)</f>
        <v>1.2282553824238549E-2</v>
      </c>
      <c r="AZ6">
        <f>estimation_returns!BA6-estimation_returns!$Q6*VLOOKUP(estimation_returns!BA$1,regression_results!$B:$J,5,0)+VLOOKUP(estimation_returns!BA$1,regression_results!$B:$J,4,0)</f>
        <v>1.1150630128794357E-3</v>
      </c>
      <c r="BA6">
        <f>estimation_returns!BB6-estimation_returns!$Q6*VLOOKUP(estimation_returns!BB$1,regression_results!$B:$J,5,0)+VLOOKUP(estimation_returns!BB$1,regression_results!$B:$J,4,0)</f>
        <v>-7.7183521964258829E-3</v>
      </c>
      <c r="BB6">
        <f>estimation_returns!BC6-estimation_returns!$Q6*VLOOKUP(estimation_returns!BC$1,regression_results!$B:$J,5,0)+VLOOKUP(estimation_returns!BC$1,regression_results!$B:$J,4,0)</f>
        <v>-1.4474906820566028E-2</v>
      </c>
      <c r="BC6">
        <f>estimation_returns!BD6-estimation_returns!$Q6*VLOOKUP(estimation_returns!BD$1,regression_results!$B:$J,5,0)+VLOOKUP(estimation_returns!BD$1,regression_results!$B:$J,4,0)</f>
        <v>-2.005674659284188E-2</v>
      </c>
      <c r="BD6">
        <f>estimation_returns!BE6-estimation_returns!$Q6*VLOOKUP(estimation_returns!BE$1,regression_results!$B:$J,5,0)+VLOOKUP(estimation_returns!BE$1,regression_results!$B:$J,4,0)</f>
        <v>5.4967602079644511E-4</v>
      </c>
      <c r="BE6">
        <f>estimation_returns!BF6-estimation_returns!$Q6*VLOOKUP(estimation_returns!BF$1,regression_results!$B:$J,5,0)+VLOOKUP(estimation_returns!BF$1,regression_results!$B:$J,4,0)</f>
        <v>-1.1938108007330091E-2</v>
      </c>
      <c r="BF6">
        <f>estimation_returns!BG6-estimation_returns!$Q6*VLOOKUP(estimation_returns!BG$1,regression_results!$B:$J,5,0)+VLOOKUP(estimation_returns!BG$1,regression_results!$B:$J,4,0)</f>
        <v>-2.3012041801996515E-2</v>
      </c>
      <c r="BG6">
        <f>estimation_returns!BH6-estimation_returns!$Q6*VLOOKUP(estimation_returns!BH$1,regression_results!$B:$J,5,0)+VLOOKUP(estimation_returns!BH$1,regression_results!$B:$J,4,0)</f>
        <v>-1.5547241570509331E-2</v>
      </c>
      <c r="BH6">
        <f>estimation_returns!BI6-estimation_returns!$Q6*VLOOKUP(estimation_returns!BI$1,regression_results!$B:$J,5,0)+VLOOKUP(estimation_returns!BI$1,regression_results!$B:$J,4,0)</f>
        <v>2.4799761030921599E-2</v>
      </c>
      <c r="BI6">
        <f>estimation_returns!BJ6-estimation_returns!$Q6*VLOOKUP(estimation_returns!BJ$1,regression_results!$B:$J,5,0)+VLOOKUP(estimation_returns!BJ$1,regression_results!$B:$J,4,0)</f>
        <v>-1.947377373681445E-2</v>
      </c>
      <c r="BJ6">
        <f>estimation_returns!BK6-estimation_returns!$Q6*VLOOKUP(estimation_returns!BK$1,regression_results!$B:$J,5,0)+VLOOKUP(estimation_returns!BK$1,regression_results!$B:$J,4,0)</f>
        <v>3.0853977136444614E-3</v>
      </c>
      <c r="BK6">
        <f>estimation_returns!BL6-estimation_returns!$Q6*VLOOKUP(estimation_returns!BL$1,regression_results!$B:$J,5,0)+VLOOKUP(estimation_returns!BL$1,regression_results!$B:$J,4,0)</f>
        <v>2.17182981333854E-2</v>
      </c>
      <c r="BL6">
        <f>estimation_returns!BM6-estimation_returns!$Q6*VLOOKUP(estimation_returns!BM$1,regression_results!$B:$J,5,0)+VLOOKUP(estimation_returns!BM$1,regression_results!$B:$J,4,0)</f>
        <v>1.2376108859940085E-2</v>
      </c>
      <c r="BM6" s="2">
        <v>44571</v>
      </c>
      <c r="BN6">
        <f t="shared" si="0"/>
        <v>-2.3798649810505921E-3</v>
      </c>
    </row>
    <row r="7" spans="1:66" x14ac:dyDescent="0.25">
      <c r="A7" s="1">
        <v>-30</v>
      </c>
      <c r="B7">
        <f>estimation_returns!B7-estimation_returns!$Q7*VLOOKUP(estimation_returns!B$1,regression_results!$B:$J,5,0)+VLOOKUP(estimation_returns!B$1,regression_results!$B:$J,4,0)</f>
        <v>-2.2344825622415548E-3</v>
      </c>
      <c r="C7">
        <f>estimation_returns!C7-estimation_returns!$Q7*VLOOKUP(estimation_returns!C$1,regression_results!$B:$J,5,0)+VLOOKUP(estimation_returns!C$1,regression_results!$B:$J,4,0)</f>
        <v>-2.719269879647495E-2</v>
      </c>
      <c r="D7">
        <f>estimation_returns!D7-estimation_returns!$Q7*VLOOKUP(estimation_returns!D$1,regression_results!$B:$J,5,0)+VLOOKUP(estimation_returns!D$1,regression_results!$B:$J,4,0)</f>
        <v>4.462133639683008E-4</v>
      </c>
      <c r="E7">
        <f>estimation_returns!E7-estimation_returns!$Q7*VLOOKUP(estimation_returns!E$1,regression_results!$B:$J,5,0)+VLOOKUP(estimation_returns!E$1,regression_results!$B:$J,4,0)</f>
        <v>6.4253833300512726E-3</v>
      </c>
      <c r="F7">
        <f>estimation_returns!F7-estimation_returns!$Q7*VLOOKUP(estimation_returns!F$1,regression_results!$B:$J,5,0)+VLOOKUP(estimation_returns!F$1,regression_results!$B:$J,4,0)</f>
        <v>1.7730779510332032E-2</v>
      </c>
      <c r="G7">
        <f>estimation_returns!G7-estimation_returns!$Q7*VLOOKUP(estimation_returns!G$1,regression_results!$B:$J,5,0)+VLOOKUP(estimation_returns!G$1,regression_results!$B:$J,4,0)</f>
        <v>-3.0751301538511203E-2</v>
      </c>
      <c r="H7">
        <f>estimation_returns!H7-estimation_returns!$Q7*VLOOKUP(estimation_returns!H$1,regression_results!$B:$J,5,0)+VLOOKUP(estimation_returns!H$1,regression_results!$B:$J,4,0)</f>
        <v>1.2929781066170929E-2</v>
      </c>
      <c r="I7">
        <f>estimation_returns!I7-estimation_returns!$Q7*VLOOKUP(estimation_returns!I$1,regression_results!$B:$J,5,0)+VLOOKUP(estimation_returns!I$1,regression_results!$B:$J,4,0)</f>
        <v>3.5087686674678716E-3</v>
      </c>
      <c r="J7">
        <f>estimation_returns!J7-estimation_returns!$Q7*VLOOKUP(estimation_returns!J$1,regression_results!$B:$J,5,0)+VLOOKUP(estimation_returns!J$1,regression_results!$B:$J,4,0)</f>
        <v>1.2976400940288364E-2</v>
      </c>
      <c r="K7">
        <f>estimation_returns!K7-estimation_returns!$Q7*VLOOKUP(estimation_returns!K$1,regression_results!$B:$J,5,0)+VLOOKUP(estimation_returns!K$1,regression_results!$B:$J,4,0)</f>
        <v>1.1801757326164265E-2</v>
      </c>
      <c r="L7">
        <f>estimation_returns!L7-estimation_returns!$Q7*VLOOKUP(estimation_returns!L$1,regression_results!$B:$J,5,0)+VLOOKUP(estimation_returns!L$1,regression_results!$B:$J,4,0)</f>
        <v>-2.1743326037737293E-2</v>
      </c>
      <c r="M7">
        <f>estimation_returns!M7-estimation_returns!$Q7*VLOOKUP(estimation_returns!M$1,regression_results!$B:$J,5,0)+VLOOKUP(estimation_returns!M$1,regression_results!$B:$J,4,0)</f>
        <v>-1.187577888903898E-3</v>
      </c>
      <c r="N7">
        <f>estimation_returns!N7-estimation_returns!$Q7*VLOOKUP(estimation_returns!N$1,regression_results!$B:$J,5,0)+VLOOKUP(estimation_returns!N$1,regression_results!$B:$J,4,0)</f>
        <v>3.0622036842725881E-3</v>
      </c>
      <c r="O7">
        <f>estimation_returns!O7-estimation_returns!$Q7*VLOOKUP(estimation_returns!O$1,regression_results!$B:$J,5,0)+VLOOKUP(estimation_returns!O$1,regression_results!$B:$J,4,0)</f>
        <v>1.5744326591704744E-2</v>
      </c>
      <c r="P7">
        <f>estimation_returns!P7-estimation_returns!$Q7*VLOOKUP(estimation_returns!P$1,regression_results!$B:$J,5,0)+VLOOKUP(estimation_returns!P$1,regression_results!$B:$J,4,0)</f>
        <v>1.5446999807571847E-2</v>
      </c>
      <c r="Q7">
        <f>estimation_returns!R7-estimation_returns!$Q7*VLOOKUP(estimation_returns!R$1,regression_results!$B:$J,5,0)+VLOOKUP(estimation_returns!R$1,regression_results!$B:$J,4,0)</f>
        <v>-1.6994229373981816E-3</v>
      </c>
      <c r="R7">
        <f>estimation_returns!S7-estimation_returns!$Q7*VLOOKUP(estimation_returns!S$1,regression_results!$B:$J,5,0)+VLOOKUP(estimation_returns!S$1,regression_results!$B:$J,4,0)</f>
        <v>7.6592095577540306E-3</v>
      </c>
      <c r="S7">
        <f>estimation_returns!T7-estimation_returns!$Q7*VLOOKUP(estimation_returns!T$1,regression_results!$B:$J,5,0)+VLOOKUP(estimation_returns!T$1,regression_results!$B:$J,4,0)</f>
        <v>-3.0812936739268063E-2</v>
      </c>
      <c r="T7">
        <f>estimation_returns!U7-estimation_returns!$Q7*VLOOKUP(estimation_returns!U$1,regression_results!$B:$J,5,0)+VLOOKUP(estimation_returns!U$1,regression_results!$B:$J,4,0)</f>
        <v>7.4548885991767705E-3</v>
      </c>
      <c r="U7">
        <f>estimation_returns!V7-estimation_returns!$Q7*VLOOKUP(estimation_returns!V$1,regression_results!$B:$J,5,0)+VLOOKUP(estimation_returns!V$1,regression_results!$B:$J,4,0)</f>
        <v>-1.0404120475801417E-2</v>
      </c>
      <c r="V7">
        <f>estimation_returns!W7-estimation_returns!$Q7*VLOOKUP(estimation_returns!W$1,regression_results!$B:$J,5,0)+VLOOKUP(estimation_returns!W$1,regression_results!$B:$J,4,0)</f>
        <v>7.193105857383736E-3</v>
      </c>
      <c r="W7">
        <f>estimation_returns!X7-estimation_returns!$Q7*VLOOKUP(estimation_returns!X$1,regression_results!$B:$J,5,0)+VLOOKUP(estimation_returns!X$1,regression_results!$B:$J,4,0)</f>
        <v>-4.8539022332035331E-3</v>
      </c>
      <c r="X7">
        <f>estimation_returns!Y7-estimation_returns!$Q7*VLOOKUP(estimation_returns!Y$1,regression_results!$B:$J,5,0)+VLOOKUP(estimation_returns!Y$1,regression_results!$B:$J,4,0)</f>
        <v>-3.2546732107418966E-3</v>
      </c>
      <c r="Y7">
        <f>estimation_returns!Z7-estimation_returns!$Q7*VLOOKUP(estimation_returns!Z$1,regression_results!$B:$J,5,0)+VLOOKUP(estimation_returns!Z$1,regression_results!$B:$J,4,0)</f>
        <v>-3.7739605077781797E-2</v>
      </c>
      <c r="Z7">
        <f>estimation_returns!AA7-estimation_returns!$Q7*VLOOKUP(estimation_returns!AA$1,regression_results!$B:$J,5,0)+VLOOKUP(estimation_returns!AA$1,regression_results!$B:$J,4,0)</f>
        <v>3.602722014306943E-2</v>
      </c>
      <c r="AA7">
        <f>estimation_returns!AB7-estimation_returns!$Q7*VLOOKUP(estimation_returns!AB$1,regression_results!$B:$J,5,0)+VLOOKUP(estimation_returns!AB$1,regression_results!$B:$J,4,0)</f>
        <v>2.5046354982309503E-3</v>
      </c>
      <c r="AB7">
        <f>estimation_returns!AC7-estimation_returns!$Q7*VLOOKUP(estimation_returns!AC$1,regression_results!$B:$J,5,0)+VLOOKUP(estimation_returns!AC$1,regression_results!$B:$J,4,0)</f>
        <v>3.2105659795770583E-2</v>
      </c>
      <c r="AC7">
        <f>estimation_returns!AD7-estimation_returns!$Q7*VLOOKUP(estimation_returns!AD$1,regression_results!$B:$J,5,0)+VLOOKUP(estimation_returns!AD$1,regression_results!$B:$J,4,0)</f>
        <v>2.3977373678391988E-3</v>
      </c>
      <c r="AD7">
        <f>estimation_returns!AE7-estimation_returns!$Q7*VLOOKUP(estimation_returns!AE$1,regression_results!$B:$J,5,0)+VLOOKUP(estimation_returns!AE$1,regression_results!$B:$J,4,0)</f>
        <v>-2.9042411330734573E-3</v>
      </c>
      <c r="AE7">
        <f>estimation_returns!AF7-estimation_returns!$Q7*VLOOKUP(estimation_returns!AF$1,regression_results!$B:$J,5,0)+VLOOKUP(estimation_returns!AF$1,regression_results!$B:$J,4,0)</f>
        <v>1.4734962186441583E-3</v>
      </c>
      <c r="AF7">
        <f>estimation_returns!AG7-estimation_returns!$Q7*VLOOKUP(estimation_returns!AG$1,regression_results!$B:$J,5,0)+VLOOKUP(estimation_returns!AG$1,regression_results!$B:$J,4,0)</f>
        <v>3.0818622617086497E-2</v>
      </c>
      <c r="AG7">
        <f>estimation_returns!AH7-estimation_returns!$Q7*VLOOKUP(estimation_returns!AH$1,regression_results!$B:$J,5,0)+VLOOKUP(estimation_returns!AH$1,regression_results!$B:$J,4,0)</f>
        <v>9.7902263148443303E-3</v>
      </c>
      <c r="AH7">
        <f>estimation_returns!AI7-estimation_returns!$Q7*VLOOKUP(estimation_returns!AI$1,regression_results!$B:$J,5,0)+VLOOKUP(estimation_returns!AI$1,regression_results!$B:$J,4,0)</f>
        <v>3.475535511450671E-3</v>
      </c>
      <c r="AI7">
        <f>estimation_returns!AJ7-estimation_returns!$Q7*VLOOKUP(estimation_returns!AJ$1,regression_results!$B:$J,5,0)+VLOOKUP(estimation_returns!AJ$1,regression_results!$B:$J,4,0)</f>
        <v>9.7287906249782924E-3</v>
      </c>
      <c r="AJ7">
        <f>estimation_returns!AK7-estimation_returns!$Q7*VLOOKUP(estimation_returns!AK$1,regression_results!$B:$J,5,0)+VLOOKUP(estimation_returns!AK$1,regression_results!$B:$J,4,0)</f>
        <v>-4.7047231114971623E-4</v>
      </c>
      <c r="AK7">
        <f>estimation_returns!AL7-estimation_returns!$Q7*VLOOKUP(estimation_returns!AL$1,regression_results!$B:$J,5,0)+VLOOKUP(estimation_returns!AL$1,regression_results!$B:$J,4,0)</f>
        <v>-1.067960170307327E-2</v>
      </c>
      <c r="AL7">
        <f>estimation_returns!AM7-estimation_returns!$Q7*VLOOKUP(estimation_returns!AM$1,regression_results!$B:$J,5,0)+VLOOKUP(estimation_returns!AM$1,regression_results!$B:$J,4,0)</f>
        <v>-1.4747487115033269E-2</v>
      </c>
      <c r="AM7">
        <f>estimation_returns!AN7-estimation_returns!$Q7*VLOOKUP(estimation_returns!AN$1,regression_results!$B:$J,5,0)+VLOOKUP(estimation_returns!AN$1,regression_results!$B:$J,4,0)</f>
        <v>8.8844441473634756E-3</v>
      </c>
      <c r="AN7">
        <f>estimation_returns!AO7-estimation_returns!$Q7*VLOOKUP(estimation_returns!AO$1,regression_results!$B:$J,5,0)+VLOOKUP(estimation_returns!AO$1,regression_results!$B:$J,4,0)</f>
        <v>-1.3147728571774389E-2</v>
      </c>
      <c r="AO7">
        <f>estimation_returns!AP7-estimation_returns!$Q7*VLOOKUP(estimation_returns!AP$1,regression_results!$B:$J,5,0)+VLOOKUP(estimation_returns!AP$1,regression_results!$B:$J,4,0)</f>
        <v>5.242573699814566E-3</v>
      </c>
      <c r="AP7">
        <f>estimation_returns!AQ7-estimation_returns!$Q7*VLOOKUP(estimation_returns!AQ$1,regression_results!$B:$J,5,0)+VLOOKUP(estimation_returns!AQ$1,regression_results!$B:$J,4,0)</f>
        <v>7.099585354858811E-3</v>
      </c>
      <c r="AQ7">
        <f>estimation_returns!AR7-estimation_returns!$Q7*VLOOKUP(estimation_returns!AR$1,regression_results!$B:$J,5,0)+VLOOKUP(estimation_returns!AR$1,regression_results!$B:$J,4,0)</f>
        <v>-1.7321243296677588E-3</v>
      </c>
      <c r="AR7">
        <f>estimation_returns!AS7-estimation_returns!$Q7*VLOOKUP(estimation_returns!AS$1,regression_results!$B:$J,5,0)+VLOOKUP(estimation_returns!AS$1,regression_results!$B:$J,4,0)</f>
        <v>3.1924707923158914E-2</v>
      </c>
      <c r="AS7">
        <f>estimation_returns!AT7-estimation_returns!$Q7*VLOOKUP(estimation_returns!AT$1,regression_results!$B:$J,5,0)+VLOOKUP(estimation_returns!AT$1,regression_results!$B:$J,4,0)</f>
        <v>-4.1827571616475101E-3</v>
      </c>
      <c r="AT7">
        <f>estimation_returns!AU7-estimation_returns!$Q7*VLOOKUP(estimation_returns!AU$1,regression_results!$B:$J,5,0)+VLOOKUP(estimation_returns!AU$1,regression_results!$B:$J,4,0)</f>
        <v>7.461028057116157E-3</v>
      </c>
      <c r="AU7">
        <f>estimation_returns!AV7-estimation_returns!$Q7*VLOOKUP(estimation_returns!AV$1,regression_results!$B:$J,5,0)+VLOOKUP(estimation_returns!AV$1,regression_results!$B:$J,4,0)</f>
        <v>-8.9094316174326733E-3</v>
      </c>
      <c r="AV7">
        <f>estimation_returns!AW7-estimation_returns!$Q7*VLOOKUP(estimation_returns!AW$1,regression_results!$B:$J,5,0)+VLOOKUP(estimation_returns!AW$1,regression_results!$B:$J,4,0)</f>
        <v>-7.8798939446712343E-3</v>
      </c>
      <c r="AW7">
        <f>estimation_returns!AX7-estimation_returns!$Q7*VLOOKUP(estimation_returns!AX$1,regression_results!$B:$J,5,0)+VLOOKUP(estimation_returns!AX$1,regression_results!$B:$J,4,0)</f>
        <v>-1.9570189431169123E-3</v>
      </c>
      <c r="AX7">
        <f>estimation_returns!AY7-estimation_returns!$Q7*VLOOKUP(estimation_returns!AY$1,regression_results!$B:$J,5,0)+VLOOKUP(estimation_returns!AY$1,regression_results!$B:$J,4,0)</f>
        <v>3.2825155576677742E-2</v>
      </c>
      <c r="AY7">
        <f>estimation_returns!AZ7-estimation_returns!$Q7*VLOOKUP(estimation_returns!AZ$1,regression_results!$B:$J,5,0)+VLOOKUP(estimation_returns!AZ$1,regression_results!$B:$J,4,0)</f>
        <v>-1.2410867466147101E-2</v>
      </c>
      <c r="AZ7">
        <f>estimation_returns!BA7-estimation_returns!$Q7*VLOOKUP(estimation_returns!BA$1,regression_results!$B:$J,5,0)+VLOOKUP(estimation_returns!BA$1,regression_results!$B:$J,4,0)</f>
        <v>4.7576258364984109E-2</v>
      </c>
      <c r="BA7">
        <f>estimation_returns!BB7-estimation_returns!$Q7*VLOOKUP(estimation_returns!BB$1,regression_results!$B:$J,5,0)+VLOOKUP(estimation_returns!BB$1,regression_results!$B:$J,4,0)</f>
        <v>6.0836613930582229E-3</v>
      </c>
      <c r="BB7">
        <f>estimation_returns!BC7-estimation_returns!$Q7*VLOOKUP(estimation_returns!BC$1,regression_results!$B:$J,5,0)+VLOOKUP(estimation_returns!BC$1,regression_results!$B:$J,4,0)</f>
        <v>1.1433377592989017E-2</v>
      </c>
      <c r="BC7">
        <f>estimation_returns!BD7-estimation_returns!$Q7*VLOOKUP(estimation_returns!BD$1,regression_results!$B:$J,5,0)+VLOOKUP(estimation_returns!BD$1,regression_results!$B:$J,4,0)</f>
        <v>-5.2677931121863138E-3</v>
      </c>
      <c r="BD7">
        <f>estimation_returns!BE7-estimation_returns!$Q7*VLOOKUP(estimation_returns!BE$1,regression_results!$B:$J,5,0)+VLOOKUP(estimation_returns!BE$1,regression_results!$B:$J,4,0)</f>
        <v>-1.8723956127148292E-2</v>
      </c>
      <c r="BE7">
        <f>estimation_returns!BF7-estimation_returns!$Q7*VLOOKUP(estimation_returns!BF$1,regression_results!$B:$J,5,0)+VLOOKUP(estimation_returns!BF$1,regression_results!$B:$J,4,0)</f>
        <v>1.6762181655600498E-2</v>
      </c>
      <c r="BF7">
        <f>estimation_returns!BG7-estimation_returns!$Q7*VLOOKUP(estimation_returns!BG$1,regression_results!$B:$J,5,0)+VLOOKUP(estimation_returns!BG$1,regression_results!$B:$J,4,0)</f>
        <v>5.2954389554397407E-3</v>
      </c>
      <c r="BG7">
        <f>estimation_returns!BH7-estimation_returns!$Q7*VLOOKUP(estimation_returns!BH$1,regression_results!$B:$J,5,0)+VLOOKUP(estimation_returns!BH$1,regression_results!$B:$J,4,0)</f>
        <v>1.8995705356209855E-2</v>
      </c>
      <c r="BH7">
        <f>estimation_returns!BI7-estimation_returns!$Q7*VLOOKUP(estimation_returns!BI$1,regression_results!$B:$J,5,0)+VLOOKUP(estimation_returns!BI$1,regression_results!$B:$J,4,0)</f>
        <v>6.8399453453734764E-3</v>
      </c>
      <c r="BI7">
        <f>estimation_returns!BJ7-estimation_returns!$Q7*VLOOKUP(estimation_returns!BJ$1,regression_results!$B:$J,5,0)+VLOOKUP(estimation_returns!BJ$1,regression_results!$B:$J,4,0)</f>
        <v>1.3189333677220635E-2</v>
      </c>
      <c r="BJ7">
        <f>estimation_returns!BK7-estimation_returns!$Q7*VLOOKUP(estimation_returns!BK$1,regression_results!$B:$J,5,0)+VLOOKUP(estimation_returns!BK$1,regression_results!$B:$J,4,0)</f>
        <v>1.6011445562403255E-2</v>
      </c>
      <c r="BK7">
        <f>estimation_returns!BL7-estimation_returns!$Q7*VLOOKUP(estimation_returns!BL$1,regression_results!$B:$J,5,0)+VLOOKUP(estimation_returns!BL$1,regression_results!$B:$J,4,0)</f>
        <v>-5.0377856028319826E-3</v>
      </c>
      <c r="BL7">
        <f>estimation_returns!BM7-estimation_returns!$Q7*VLOOKUP(estimation_returns!BM$1,regression_results!$B:$J,5,0)+VLOOKUP(estimation_returns!BM$1,regression_results!$B:$J,4,0)</f>
        <v>7.5206326302845817E-3</v>
      </c>
      <c r="BM7" s="2">
        <v>44572</v>
      </c>
      <c r="BN7">
        <f t="shared" si="0"/>
        <v>3.3955874769802572E-3</v>
      </c>
    </row>
    <row r="8" spans="1:66" x14ac:dyDescent="0.25">
      <c r="A8" s="1">
        <v>-29</v>
      </c>
      <c r="B8">
        <f>estimation_returns!B8-estimation_returns!$Q8*VLOOKUP(estimation_returns!B$1,regression_results!$B:$J,5,0)+VLOOKUP(estimation_returns!B$1,regression_results!$B:$J,4,0)</f>
        <v>-9.4926716950108278E-3</v>
      </c>
      <c r="C8">
        <f>estimation_returns!C8-estimation_returns!$Q8*VLOOKUP(estimation_returns!C$1,regression_results!$B:$J,5,0)+VLOOKUP(estimation_returns!C$1,regression_results!$B:$J,4,0)</f>
        <v>-2.0601845609863407E-2</v>
      </c>
      <c r="D8">
        <f>estimation_returns!D8-estimation_returns!$Q8*VLOOKUP(estimation_returns!D$1,regression_results!$B:$J,5,0)+VLOOKUP(estimation_returns!D$1,regression_results!$B:$J,4,0)</f>
        <v>-2.0265033109393038E-2</v>
      </c>
      <c r="E8">
        <f>estimation_returns!E8-estimation_returns!$Q8*VLOOKUP(estimation_returns!E$1,regression_results!$B:$J,5,0)+VLOOKUP(estimation_returns!E$1,regression_results!$B:$J,4,0)</f>
        <v>1.0200099935242932E-2</v>
      </c>
      <c r="F8">
        <f>estimation_returns!F8-estimation_returns!$Q8*VLOOKUP(estimation_returns!F$1,regression_results!$B:$J,5,0)+VLOOKUP(estimation_returns!F$1,regression_results!$B:$J,4,0)</f>
        <v>6.615876362316378E-3</v>
      </c>
      <c r="G8">
        <f>estimation_returns!G8-estimation_returns!$Q8*VLOOKUP(estimation_returns!G$1,regression_results!$B:$J,5,0)+VLOOKUP(estimation_returns!G$1,regression_results!$B:$J,4,0)</f>
        <v>-8.9920848799787262E-3</v>
      </c>
      <c r="H8">
        <f>estimation_returns!H8-estimation_returns!$Q8*VLOOKUP(estimation_returns!H$1,regression_results!$B:$J,5,0)+VLOOKUP(estimation_returns!H$1,regression_results!$B:$J,4,0)</f>
        <v>1.269082884406994E-2</v>
      </c>
      <c r="I8">
        <f>estimation_returns!I8-estimation_returns!$Q8*VLOOKUP(estimation_returns!I$1,regression_results!$B:$J,5,0)+VLOOKUP(estimation_returns!I$1,regression_results!$B:$J,4,0)</f>
        <v>5.8788047605685192E-3</v>
      </c>
      <c r="J8">
        <f>estimation_returns!J8-estimation_returns!$Q8*VLOOKUP(estimation_returns!J$1,regression_results!$B:$J,5,0)+VLOOKUP(estimation_returns!J$1,regression_results!$B:$J,4,0)</f>
        <v>-1.3712328727429468E-2</v>
      </c>
      <c r="K8">
        <f>estimation_returns!K8-estimation_returns!$Q8*VLOOKUP(estimation_returns!K$1,regression_results!$B:$J,5,0)+VLOOKUP(estimation_returns!K$1,regression_results!$B:$J,4,0)</f>
        <v>1.2085990836811802E-2</v>
      </c>
      <c r="L8">
        <f>estimation_returns!L8-estimation_returns!$Q8*VLOOKUP(estimation_returns!L$1,regression_results!$B:$J,5,0)+VLOOKUP(estimation_returns!L$1,regression_results!$B:$J,4,0)</f>
        <v>-8.3898863875354578E-3</v>
      </c>
      <c r="M8">
        <f>estimation_returns!M8-estimation_returns!$Q8*VLOOKUP(estimation_returns!M$1,regression_results!$B:$J,5,0)+VLOOKUP(estimation_returns!M$1,regression_results!$B:$J,4,0)</f>
        <v>-2.8939099791414433E-3</v>
      </c>
      <c r="N8">
        <f>estimation_returns!N8-estimation_returns!$Q8*VLOOKUP(estimation_returns!N$1,regression_results!$B:$J,5,0)+VLOOKUP(estimation_returns!N$1,regression_results!$B:$J,4,0)</f>
        <v>-8.5758894079826613E-3</v>
      </c>
      <c r="O8">
        <f>estimation_returns!O8-estimation_returns!$Q8*VLOOKUP(estimation_returns!O$1,regression_results!$B:$J,5,0)+VLOOKUP(estimation_returns!O$1,regression_results!$B:$J,4,0)</f>
        <v>1.5307034665690816E-3</v>
      </c>
      <c r="P8">
        <f>estimation_returns!P8-estimation_returns!$Q8*VLOOKUP(estimation_returns!P$1,regression_results!$B:$J,5,0)+VLOOKUP(estimation_returns!P$1,regression_results!$B:$J,4,0)</f>
        <v>1.8645405390282505E-2</v>
      </c>
      <c r="Q8">
        <f>estimation_returns!R8-estimation_returns!$Q8*VLOOKUP(estimation_returns!R$1,regression_results!$B:$J,5,0)+VLOOKUP(estimation_returns!R$1,regression_results!$B:$J,4,0)</f>
        <v>1.2201128104076513E-3</v>
      </c>
      <c r="R8">
        <f>estimation_returns!S8-estimation_returns!$Q8*VLOOKUP(estimation_returns!S$1,regression_results!$B:$J,5,0)+VLOOKUP(estimation_returns!S$1,regression_results!$B:$J,4,0)</f>
        <v>6.3726860565686931E-3</v>
      </c>
      <c r="S8">
        <f>estimation_returns!T8-estimation_returns!$Q8*VLOOKUP(estimation_returns!T$1,regression_results!$B:$J,5,0)+VLOOKUP(estimation_returns!T$1,regression_results!$B:$J,4,0)</f>
        <v>-3.8920688988108888E-2</v>
      </c>
      <c r="T8">
        <f>estimation_returns!U8-estimation_returns!$Q8*VLOOKUP(estimation_returns!U$1,regression_results!$B:$J,5,0)+VLOOKUP(estimation_returns!U$1,regression_results!$B:$J,4,0)</f>
        <v>1.1131255606067585E-2</v>
      </c>
      <c r="U8">
        <f>estimation_returns!V8-estimation_returns!$Q8*VLOOKUP(estimation_returns!V$1,regression_results!$B:$J,5,0)+VLOOKUP(estimation_returns!V$1,regression_results!$B:$J,4,0)</f>
        <v>8.1472309028326282E-3</v>
      </c>
      <c r="V8">
        <f>estimation_returns!W8-estimation_returns!$Q8*VLOOKUP(estimation_returns!W$1,regression_results!$B:$J,5,0)+VLOOKUP(estimation_returns!W$1,regression_results!$B:$J,4,0)</f>
        <v>-4.8093482194647874E-2</v>
      </c>
      <c r="W8">
        <f>estimation_returns!X8-estimation_returns!$Q8*VLOOKUP(estimation_returns!X$1,regression_results!$B:$J,5,0)+VLOOKUP(estimation_returns!X$1,regression_results!$B:$J,4,0)</f>
        <v>6.3596146634461179E-4</v>
      </c>
      <c r="X8">
        <f>estimation_returns!Y8-estimation_returns!$Q8*VLOOKUP(estimation_returns!Y$1,regression_results!$B:$J,5,0)+VLOOKUP(estimation_returns!Y$1,regression_results!$B:$J,4,0)</f>
        <v>1.1425232080352699E-2</v>
      </c>
      <c r="Y8">
        <f>estimation_returns!Z8-estimation_returns!$Q8*VLOOKUP(estimation_returns!Z$1,regression_results!$B:$J,5,0)+VLOOKUP(estimation_returns!Z$1,regression_results!$B:$J,4,0)</f>
        <v>-4.0267832115303055E-2</v>
      </c>
      <c r="Z8">
        <f>estimation_returns!AA8-estimation_returns!$Q8*VLOOKUP(estimation_returns!AA$1,regression_results!$B:$J,5,0)+VLOOKUP(estimation_returns!AA$1,regression_results!$B:$J,4,0)</f>
        <v>-5.0533384637879413E-3</v>
      </c>
      <c r="AA8">
        <f>estimation_returns!AB8-estimation_returns!$Q8*VLOOKUP(estimation_returns!AB$1,regression_results!$B:$J,5,0)+VLOOKUP(estimation_returns!AB$1,regression_results!$B:$J,4,0)</f>
        <v>-9.6259264833079838E-3</v>
      </c>
      <c r="AB8">
        <f>estimation_returns!AC8-estimation_returns!$Q8*VLOOKUP(estimation_returns!AC$1,regression_results!$B:$J,5,0)+VLOOKUP(estimation_returns!AC$1,regression_results!$B:$J,4,0)</f>
        <v>-7.716394440616333E-3</v>
      </c>
      <c r="AC8">
        <f>estimation_returns!AD8-estimation_returns!$Q8*VLOOKUP(estimation_returns!AD$1,regression_results!$B:$J,5,0)+VLOOKUP(estimation_returns!AD$1,regression_results!$B:$J,4,0)</f>
        <v>-5.3934777756689117E-3</v>
      </c>
      <c r="AD8">
        <f>estimation_returns!AE8-estimation_returns!$Q8*VLOOKUP(estimation_returns!AE$1,regression_results!$B:$J,5,0)+VLOOKUP(estimation_returns!AE$1,regression_results!$B:$J,4,0)</f>
        <v>8.9990620567235689E-3</v>
      </c>
      <c r="AE8">
        <f>estimation_returns!AF8-estimation_returns!$Q8*VLOOKUP(estimation_returns!AF$1,regression_results!$B:$J,5,0)+VLOOKUP(estimation_returns!AF$1,regression_results!$B:$J,4,0)</f>
        <v>1.0219754610766821E-3</v>
      </c>
      <c r="AF8">
        <f>estimation_returns!AG8-estimation_returns!$Q8*VLOOKUP(estimation_returns!AG$1,regression_results!$B:$J,5,0)+VLOOKUP(estimation_returns!AG$1,regression_results!$B:$J,4,0)</f>
        <v>-3.2427816567742415E-3</v>
      </c>
      <c r="AG8">
        <f>estimation_returns!AH8-estimation_returns!$Q8*VLOOKUP(estimation_returns!AH$1,regression_results!$B:$J,5,0)+VLOOKUP(estimation_returns!AH$1,regression_results!$B:$J,4,0)</f>
        <v>5.7200963318918257E-4</v>
      </c>
      <c r="AH8">
        <f>estimation_returns!AI8-estimation_returns!$Q8*VLOOKUP(estimation_returns!AI$1,regression_results!$B:$J,5,0)+VLOOKUP(estimation_returns!AI$1,regression_results!$B:$J,4,0)</f>
        <v>-2.8072178544120575E-3</v>
      </c>
      <c r="AI8">
        <f>estimation_returns!AJ8-estimation_returns!$Q8*VLOOKUP(estimation_returns!AJ$1,regression_results!$B:$J,5,0)+VLOOKUP(estimation_returns!AJ$1,regression_results!$B:$J,4,0)</f>
        <v>-5.9964097990701098E-3</v>
      </c>
      <c r="AJ8">
        <f>estimation_returns!AK8-estimation_returns!$Q8*VLOOKUP(estimation_returns!AK$1,regression_results!$B:$J,5,0)+VLOOKUP(estimation_returns!AK$1,regression_results!$B:$J,4,0)</f>
        <v>1.402748977595965E-2</v>
      </c>
      <c r="AK8">
        <f>estimation_returns!AL8-estimation_returns!$Q8*VLOOKUP(estimation_returns!AL$1,regression_results!$B:$J,5,0)+VLOOKUP(estimation_returns!AL$1,regression_results!$B:$J,4,0)</f>
        <v>8.7569888005707489E-3</v>
      </c>
      <c r="AL8">
        <f>estimation_returns!AM8-estimation_returns!$Q8*VLOOKUP(estimation_returns!AM$1,regression_results!$B:$J,5,0)+VLOOKUP(estimation_returns!AM$1,regression_results!$B:$J,4,0)</f>
        <v>7.914973732251053E-2</v>
      </c>
      <c r="AM8">
        <f>estimation_returns!AN8-estimation_returns!$Q8*VLOOKUP(estimation_returns!AN$1,regression_results!$B:$J,5,0)+VLOOKUP(estimation_returns!AN$1,regression_results!$B:$J,4,0)</f>
        <v>3.8934370476612062E-3</v>
      </c>
      <c r="AN8">
        <f>estimation_returns!AO8-estimation_returns!$Q8*VLOOKUP(estimation_returns!AO$1,regression_results!$B:$J,5,0)+VLOOKUP(estimation_returns!AO$1,regression_results!$B:$J,4,0)</f>
        <v>-6.6518573149965607E-3</v>
      </c>
      <c r="AO8">
        <f>estimation_returns!AP8-estimation_returns!$Q8*VLOOKUP(estimation_returns!AP$1,regression_results!$B:$J,5,0)+VLOOKUP(estimation_returns!AP$1,regression_results!$B:$J,4,0)</f>
        <v>-2.6578047772760845E-2</v>
      </c>
      <c r="AP8">
        <f>estimation_returns!AQ8-estimation_returns!$Q8*VLOOKUP(estimation_returns!AQ$1,regression_results!$B:$J,5,0)+VLOOKUP(estimation_returns!AQ$1,regression_results!$B:$J,4,0)</f>
        <v>-7.8272185715190356E-3</v>
      </c>
      <c r="AQ8">
        <f>estimation_returns!AR8-estimation_returns!$Q8*VLOOKUP(estimation_returns!AR$1,regression_results!$B:$J,5,0)+VLOOKUP(estimation_returns!AR$1,regression_results!$B:$J,4,0)</f>
        <v>-6.181035559482604E-3</v>
      </c>
      <c r="AR8">
        <f>estimation_returns!AS8-estimation_returns!$Q8*VLOOKUP(estimation_returns!AS$1,regression_results!$B:$J,5,0)+VLOOKUP(estimation_returns!AS$1,regression_results!$B:$J,4,0)</f>
        <v>-1.3621609510526569E-2</v>
      </c>
      <c r="AS8">
        <f>estimation_returns!AT8-estimation_returns!$Q8*VLOOKUP(estimation_returns!AT$1,regression_results!$B:$J,5,0)+VLOOKUP(estimation_returns!AT$1,regression_results!$B:$J,4,0)</f>
        <v>-1.1639316487413974E-2</v>
      </c>
      <c r="AT8">
        <f>estimation_returns!AU8-estimation_returns!$Q8*VLOOKUP(estimation_returns!AU$1,regression_results!$B:$J,5,0)+VLOOKUP(estimation_returns!AU$1,regression_results!$B:$J,4,0)</f>
        <v>6.7446135563225878E-3</v>
      </c>
      <c r="AU8">
        <f>estimation_returns!AV8-estimation_returns!$Q8*VLOOKUP(estimation_returns!AV$1,regression_results!$B:$J,5,0)+VLOOKUP(estimation_returns!AV$1,regression_results!$B:$J,4,0)</f>
        <v>-7.2977688873121583E-3</v>
      </c>
      <c r="AV8">
        <f>estimation_returns!AW8-estimation_returns!$Q8*VLOOKUP(estimation_returns!AW$1,regression_results!$B:$J,5,0)+VLOOKUP(estimation_returns!AW$1,regression_results!$B:$J,4,0)</f>
        <v>-6.2278172639367215E-3</v>
      </c>
      <c r="AW8">
        <f>estimation_returns!AX8-estimation_returns!$Q8*VLOOKUP(estimation_returns!AX$1,regression_results!$B:$J,5,0)+VLOOKUP(estimation_returns!AX$1,regression_results!$B:$J,4,0)</f>
        <v>-9.999507691906594E-3</v>
      </c>
      <c r="AX8">
        <f>estimation_returns!AY8-estimation_returns!$Q8*VLOOKUP(estimation_returns!AY$1,regression_results!$B:$J,5,0)+VLOOKUP(estimation_returns!AY$1,regression_results!$B:$J,4,0)</f>
        <v>5.4295788056930149E-3</v>
      </c>
      <c r="AY8">
        <f>estimation_returns!AZ8-estimation_returns!$Q8*VLOOKUP(estimation_returns!AZ$1,regression_results!$B:$J,5,0)+VLOOKUP(estimation_returns!AZ$1,regression_results!$B:$J,4,0)</f>
        <v>-5.7539755362492631E-2</v>
      </c>
      <c r="AZ8">
        <f>estimation_returns!BA8-estimation_returns!$Q8*VLOOKUP(estimation_returns!BA$1,regression_results!$B:$J,5,0)+VLOOKUP(estimation_returns!BA$1,regression_results!$B:$J,4,0)</f>
        <v>3.8505872002428335E-3</v>
      </c>
      <c r="BA8">
        <f>estimation_returns!BB8-estimation_returns!$Q8*VLOOKUP(estimation_returns!BB$1,regression_results!$B:$J,5,0)+VLOOKUP(estimation_returns!BB$1,regression_results!$B:$J,4,0)</f>
        <v>1.60198017653965E-2</v>
      </c>
      <c r="BB8">
        <f>estimation_returns!BC8-estimation_returns!$Q8*VLOOKUP(estimation_returns!BC$1,regression_results!$B:$J,5,0)+VLOOKUP(estimation_returns!BC$1,regression_results!$B:$J,4,0)</f>
        <v>-1.2301237647830209E-2</v>
      </c>
      <c r="BC8">
        <f>estimation_returns!BD8-estimation_returns!$Q8*VLOOKUP(estimation_returns!BD$1,regression_results!$B:$J,5,0)+VLOOKUP(estimation_returns!BD$1,regression_results!$B:$J,4,0)</f>
        <v>8.4660104160283901E-3</v>
      </c>
      <c r="BD8">
        <f>estimation_returns!BE8-estimation_returns!$Q8*VLOOKUP(estimation_returns!BE$1,regression_results!$B:$J,5,0)+VLOOKUP(estimation_returns!BE$1,regression_results!$B:$J,4,0)</f>
        <v>3.8003757914732636E-3</v>
      </c>
      <c r="BE8">
        <f>estimation_returns!BF8-estimation_returns!$Q8*VLOOKUP(estimation_returns!BF$1,regression_results!$B:$J,5,0)+VLOOKUP(estimation_returns!BF$1,regression_results!$B:$J,4,0)</f>
        <v>5.5534117659116313E-3</v>
      </c>
      <c r="BF8">
        <f>estimation_returns!BG8-estimation_returns!$Q8*VLOOKUP(estimation_returns!BG$1,regression_results!$B:$J,5,0)+VLOOKUP(estimation_returns!BG$1,regression_results!$B:$J,4,0)</f>
        <v>-9.0713450118782672E-3</v>
      </c>
      <c r="BG8">
        <f>estimation_returns!BH8-estimation_returns!$Q8*VLOOKUP(estimation_returns!BH$1,regression_results!$B:$J,5,0)+VLOOKUP(estimation_returns!BH$1,regression_results!$B:$J,4,0)</f>
        <v>1.6286388554501735E-2</v>
      </c>
      <c r="BH8">
        <f>estimation_returns!BI8-estimation_returns!$Q8*VLOOKUP(estimation_returns!BI$1,regression_results!$B:$J,5,0)+VLOOKUP(estimation_returns!BI$1,regression_results!$B:$J,4,0)</f>
        <v>-2.0489346502950825E-2</v>
      </c>
      <c r="BI8">
        <f>estimation_returns!BJ8-estimation_returns!$Q8*VLOOKUP(estimation_returns!BJ$1,regression_results!$B:$J,5,0)+VLOOKUP(estimation_returns!BJ$1,regression_results!$B:$J,4,0)</f>
        <v>-9.7267455972184919E-3</v>
      </c>
      <c r="BJ8">
        <f>estimation_returns!BK8-estimation_returns!$Q8*VLOOKUP(estimation_returns!BK$1,regression_results!$B:$J,5,0)+VLOOKUP(estimation_returns!BK$1,regression_results!$B:$J,4,0)</f>
        <v>-3.0444360791638883E-4</v>
      </c>
      <c r="BK8">
        <f>estimation_returns!BL8-estimation_returns!$Q8*VLOOKUP(estimation_returns!BL$1,regression_results!$B:$J,5,0)+VLOOKUP(estimation_returns!BL$1,regression_results!$B:$J,4,0)</f>
        <v>6.9484280215159691E-3</v>
      </c>
      <c r="BL8">
        <f>estimation_returns!BM8-estimation_returns!$Q8*VLOOKUP(estimation_returns!BM$1,regression_results!$B:$J,5,0)+VLOOKUP(estimation_returns!BM$1,regression_results!$B:$J,4,0)</f>
        <v>-2.6934164083756195E-3</v>
      </c>
      <c r="BM8" s="2">
        <v>44573</v>
      </c>
      <c r="BN8">
        <f t="shared" si="0"/>
        <v>-2.7316124487831335E-3</v>
      </c>
    </row>
    <row r="9" spans="1:66" x14ac:dyDescent="0.25">
      <c r="A9" s="1">
        <v>-28</v>
      </c>
      <c r="B9">
        <f>estimation_returns!B9-estimation_returns!$Q9*VLOOKUP(estimation_returns!B$1,regression_results!$B:$J,5,0)+VLOOKUP(estimation_returns!B$1,regression_results!$B:$J,4,0)</f>
        <v>-2.2370048916068967E-4</v>
      </c>
      <c r="C9">
        <f>estimation_returns!C9-estimation_returns!$Q9*VLOOKUP(estimation_returns!C$1,regression_results!$B:$J,5,0)+VLOOKUP(estimation_returns!C$1,regression_results!$B:$J,4,0)</f>
        <v>-6.794657684378945E-3</v>
      </c>
      <c r="D9">
        <f>estimation_returns!D9-estimation_returns!$Q9*VLOOKUP(estimation_returns!D$1,regression_results!$B:$J,5,0)+VLOOKUP(estimation_returns!D$1,regression_results!$B:$J,4,0)</f>
        <v>3.3632936833043428E-2</v>
      </c>
      <c r="E9">
        <f>estimation_returns!E9-estimation_returns!$Q9*VLOOKUP(estimation_returns!E$1,regression_results!$B:$J,5,0)+VLOOKUP(estimation_returns!E$1,regression_results!$B:$J,4,0)</f>
        <v>1.9028808206989257E-2</v>
      </c>
      <c r="F9">
        <f>estimation_returns!F9-estimation_returns!$Q9*VLOOKUP(estimation_returns!F$1,regression_results!$B:$J,5,0)+VLOOKUP(estimation_returns!F$1,regression_results!$B:$J,4,0)</f>
        <v>1.07214699505225E-2</v>
      </c>
      <c r="G9">
        <f>estimation_returns!G9-estimation_returns!$Q9*VLOOKUP(estimation_returns!G$1,regression_results!$B:$J,5,0)+VLOOKUP(estimation_returns!G$1,regression_results!$B:$J,4,0)</f>
        <v>-9.5043999401917198E-3</v>
      </c>
      <c r="H9">
        <f>estimation_returns!H9-estimation_returns!$Q9*VLOOKUP(estimation_returns!H$1,regression_results!$B:$J,5,0)+VLOOKUP(estimation_returns!H$1,regression_results!$B:$J,4,0)</f>
        <v>-8.7976388163445596E-3</v>
      </c>
      <c r="I9">
        <f>estimation_returns!I9-estimation_returns!$Q9*VLOOKUP(estimation_returns!I$1,regression_results!$B:$J,5,0)+VLOOKUP(estimation_returns!I$1,regression_results!$B:$J,4,0)</f>
        <v>-1.3142643945394817E-2</v>
      </c>
      <c r="J9">
        <f>estimation_returns!J9-estimation_returns!$Q9*VLOOKUP(estimation_returns!J$1,regression_results!$B:$J,5,0)+VLOOKUP(estimation_returns!J$1,regression_results!$B:$J,4,0)</f>
        <v>2.7911204093313241E-2</v>
      </c>
      <c r="K9">
        <f>estimation_returns!K9-estimation_returns!$Q9*VLOOKUP(estimation_returns!K$1,regression_results!$B:$J,5,0)+VLOOKUP(estimation_returns!K$1,regression_results!$B:$J,4,0)</f>
        <v>4.9040947458713971E-3</v>
      </c>
      <c r="L9">
        <f>estimation_returns!L9-estimation_returns!$Q9*VLOOKUP(estimation_returns!L$1,regression_results!$B:$J,5,0)+VLOOKUP(estimation_returns!L$1,regression_results!$B:$J,4,0)</f>
        <v>-2.4236383786414989E-2</v>
      </c>
      <c r="M9">
        <f>estimation_returns!M9-estimation_returns!$Q9*VLOOKUP(estimation_returns!M$1,regression_results!$B:$J,5,0)+VLOOKUP(estimation_returns!M$1,regression_results!$B:$J,4,0)</f>
        <v>-1.6074603295841351E-2</v>
      </c>
      <c r="N9">
        <f>estimation_returns!N9-estimation_returns!$Q9*VLOOKUP(estimation_returns!N$1,regression_results!$B:$J,5,0)+VLOOKUP(estimation_returns!N$1,regression_results!$B:$J,4,0)</f>
        <v>1.4214209979215931E-2</v>
      </c>
      <c r="O9">
        <f>estimation_returns!O9-estimation_returns!$Q9*VLOOKUP(estimation_returns!O$1,regression_results!$B:$J,5,0)+VLOOKUP(estimation_returns!O$1,regression_results!$B:$J,4,0)</f>
        <v>-1.1310275725583201E-2</v>
      </c>
      <c r="P9">
        <f>estimation_returns!P9-estimation_returns!$Q9*VLOOKUP(estimation_returns!P$1,regression_results!$B:$J,5,0)+VLOOKUP(estimation_returns!P$1,regression_results!$B:$J,4,0)</f>
        <v>3.4928390130021532E-2</v>
      </c>
      <c r="Q9">
        <f>estimation_returns!R9-estimation_returns!$Q9*VLOOKUP(estimation_returns!R$1,regression_results!$B:$J,5,0)+VLOOKUP(estimation_returns!R$1,regression_results!$B:$J,4,0)</f>
        <v>-1.4345458028369618E-2</v>
      </c>
      <c r="R9">
        <f>estimation_returns!S9-estimation_returns!$Q9*VLOOKUP(estimation_returns!S$1,regression_results!$B:$J,5,0)+VLOOKUP(estimation_returns!S$1,regression_results!$B:$J,4,0)</f>
        <v>1.6458530079357332E-2</v>
      </c>
      <c r="S9">
        <f>estimation_returns!T9-estimation_returns!$Q9*VLOOKUP(estimation_returns!T$1,regression_results!$B:$J,5,0)+VLOOKUP(estimation_returns!T$1,regression_results!$B:$J,4,0)</f>
        <v>-4.1692557736539786E-2</v>
      </c>
      <c r="T9">
        <f>estimation_returns!U9-estimation_returns!$Q9*VLOOKUP(estimation_returns!U$1,regression_results!$B:$J,5,0)+VLOOKUP(estimation_returns!U$1,regression_results!$B:$J,4,0)</f>
        <v>1.7494431024571142E-2</v>
      </c>
      <c r="U9">
        <f>estimation_returns!V9-estimation_returns!$Q9*VLOOKUP(estimation_returns!V$1,regression_results!$B:$J,5,0)+VLOOKUP(estimation_returns!V$1,regression_results!$B:$J,4,0)</f>
        <v>-8.2541831743627673E-3</v>
      </c>
      <c r="V9">
        <f>estimation_returns!W9-estimation_returns!$Q9*VLOOKUP(estimation_returns!W$1,regression_results!$B:$J,5,0)+VLOOKUP(estimation_returns!W$1,regression_results!$B:$J,4,0)</f>
        <v>-2.1910105850131084E-3</v>
      </c>
      <c r="W9">
        <f>estimation_returns!X9-estimation_returns!$Q9*VLOOKUP(estimation_returns!X$1,regression_results!$B:$J,5,0)+VLOOKUP(estimation_returns!X$1,regression_results!$B:$J,4,0)</f>
        <v>-4.3698867119158265E-3</v>
      </c>
      <c r="X9">
        <f>estimation_returns!Y9-estimation_returns!$Q9*VLOOKUP(estimation_returns!Y$1,regression_results!$B:$J,5,0)+VLOOKUP(estimation_returns!Y$1,regression_results!$B:$J,4,0)</f>
        <v>4.6584679298424326E-3</v>
      </c>
      <c r="Y9">
        <f>estimation_returns!Z9-estimation_returns!$Q9*VLOOKUP(estimation_returns!Z$1,regression_results!$B:$J,5,0)+VLOOKUP(estimation_returns!Z$1,regression_results!$B:$J,4,0)</f>
        <v>-8.4083714496724551E-3</v>
      </c>
      <c r="Z9">
        <f>estimation_returns!AA9-estimation_returns!$Q9*VLOOKUP(estimation_returns!AA$1,regression_results!$B:$J,5,0)+VLOOKUP(estimation_returns!AA$1,regression_results!$B:$J,4,0)</f>
        <v>3.51983385637823E-3</v>
      </c>
      <c r="AA9">
        <f>estimation_returns!AB9-estimation_returns!$Q9*VLOOKUP(estimation_returns!AB$1,regression_results!$B:$J,5,0)+VLOOKUP(estimation_returns!AB$1,regression_results!$B:$J,4,0)</f>
        <v>-6.6276897452382001E-3</v>
      </c>
      <c r="AB9">
        <f>estimation_returns!AC9-estimation_returns!$Q9*VLOOKUP(estimation_returns!AC$1,regression_results!$B:$J,5,0)+VLOOKUP(estimation_returns!AC$1,regression_results!$B:$J,4,0)</f>
        <v>3.1118259953990347E-2</v>
      </c>
      <c r="AC9">
        <f>estimation_returns!AD9-estimation_returns!$Q9*VLOOKUP(estimation_returns!AD$1,regression_results!$B:$J,5,0)+VLOOKUP(estimation_returns!AD$1,regression_results!$B:$J,4,0)</f>
        <v>3.87679064714214E-3</v>
      </c>
      <c r="AD9">
        <f>estimation_returns!AE9-estimation_returns!$Q9*VLOOKUP(estimation_returns!AE$1,regression_results!$B:$J,5,0)+VLOOKUP(estimation_returns!AE$1,regression_results!$B:$J,4,0)</f>
        <v>-2.2020424818765486E-2</v>
      </c>
      <c r="AE9">
        <f>estimation_returns!AF9-estimation_returns!$Q9*VLOOKUP(estimation_returns!AF$1,regression_results!$B:$J,5,0)+VLOOKUP(estimation_returns!AF$1,regression_results!$B:$J,4,0)</f>
        <v>1.7818858678104302E-2</v>
      </c>
      <c r="AF9">
        <f>estimation_returns!AG9-estimation_returns!$Q9*VLOOKUP(estimation_returns!AG$1,regression_results!$B:$J,5,0)+VLOOKUP(estimation_returns!AG$1,regression_results!$B:$J,4,0)</f>
        <v>2.3605334882018558E-2</v>
      </c>
      <c r="AG9">
        <f>estimation_returns!AH9-estimation_returns!$Q9*VLOOKUP(estimation_returns!AH$1,regression_results!$B:$J,5,0)+VLOOKUP(estimation_returns!AH$1,regression_results!$B:$J,4,0)</f>
        <v>3.9875264071101355E-3</v>
      </c>
      <c r="AH9">
        <f>estimation_returns!AI9-estimation_returns!$Q9*VLOOKUP(estimation_returns!AI$1,regression_results!$B:$J,5,0)+VLOOKUP(estimation_returns!AI$1,regression_results!$B:$J,4,0)</f>
        <v>2.2133670508816934E-2</v>
      </c>
      <c r="AI9">
        <f>estimation_returns!AJ9-estimation_returns!$Q9*VLOOKUP(estimation_returns!AJ$1,regression_results!$B:$J,5,0)+VLOOKUP(estimation_returns!AJ$1,regression_results!$B:$J,4,0)</f>
        <v>1.2379792092320976E-2</v>
      </c>
      <c r="AJ9">
        <f>estimation_returns!AK9-estimation_returns!$Q9*VLOOKUP(estimation_returns!AK$1,regression_results!$B:$J,5,0)+VLOOKUP(estimation_returns!AK$1,regression_results!$B:$J,4,0)</f>
        <v>1.9184713985159647E-2</v>
      </c>
      <c r="AK9">
        <f>estimation_returns!AL9-estimation_returns!$Q9*VLOOKUP(estimation_returns!AL$1,regression_results!$B:$J,5,0)+VLOOKUP(estimation_returns!AL$1,regression_results!$B:$J,4,0)</f>
        <v>3.1388671072545907E-2</v>
      </c>
      <c r="AL9">
        <f>estimation_returns!AM9-estimation_returns!$Q9*VLOOKUP(estimation_returns!AM$1,regression_results!$B:$J,5,0)+VLOOKUP(estimation_returns!AM$1,regression_results!$B:$J,4,0)</f>
        <v>3.1687284807956559E-2</v>
      </c>
      <c r="AM9">
        <f>estimation_returns!AN9-estimation_returns!$Q9*VLOOKUP(estimation_returns!AN$1,regression_results!$B:$J,5,0)+VLOOKUP(estimation_returns!AN$1,regression_results!$B:$J,4,0)</f>
        <v>1.1883237518649314E-2</v>
      </c>
      <c r="AN9">
        <f>estimation_returns!AO9-estimation_returns!$Q9*VLOOKUP(estimation_returns!AO$1,regression_results!$B:$J,5,0)+VLOOKUP(estimation_returns!AO$1,regression_results!$B:$J,4,0)</f>
        <v>6.3039559410801426E-3</v>
      </c>
      <c r="AO9">
        <f>estimation_returns!AP9-estimation_returns!$Q9*VLOOKUP(estimation_returns!AP$1,regression_results!$B:$J,5,0)+VLOOKUP(estimation_returns!AP$1,regression_results!$B:$J,4,0)</f>
        <v>1.0621387010027947E-3</v>
      </c>
      <c r="AP9">
        <f>estimation_returns!AQ9-estimation_returns!$Q9*VLOOKUP(estimation_returns!AQ$1,regression_results!$B:$J,5,0)+VLOOKUP(estimation_returns!AQ$1,regression_results!$B:$J,4,0)</f>
        <v>1.2497632415688473E-2</v>
      </c>
      <c r="AQ9">
        <f>estimation_returns!AR9-estimation_returns!$Q9*VLOOKUP(estimation_returns!AR$1,regression_results!$B:$J,5,0)+VLOOKUP(estimation_returns!AR$1,regression_results!$B:$J,4,0)</f>
        <v>9.3070043035214031E-3</v>
      </c>
      <c r="AR9">
        <f>estimation_returns!AS9-estimation_returns!$Q9*VLOOKUP(estimation_returns!AS$1,regression_results!$B:$J,5,0)+VLOOKUP(estimation_returns!AS$1,regression_results!$B:$J,4,0)</f>
        <v>6.7256152416874451E-3</v>
      </c>
      <c r="AS9">
        <f>estimation_returns!AT9-estimation_returns!$Q9*VLOOKUP(estimation_returns!AT$1,regression_results!$B:$J,5,0)+VLOOKUP(estimation_returns!AT$1,regression_results!$B:$J,4,0)</f>
        <v>-6.6328390175777593E-3</v>
      </c>
      <c r="AT9">
        <f>estimation_returns!AU9-estimation_returns!$Q9*VLOOKUP(estimation_returns!AU$1,regression_results!$B:$J,5,0)+VLOOKUP(estimation_returns!AU$1,regression_results!$B:$J,4,0)</f>
        <v>-2.3782960179974631E-2</v>
      </c>
      <c r="AU9">
        <f>estimation_returns!AV9-estimation_returns!$Q9*VLOOKUP(estimation_returns!AV$1,regression_results!$B:$J,5,0)+VLOOKUP(estimation_returns!AV$1,regression_results!$B:$J,4,0)</f>
        <v>2.6462368874246855E-2</v>
      </c>
      <c r="AV9">
        <f>estimation_returns!AW9-estimation_returns!$Q9*VLOOKUP(estimation_returns!AW$1,regression_results!$B:$J,5,0)+VLOOKUP(estimation_returns!AW$1,regression_results!$B:$J,4,0)</f>
        <v>3.0345589799408552E-3</v>
      </c>
      <c r="AW9">
        <f>estimation_returns!AX9-estimation_returns!$Q9*VLOOKUP(estimation_returns!AX$1,regression_results!$B:$J,5,0)+VLOOKUP(estimation_returns!AX$1,regression_results!$B:$J,4,0)</f>
        <v>2.0099052757136721E-2</v>
      </c>
      <c r="AX9">
        <f>estimation_returns!AY9-estimation_returns!$Q9*VLOOKUP(estimation_returns!AY$1,regression_results!$B:$J,5,0)+VLOOKUP(estimation_returns!AY$1,regression_results!$B:$J,4,0)</f>
        <v>1.4449294321223157E-2</v>
      </c>
      <c r="AY9">
        <f>estimation_returns!AZ9-estimation_returns!$Q9*VLOOKUP(estimation_returns!AZ$1,regression_results!$B:$J,5,0)+VLOOKUP(estimation_returns!AZ$1,regression_results!$B:$J,4,0)</f>
        <v>-2.3449820765615956E-2</v>
      </c>
      <c r="AZ9">
        <f>estimation_returns!BA9-estimation_returns!$Q9*VLOOKUP(estimation_returns!BA$1,regression_results!$B:$J,5,0)+VLOOKUP(estimation_returns!BA$1,regression_results!$B:$J,4,0)</f>
        <v>7.5864475307274148E-4</v>
      </c>
      <c r="BA9">
        <f>estimation_returns!BB9-estimation_returns!$Q9*VLOOKUP(estimation_returns!BB$1,regression_results!$B:$J,5,0)+VLOOKUP(estimation_returns!BB$1,regression_results!$B:$J,4,0)</f>
        <v>2.9288904682484827E-2</v>
      </c>
      <c r="BB9">
        <f>estimation_returns!BC9-estimation_returns!$Q9*VLOOKUP(estimation_returns!BC$1,regression_results!$B:$J,5,0)+VLOOKUP(estimation_returns!BC$1,regression_results!$B:$J,4,0)</f>
        <v>4.0347175180142844E-2</v>
      </c>
      <c r="BC9">
        <f>estimation_returns!BD9-estimation_returns!$Q9*VLOOKUP(estimation_returns!BD$1,regression_results!$B:$J,5,0)+VLOOKUP(estimation_returns!BD$1,regression_results!$B:$J,4,0)</f>
        <v>-1.9376663990036902E-2</v>
      </c>
      <c r="BD9">
        <f>estimation_returns!BE9-estimation_returns!$Q9*VLOOKUP(estimation_returns!BE$1,regression_results!$B:$J,5,0)+VLOOKUP(estimation_returns!BE$1,regression_results!$B:$J,4,0)</f>
        <v>9.8230280318834622E-3</v>
      </c>
      <c r="BE9">
        <f>estimation_returns!BF9-estimation_returns!$Q9*VLOOKUP(estimation_returns!BF$1,regression_results!$B:$J,5,0)+VLOOKUP(estimation_returns!BF$1,regression_results!$B:$J,4,0)</f>
        <v>2.1427316063649421E-2</v>
      </c>
      <c r="BF9">
        <f>estimation_returns!BG9-estimation_returns!$Q9*VLOOKUP(estimation_returns!BG$1,regression_results!$B:$J,5,0)+VLOOKUP(estimation_returns!BG$1,regression_results!$B:$J,4,0)</f>
        <v>-9.3553762427121788E-3</v>
      </c>
      <c r="BG9">
        <f>estimation_returns!BH9-estimation_returns!$Q9*VLOOKUP(estimation_returns!BH$1,regression_results!$B:$J,5,0)+VLOOKUP(estimation_returns!BH$1,regression_results!$B:$J,4,0)</f>
        <v>5.2340849798583056E-2</v>
      </c>
      <c r="BH9">
        <f>estimation_returns!BI9-estimation_returns!$Q9*VLOOKUP(estimation_returns!BI$1,regression_results!$B:$J,5,0)+VLOOKUP(estimation_returns!BI$1,regression_results!$B:$J,4,0)</f>
        <v>2.8221853986064867E-2</v>
      </c>
      <c r="BI9">
        <f>estimation_returns!BJ9-estimation_returns!$Q9*VLOOKUP(estimation_returns!BJ$1,regression_results!$B:$J,5,0)+VLOOKUP(estimation_returns!BJ$1,regression_results!$B:$J,4,0)</f>
        <v>2.1366704854974498E-2</v>
      </c>
      <c r="BJ9">
        <f>estimation_returns!BK9-estimation_returns!$Q9*VLOOKUP(estimation_returns!BK$1,regression_results!$B:$J,5,0)+VLOOKUP(estimation_returns!BK$1,regression_results!$B:$J,4,0)</f>
        <v>3.7815978637850564E-2</v>
      </c>
      <c r="BK9">
        <f>estimation_returns!BL9-estimation_returns!$Q9*VLOOKUP(estimation_returns!BL$1,regression_results!$B:$J,5,0)+VLOOKUP(estimation_returns!BL$1,regression_results!$B:$J,4,0)</f>
        <v>4.6468140928692166E-3</v>
      </c>
      <c r="BL9">
        <f>estimation_returns!BM9-estimation_returns!$Q9*VLOOKUP(estimation_returns!BM$1,regression_results!$B:$J,5,0)+VLOOKUP(estimation_returns!BM$1,regression_results!$B:$J,4,0)</f>
        <v>4.3765857464814581E-2</v>
      </c>
      <c r="BM9" s="2">
        <v>44574</v>
      </c>
      <c r="BN9">
        <f t="shared" si="0"/>
        <v>8.0268209577103837E-3</v>
      </c>
    </row>
    <row r="10" spans="1:66" x14ac:dyDescent="0.25">
      <c r="A10" s="1">
        <v>-27</v>
      </c>
      <c r="B10">
        <f>estimation_returns!B10-estimation_returns!$Q10*VLOOKUP(estimation_returns!B$1,regression_results!$B:$J,5,0)+VLOOKUP(estimation_returns!B$1,regression_results!$B:$J,4,0)</f>
        <v>-5.9796671154965404E-3</v>
      </c>
      <c r="C10">
        <f>estimation_returns!C10-estimation_returns!$Q10*VLOOKUP(estimation_returns!C$1,regression_results!$B:$J,5,0)+VLOOKUP(estimation_returns!C$1,regression_results!$B:$J,4,0)</f>
        <v>3.3256812388205107E-3</v>
      </c>
      <c r="D10">
        <f>estimation_returns!D10-estimation_returns!$Q10*VLOOKUP(estimation_returns!D$1,regression_results!$B:$J,5,0)+VLOOKUP(estimation_returns!D$1,regression_results!$B:$J,4,0)</f>
        <v>-3.3949601870161203E-2</v>
      </c>
      <c r="E10">
        <f>estimation_returns!E10-estimation_returns!$Q10*VLOOKUP(estimation_returns!E$1,regression_results!$B:$J,5,0)+VLOOKUP(estimation_returns!E$1,regression_results!$B:$J,4,0)</f>
        <v>-2.5805664811986671E-3</v>
      </c>
      <c r="F10">
        <f>estimation_returns!F10-estimation_returns!$Q10*VLOOKUP(estimation_returns!F$1,regression_results!$B:$J,5,0)+VLOOKUP(estimation_returns!F$1,regression_results!$B:$J,4,0)</f>
        <v>-2.4757251632154309E-2</v>
      </c>
      <c r="G10">
        <f>estimation_returns!G10-estimation_returns!$Q10*VLOOKUP(estimation_returns!G$1,regression_results!$B:$J,5,0)+VLOOKUP(estimation_returns!G$1,regression_results!$B:$J,4,0)</f>
        <v>-2.8467398646299512E-2</v>
      </c>
      <c r="H10">
        <f>estimation_returns!H10-estimation_returns!$Q10*VLOOKUP(estimation_returns!H$1,regression_results!$B:$J,5,0)+VLOOKUP(estimation_returns!H$1,regression_results!$B:$J,4,0)</f>
        <v>-2.8157052185679697E-3</v>
      </c>
      <c r="I10">
        <f>estimation_returns!I10-estimation_returns!$Q10*VLOOKUP(estimation_returns!I$1,regression_results!$B:$J,5,0)+VLOOKUP(estimation_returns!I$1,regression_results!$B:$J,4,0)</f>
        <v>8.3788964435702155E-3</v>
      </c>
      <c r="J10">
        <f>estimation_returns!J10-estimation_returns!$Q10*VLOOKUP(estimation_returns!J$1,regression_results!$B:$J,5,0)+VLOOKUP(estimation_returns!J$1,regression_results!$B:$J,4,0)</f>
        <v>1.1026739014095064E-2</v>
      </c>
      <c r="K10">
        <f>estimation_returns!K10-estimation_returns!$Q10*VLOOKUP(estimation_returns!K$1,regression_results!$B:$J,5,0)+VLOOKUP(estimation_returns!K$1,regression_results!$B:$J,4,0)</f>
        <v>3.0267337968738536E-3</v>
      </c>
      <c r="L10">
        <f>estimation_returns!L10-estimation_returns!$Q10*VLOOKUP(estimation_returns!L$1,regression_results!$B:$J,5,0)+VLOOKUP(estimation_returns!L$1,regression_results!$B:$J,4,0)</f>
        <v>-1.43061924372654E-2</v>
      </c>
      <c r="M10">
        <f>estimation_returns!M10-estimation_returns!$Q10*VLOOKUP(estimation_returns!M$1,regression_results!$B:$J,5,0)+VLOOKUP(estimation_returns!M$1,regression_results!$B:$J,4,0)</f>
        <v>-1.3157077838902492E-2</v>
      </c>
      <c r="N10">
        <f>estimation_returns!N10-estimation_returns!$Q10*VLOOKUP(estimation_returns!N$1,regression_results!$B:$J,5,0)+VLOOKUP(estimation_returns!N$1,regression_results!$B:$J,4,0)</f>
        <v>-9.1323192344352263E-3</v>
      </c>
      <c r="O10">
        <f>estimation_returns!O10-estimation_returns!$Q10*VLOOKUP(estimation_returns!O$1,regression_results!$B:$J,5,0)+VLOOKUP(estimation_returns!O$1,regression_results!$B:$J,4,0)</f>
        <v>2.1636709730604532E-2</v>
      </c>
      <c r="P10">
        <f>estimation_returns!P10-estimation_returns!$Q10*VLOOKUP(estimation_returns!P$1,regression_results!$B:$J,5,0)+VLOOKUP(estimation_returns!P$1,regression_results!$B:$J,4,0)</f>
        <v>8.749379491158938E-3</v>
      </c>
      <c r="Q10">
        <f>estimation_returns!R10-estimation_returns!$Q10*VLOOKUP(estimation_returns!R$1,regression_results!$B:$J,5,0)+VLOOKUP(estimation_returns!R$1,regression_results!$B:$J,4,0)</f>
        <v>-1.5032617157688029E-2</v>
      </c>
      <c r="R10">
        <f>estimation_returns!S10-estimation_returns!$Q10*VLOOKUP(estimation_returns!S$1,regression_results!$B:$J,5,0)+VLOOKUP(estimation_returns!S$1,regression_results!$B:$J,4,0)</f>
        <v>4.1270065100325951E-3</v>
      </c>
      <c r="S10">
        <f>estimation_returns!T10-estimation_returns!$Q10*VLOOKUP(estimation_returns!T$1,regression_results!$B:$J,5,0)+VLOOKUP(estimation_returns!T$1,regression_results!$B:$J,4,0)</f>
        <v>-2.7144195648037273E-2</v>
      </c>
      <c r="T10">
        <f>estimation_returns!U10-estimation_returns!$Q10*VLOOKUP(estimation_returns!U$1,regression_results!$B:$J,5,0)+VLOOKUP(estimation_returns!U$1,regression_results!$B:$J,4,0)</f>
        <v>6.5102965025999925E-3</v>
      </c>
      <c r="U10">
        <f>estimation_returns!V10-estimation_returns!$Q10*VLOOKUP(estimation_returns!V$1,regression_results!$B:$J,5,0)+VLOOKUP(estimation_returns!V$1,regression_results!$B:$J,4,0)</f>
        <v>-1.2371652877466183E-2</v>
      </c>
      <c r="V10">
        <f>estimation_returns!W10-estimation_returns!$Q10*VLOOKUP(estimation_returns!W$1,regression_results!$B:$J,5,0)+VLOOKUP(estimation_returns!W$1,regression_results!$B:$J,4,0)</f>
        <v>-3.9546558745369803E-2</v>
      </c>
      <c r="W10">
        <f>estimation_returns!X10-estimation_returns!$Q10*VLOOKUP(estimation_returns!X$1,regression_results!$B:$J,5,0)+VLOOKUP(estimation_returns!X$1,regression_results!$B:$J,4,0)</f>
        <v>-1.8565198397725979E-2</v>
      </c>
      <c r="X10">
        <f>estimation_returns!Y10-estimation_returns!$Q10*VLOOKUP(estimation_returns!Y$1,regression_results!$B:$J,5,0)+VLOOKUP(estimation_returns!Y$1,regression_results!$B:$J,4,0)</f>
        <v>-4.8550640569501825E-3</v>
      </c>
      <c r="Y10">
        <f>estimation_returns!Z10-estimation_returns!$Q10*VLOOKUP(estimation_returns!Z$1,regression_results!$B:$J,5,0)+VLOOKUP(estimation_returns!Z$1,regression_results!$B:$J,4,0)</f>
        <v>-9.6566532943667231E-3</v>
      </c>
      <c r="Z10">
        <f>estimation_returns!AA10-estimation_returns!$Q10*VLOOKUP(estimation_returns!AA$1,regression_results!$B:$J,5,0)+VLOOKUP(estimation_returns!AA$1,regression_results!$B:$J,4,0)</f>
        <v>-1.4669598276934133E-2</v>
      </c>
      <c r="AA10">
        <f>estimation_returns!AB10-estimation_returns!$Q10*VLOOKUP(estimation_returns!AB$1,regression_results!$B:$J,5,0)+VLOOKUP(estimation_returns!AB$1,regression_results!$B:$J,4,0)</f>
        <v>9.0822003264653933E-3</v>
      </c>
      <c r="AB10">
        <f>estimation_returns!AC10-estimation_returns!$Q10*VLOOKUP(estimation_returns!AC$1,regression_results!$B:$J,5,0)+VLOOKUP(estimation_returns!AC$1,regression_results!$B:$J,4,0)</f>
        <v>2.4557183581694023E-2</v>
      </c>
      <c r="AC10">
        <f>estimation_returns!AD10-estimation_returns!$Q10*VLOOKUP(estimation_returns!AD$1,regression_results!$B:$J,5,0)+VLOOKUP(estimation_returns!AD$1,regression_results!$B:$J,4,0)</f>
        <v>1.5180457028240484E-2</v>
      </c>
      <c r="AD10">
        <f>estimation_returns!AE10-estimation_returns!$Q10*VLOOKUP(estimation_returns!AE$1,regression_results!$B:$J,5,0)+VLOOKUP(estimation_returns!AE$1,regression_results!$B:$J,4,0)</f>
        <v>-2.4443038108178831E-2</v>
      </c>
      <c r="AE10">
        <f>estimation_returns!AF10-estimation_returns!$Q10*VLOOKUP(estimation_returns!AF$1,regression_results!$B:$J,5,0)+VLOOKUP(estimation_returns!AF$1,regression_results!$B:$J,4,0)</f>
        <v>1.516675268338164E-2</v>
      </c>
      <c r="AF10">
        <f>estimation_returns!AG10-estimation_returns!$Q10*VLOOKUP(estimation_returns!AG$1,regression_results!$B:$J,5,0)+VLOOKUP(estimation_returns!AG$1,regression_results!$B:$J,4,0)</f>
        <v>-6.3825811685252407E-3</v>
      </c>
      <c r="AG10">
        <f>estimation_returns!AH10-estimation_returns!$Q10*VLOOKUP(estimation_returns!AH$1,regression_results!$B:$J,5,0)+VLOOKUP(estimation_returns!AH$1,regression_results!$B:$J,4,0)</f>
        <v>-1.4646187077347042E-2</v>
      </c>
      <c r="AH10">
        <f>estimation_returns!AI10-estimation_returns!$Q10*VLOOKUP(estimation_returns!AI$1,regression_results!$B:$J,5,0)+VLOOKUP(estimation_returns!AI$1,regression_results!$B:$J,4,0)</f>
        <v>7.3134385206624544E-3</v>
      </c>
      <c r="AI10">
        <f>estimation_returns!AJ10-estimation_returns!$Q10*VLOOKUP(estimation_returns!AJ$1,regression_results!$B:$J,5,0)+VLOOKUP(estimation_returns!AJ$1,regression_results!$B:$J,4,0)</f>
        <v>5.869078332978281E-4</v>
      </c>
      <c r="AJ10">
        <f>estimation_returns!AK10-estimation_returns!$Q10*VLOOKUP(estimation_returns!AK$1,regression_results!$B:$J,5,0)+VLOOKUP(estimation_returns!AK$1,regression_results!$B:$J,4,0)</f>
        <v>-1.7131987317679929E-2</v>
      </c>
      <c r="AK10">
        <f>estimation_returns!AL10-estimation_returns!$Q10*VLOOKUP(estimation_returns!AL$1,regression_results!$B:$J,5,0)+VLOOKUP(estimation_returns!AL$1,regression_results!$B:$J,4,0)</f>
        <v>1.314841507465766E-3</v>
      </c>
      <c r="AL10">
        <f>estimation_returns!AM10-estimation_returns!$Q10*VLOOKUP(estimation_returns!AM$1,regression_results!$B:$J,5,0)+VLOOKUP(estimation_returns!AM$1,regression_results!$B:$J,4,0)</f>
        <v>4.1754896511670178E-2</v>
      </c>
      <c r="AM10">
        <f>estimation_returns!AN10-estimation_returns!$Q10*VLOOKUP(estimation_returns!AN$1,regression_results!$B:$J,5,0)+VLOOKUP(estimation_returns!AN$1,regression_results!$B:$J,4,0)</f>
        <v>-1.9551324715791574E-2</v>
      </c>
      <c r="AN10">
        <f>estimation_returns!AO10-estimation_returns!$Q10*VLOOKUP(estimation_returns!AO$1,regression_results!$B:$J,5,0)+VLOOKUP(estimation_returns!AO$1,regression_results!$B:$J,4,0)</f>
        <v>-1.5564505588154082E-2</v>
      </c>
      <c r="AO10">
        <f>estimation_returns!AP10-estimation_returns!$Q10*VLOOKUP(estimation_returns!AP$1,regression_results!$B:$J,5,0)+VLOOKUP(estimation_returns!AP$1,regression_results!$B:$J,4,0)</f>
        <v>-4.1581705008851486E-2</v>
      </c>
      <c r="AP10">
        <f>estimation_returns!AQ10-estimation_returns!$Q10*VLOOKUP(estimation_returns!AQ$1,regression_results!$B:$J,5,0)+VLOOKUP(estimation_returns!AQ$1,regression_results!$B:$J,4,0)</f>
        <v>8.2074024581133519E-3</v>
      </c>
      <c r="AQ10">
        <f>estimation_returns!AR10-estimation_returns!$Q10*VLOOKUP(estimation_returns!AR$1,regression_results!$B:$J,5,0)+VLOOKUP(estimation_returns!AR$1,regression_results!$B:$J,4,0)</f>
        <v>-6.2542470112990373E-3</v>
      </c>
      <c r="AR10">
        <f>estimation_returns!AS10-estimation_returns!$Q10*VLOOKUP(estimation_returns!AS$1,regression_results!$B:$J,5,0)+VLOOKUP(estimation_returns!AS$1,regression_results!$B:$J,4,0)</f>
        <v>-5.7269983394214519E-2</v>
      </c>
      <c r="AS10">
        <f>estimation_returns!AT10-estimation_returns!$Q10*VLOOKUP(estimation_returns!AT$1,regression_results!$B:$J,5,0)+VLOOKUP(estimation_returns!AT$1,regression_results!$B:$J,4,0)</f>
        <v>-4.2836993406128808E-2</v>
      </c>
      <c r="AT10">
        <f>estimation_returns!AU10-estimation_returns!$Q10*VLOOKUP(estimation_returns!AU$1,regression_results!$B:$J,5,0)+VLOOKUP(estimation_returns!AU$1,regression_results!$B:$J,4,0)</f>
        <v>-1.3076678403477917E-2</v>
      </c>
      <c r="AU10">
        <f>estimation_returns!AV10-estimation_returns!$Q10*VLOOKUP(estimation_returns!AV$1,regression_results!$B:$J,5,0)+VLOOKUP(estimation_returns!AV$1,regression_results!$B:$J,4,0)</f>
        <v>4.2031168176149209E-3</v>
      </c>
      <c r="AV10">
        <f>estimation_returns!AW10-estimation_returns!$Q10*VLOOKUP(estimation_returns!AW$1,regression_results!$B:$J,5,0)+VLOOKUP(estimation_returns!AW$1,regression_results!$B:$J,4,0)</f>
        <v>-1.3354065851915049E-2</v>
      </c>
      <c r="AW10">
        <f>estimation_returns!AX10-estimation_returns!$Q10*VLOOKUP(estimation_returns!AX$1,regression_results!$B:$J,5,0)+VLOOKUP(estimation_returns!AX$1,regression_results!$B:$J,4,0)</f>
        <v>1.7287409413885502E-2</v>
      </c>
      <c r="AX10">
        <f>estimation_returns!AY10-estimation_returns!$Q10*VLOOKUP(estimation_returns!AY$1,regression_results!$B:$J,5,0)+VLOOKUP(estimation_returns!AY$1,regression_results!$B:$J,4,0)</f>
        <v>2.0339749478068721E-2</v>
      </c>
      <c r="AY10">
        <f>estimation_returns!AZ10-estimation_returns!$Q10*VLOOKUP(estimation_returns!AZ$1,regression_results!$B:$J,5,0)+VLOOKUP(estimation_returns!AZ$1,regression_results!$B:$J,4,0)</f>
        <v>-1.2104464827167922E-2</v>
      </c>
      <c r="AZ10">
        <f>estimation_returns!BA10-estimation_returns!$Q10*VLOOKUP(estimation_returns!BA$1,regression_results!$B:$J,5,0)+VLOOKUP(estimation_returns!BA$1,regression_results!$B:$J,4,0)</f>
        <v>2.433680542637004E-2</v>
      </c>
      <c r="BA10">
        <f>estimation_returns!BB10-estimation_returns!$Q10*VLOOKUP(estimation_returns!BB$1,regression_results!$B:$J,5,0)+VLOOKUP(estimation_returns!BB$1,regression_results!$B:$J,4,0)</f>
        <v>1.6353842372306558E-3</v>
      </c>
      <c r="BB10">
        <f>estimation_returns!BC10-estimation_returns!$Q10*VLOOKUP(estimation_returns!BC$1,regression_results!$B:$J,5,0)+VLOOKUP(estimation_returns!BC$1,regression_results!$B:$J,4,0)</f>
        <v>-2.3598233966071566E-2</v>
      </c>
      <c r="BC10">
        <f>estimation_returns!BD10-estimation_returns!$Q10*VLOOKUP(estimation_returns!BD$1,regression_results!$B:$J,5,0)+VLOOKUP(estimation_returns!BD$1,regression_results!$B:$J,4,0)</f>
        <v>-2.2006576938605475E-3</v>
      </c>
      <c r="BD10">
        <f>estimation_returns!BE10-estimation_returns!$Q10*VLOOKUP(estimation_returns!BE$1,regression_results!$B:$J,5,0)+VLOOKUP(estimation_returns!BE$1,regression_results!$B:$J,4,0)</f>
        <v>-5.3791099563485351E-3</v>
      </c>
      <c r="BE10">
        <f>estimation_returns!BF10-estimation_returns!$Q10*VLOOKUP(estimation_returns!BF$1,regression_results!$B:$J,5,0)+VLOOKUP(estimation_returns!BF$1,regression_results!$B:$J,4,0)</f>
        <v>-1.7256081755668257E-2</v>
      </c>
      <c r="BF10">
        <f>estimation_returns!BG10-estimation_returns!$Q10*VLOOKUP(estimation_returns!BG$1,regression_results!$B:$J,5,0)+VLOOKUP(estimation_returns!BG$1,regression_results!$B:$J,4,0)</f>
        <v>-2.5829555867022954E-2</v>
      </c>
      <c r="BG10">
        <f>estimation_returns!BH10-estimation_returns!$Q10*VLOOKUP(estimation_returns!BH$1,regression_results!$B:$J,5,0)+VLOOKUP(estimation_returns!BH$1,regression_results!$B:$J,4,0)</f>
        <v>6.4534885382254029E-3</v>
      </c>
      <c r="BH10">
        <f>estimation_returns!BI10-estimation_returns!$Q10*VLOOKUP(estimation_returns!BI$1,regression_results!$B:$J,5,0)+VLOOKUP(estimation_returns!BI$1,regression_results!$B:$J,4,0)</f>
        <v>1.7125448239187713E-2</v>
      </c>
      <c r="BI10">
        <f>estimation_returns!BJ10-estimation_returns!$Q10*VLOOKUP(estimation_returns!BJ$1,regression_results!$B:$J,5,0)+VLOOKUP(estimation_returns!BJ$1,regression_results!$B:$J,4,0)</f>
        <v>-3.3119675096716049E-4</v>
      </c>
      <c r="BJ10">
        <f>estimation_returns!BK10-estimation_returns!$Q10*VLOOKUP(estimation_returns!BK$1,regression_results!$B:$J,5,0)+VLOOKUP(estimation_returns!BK$1,regression_results!$B:$J,4,0)</f>
        <v>1.1518273872156998E-2</v>
      </c>
      <c r="BK10">
        <f>estimation_returns!BL10-estimation_returns!$Q10*VLOOKUP(estimation_returns!BL$1,regression_results!$B:$J,5,0)+VLOOKUP(estimation_returns!BL$1,regression_results!$B:$J,4,0)</f>
        <v>-5.7028352757838442E-2</v>
      </c>
      <c r="BL10">
        <f>estimation_returns!BM10-estimation_returns!$Q10*VLOOKUP(estimation_returns!BM$1,regression_results!$B:$J,5,0)+VLOOKUP(estimation_returns!BM$1,regression_results!$B:$J,4,0)</f>
        <v>2.6433818493831959E-3</v>
      </c>
      <c r="BM10" s="2">
        <v>44575</v>
      </c>
      <c r="BN10">
        <f t="shared" si="0"/>
        <v>-6.3066617222961689E-3</v>
      </c>
    </row>
    <row r="11" spans="1:66" x14ac:dyDescent="0.25">
      <c r="A11" s="1">
        <v>-26</v>
      </c>
      <c r="B11">
        <f>estimation_returns!B11-estimation_returns!$Q11*VLOOKUP(estimation_returns!B$1,regression_results!$B:$J,5,0)+VLOOKUP(estimation_returns!B$1,regression_results!$B:$J,4,0)</f>
        <v>-1.3364289609775686E-2</v>
      </c>
      <c r="C11">
        <f>estimation_returns!C11-estimation_returns!$Q11*VLOOKUP(estimation_returns!C$1,regression_results!$B:$J,5,0)+VLOOKUP(estimation_returns!C$1,regression_results!$B:$J,4,0)</f>
        <v>8.7067262742496175E-3</v>
      </c>
      <c r="D11">
        <f>estimation_returns!D11-estimation_returns!$Q11*VLOOKUP(estimation_returns!D$1,regression_results!$B:$J,5,0)+VLOOKUP(estimation_returns!D$1,regression_results!$B:$J,4,0)</f>
        <v>-2.9107115418268655E-2</v>
      </c>
      <c r="E11">
        <f>estimation_returns!E11-estimation_returns!$Q11*VLOOKUP(estimation_returns!E$1,regression_results!$B:$J,5,0)+VLOOKUP(estimation_returns!E$1,regression_results!$B:$J,4,0)</f>
        <v>1.6743292353193644E-2</v>
      </c>
      <c r="F11">
        <f>estimation_returns!F11-estimation_returns!$Q11*VLOOKUP(estimation_returns!F$1,regression_results!$B:$J,5,0)+VLOOKUP(estimation_returns!F$1,regression_results!$B:$J,4,0)</f>
        <v>2.1371990173705423E-3</v>
      </c>
      <c r="G11">
        <f>estimation_returns!G11-estimation_returns!$Q11*VLOOKUP(estimation_returns!G$1,regression_results!$B:$J,5,0)+VLOOKUP(estimation_returns!G$1,regression_results!$B:$J,4,0)</f>
        <v>-1.6440299086385037E-2</v>
      </c>
      <c r="H11">
        <f>estimation_returns!H11-estimation_returns!$Q11*VLOOKUP(estimation_returns!H$1,regression_results!$B:$J,5,0)+VLOOKUP(estimation_returns!H$1,regression_results!$B:$J,4,0)</f>
        <v>3.1054154059335728E-2</v>
      </c>
      <c r="I11">
        <f>estimation_returns!I11-estimation_returns!$Q11*VLOOKUP(estimation_returns!I$1,regression_results!$B:$J,5,0)+VLOOKUP(estimation_returns!I$1,regression_results!$B:$J,4,0)</f>
        <v>1.1818301019743672E-2</v>
      </c>
      <c r="J11">
        <f>estimation_returns!J11-estimation_returns!$Q11*VLOOKUP(estimation_returns!J$1,regression_results!$B:$J,5,0)+VLOOKUP(estimation_returns!J$1,regression_results!$B:$J,4,0)</f>
        <v>4.0239951640468671E-3</v>
      </c>
      <c r="K11">
        <f>estimation_returns!K11-estimation_returns!$Q11*VLOOKUP(estimation_returns!K$1,regression_results!$B:$J,5,0)+VLOOKUP(estimation_returns!K$1,regression_results!$B:$J,4,0)</f>
        <v>4.1377369615852054E-2</v>
      </c>
      <c r="L11">
        <f>estimation_returns!L11-estimation_returns!$Q11*VLOOKUP(estimation_returns!L$1,regression_results!$B:$J,5,0)+VLOOKUP(estimation_returns!L$1,regression_results!$B:$J,4,0)</f>
        <v>-2.9178328272937478E-3</v>
      </c>
      <c r="M11">
        <f>estimation_returns!M11-estimation_returns!$Q11*VLOOKUP(estimation_returns!M$1,regression_results!$B:$J,5,0)+VLOOKUP(estimation_returns!M$1,regression_results!$B:$J,4,0)</f>
        <v>-1.7625024155005491E-2</v>
      </c>
      <c r="N11">
        <f>estimation_returns!N11-estimation_returns!$Q11*VLOOKUP(estimation_returns!N$1,regression_results!$B:$J,5,0)+VLOOKUP(estimation_returns!N$1,regression_results!$B:$J,4,0)</f>
        <v>4.7605465595345602E-3</v>
      </c>
      <c r="O11">
        <f>estimation_returns!O11-estimation_returns!$Q11*VLOOKUP(estimation_returns!O$1,regression_results!$B:$J,5,0)+VLOOKUP(estimation_returns!O$1,regression_results!$B:$J,4,0)</f>
        <v>-9.9137148477590458E-3</v>
      </c>
      <c r="P11">
        <f>estimation_returns!P11-estimation_returns!$Q11*VLOOKUP(estimation_returns!P$1,regression_results!$B:$J,5,0)+VLOOKUP(estimation_returns!P$1,regression_results!$B:$J,4,0)</f>
        <v>-1.2058827078106639E-2</v>
      </c>
      <c r="Q11">
        <f>estimation_returns!R11-estimation_returns!$Q11*VLOOKUP(estimation_returns!R$1,regression_results!$B:$J,5,0)+VLOOKUP(estimation_returns!R$1,regression_results!$B:$J,4,0)</f>
        <v>-9.8919481766078839E-3</v>
      </c>
      <c r="R11">
        <f>estimation_returns!S11-estimation_returns!$Q11*VLOOKUP(estimation_returns!S$1,regression_results!$B:$J,5,0)+VLOOKUP(estimation_returns!S$1,regression_results!$B:$J,4,0)</f>
        <v>4.3380526823881349E-3</v>
      </c>
      <c r="S11">
        <f>estimation_returns!T11-estimation_returns!$Q11*VLOOKUP(estimation_returns!T$1,regression_results!$B:$J,5,0)+VLOOKUP(estimation_returns!T$1,regression_results!$B:$J,4,0)</f>
        <v>3.1242421923300574E-2</v>
      </c>
      <c r="T11">
        <f>estimation_returns!U11-estimation_returns!$Q11*VLOOKUP(estimation_returns!U$1,regression_results!$B:$J,5,0)+VLOOKUP(estimation_returns!U$1,regression_results!$B:$J,4,0)</f>
        <v>-6.8860618053731785E-3</v>
      </c>
      <c r="U11">
        <f>estimation_returns!V11-estimation_returns!$Q11*VLOOKUP(estimation_returns!V$1,regression_results!$B:$J,5,0)+VLOOKUP(estimation_returns!V$1,regression_results!$B:$J,4,0)</f>
        <v>4.1102343951463106E-3</v>
      </c>
      <c r="V11">
        <f>estimation_returns!W11-estimation_returns!$Q11*VLOOKUP(estimation_returns!W$1,regression_results!$B:$J,5,0)+VLOOKUP(estimation_returns!W$1,regression_results!$B:$J,4,0)</f>
        <v>-1.5658056978288679E-2</v>
      </c>
      <c r="W11">
        <f>estimation_returns!X11-estimation_returns!$Q11*VLOOKUP(estimation_returns!X$1,regression_results!$B:$J,5,0)+VLOOKUP(estimation_returns!X$1,regression_results!$B:$J,4,0)</f>
        <v>-1.7801808479887432E-3</v>
      </c>
      <c r="X11">
        <f>estimation_returns!Y11-estimation_returns!$Q11*VLOOKUP(estimation_returns!Y$1,regression_results!$B:$J,5,0)+VLOOKUP(estimation_returns!Y$1,regression_results!$B:$J,4,0)</f>
        <v>-6.684271601981563E-3</v>
      </c>
      <c r="Y11">
        <f>estimation_returns!Z11-estimation_returns!$Q11*VLOOKUP(estimation_returns!Z$1,regression_results!$B:$J,5,0)+VLOOKUP(estimation_returns!Z$1,regression_results!$B:$J,4,0)</f>
        <v>-3.4789562837533657E-2</v>
      </c>
      <c r="Z11">
        <f>estimation_returns!AA11-estimation_returns!$Q11*VLOOKUP(estimation_returns!AA$1,regression_results!$B:$J,5,0)+VLOOKUP(estimation_returns!AA$1,regression_results!$B:$J,4,0)</f>
        <v>6.0420306503677478E-3</v>
      </c>
      <c r="AA11">
        <f>estimation_returns!AB11-estimation_returns!$Q11*VLOOKUP(estimation_returns!AB$1,regression_results!$B:$J,5,0)+VLOOKUP(estimation_returns!AB$1,regression_results!$B:$J,4,0)</f>
        <v>-1.1934100853776195E-2</v>
      </c>
      <c r="AB11">
        <f>estimation_returns!AC11-estimation_returns!$Q11*VLOOKUP(estimation_returns!AC$1,regression_results!$B:$J,5,0)+VLOOKUP(estimation_returns!AC$1,regression_results!$B:$J,4,0)</f>
        <v>-1.1090724896564555E-2</v>
      </c>
      <c r="AC11">
        <f>estimation_returns!AD11-estimation_returns!$Q11*VLOOKUP(estimation_returns!AD$1,regression_results!$B:$J,5,0)+VLOOKUP(estimation_returns!AD$1,regression_results!$B:$J,4,0)</f>
        <v>1.6817155907357932E-2</v>
      </c>
      <c r="AD11">
        <f>estimation_returns!AE11-estimation_returns!$Q11*VLOOKUP(estimation_returns!AE$1,regression_results!$B:$J,5,0)+VLOOKUP(estimation_returns!AE$1,regression_results!$B:$J,4,0)</f>
        <v>8.5816569291112428E-3</v>
      </c>
      <c r="AE11">
        <f>estimation_returns!AF11-estimation_returns!$Q11*VLOOKUP(estimation_returns!AF$1,regression_results!$B:$J,5,0)+VLOOKUP(estimation_returns!AF$1,regression_results!$B:$J,4,0)</f>
        <v>3.3294326801259155E-2</v>
      </c>
      <c r="AF11">
        <f>estimation_returns!AG11-estimation_returns!$Q11*VLOOKUP(estimation_returns!AG$1,regression_results!$B:$J,5,0)+VLOOKUP(estimation_returns!AG$1,regression_results!$B:$J,4,0)</f>
        <v>1.0499104519427302E-2</v>
      </c>
      <c r="AG11">
        <f>estimation_returns!AH11-estimation_returns!$Q11*VLOOKUP(estimation_returns!AH$1,regression_results!$B:$J,5,0)+VLOOKUP(estimation_returns!AH$1,regression_results!$B:$J,4,0)</f>
        <v>3.3371423842971384E-3</v>
      </c>
      <c r="AH11">
        <f>estimation_returns!AI11-estimation_returns!$Q11*VLOOKUP(estimation_returns!AI$1,regression_results!$B:$J,5,0)+VLOOKUP(estimation_returns!AI$1,regression_results!$B:$J,4,0)</f>
        <v>-2.0314998481595352E-3</v>
      </c>
      <c r="AI11">
        <f>estimation_returns!AJ11-estimation_returns!$Q11*VLOOKUP(estimation_returns!AJ$1,regression_results!$B:$J,5,0)+VLOOKUP(estimation_returns!AJ$1,regression_results!$B:$J,4,0)</f>
        <v>-6.3894685971644175E-3</v>
      </c>
      <c r="AJ11">
        <f>estimation_returns!AK11-estimation_returns!$Q11*VLOOKUP(estimation_returns!AK$1,regression_results!$B:$J,5,0)+VLOOKUP(estimation_returns!AK$1,regression_results!$B:$J,4,0)</f>
        <v>-6.5211175070688191E-3</v>
      </c>
      <c r="AK11">
        <f>estimation_returns!AL11-estimation_returns!$Q11*VLOOKUP(estimation_returns!AL$1,regression_results!$B:$J,5,0)+VLOOKUP(estimation_returns!AL$1,regression_results!$B:$J,4,0)</f>
        <v>-3.4219921901678832E-3</v>
      </c>
      <c r="AL11">
        <f>estimation_returns!AM11-estimation_returns!$Q11*VLOOKUP(estimation_returns!AM$1,regression_results!$B:$J,5,0)+VLOOKUP(estimation_returns!AM$1,regression_results!$B:$J,4,0)</f>
        <v>-1.4127452572219196E-2</v>
      </c>
      <c r="AM11">
        <f>estimation_returns!AN11-estimation_returns!$Q11*VLOOKUP(estimation_returns!AN$1,regression_results!$B:$J,5,0)+VLOOKUP(estimation_returns!AN$1,regression_results!$B:$J,4,0)</f>
        <v>-2.3731723657170675E-3</v>
      </c>
      <c r="AN11">
        <f>estimation_returns!AO11-estimation_returns!$Q11*VLOOKUP(estimation_returns!AO$1,regression_results!$B:$J,5,0)+VLOOKUP(estimation_returns!AO$1,regression_results!$B:$J,4,0)</f>
        <v>1.2377793238220526E-3</v>
      </c>
      <c r="AO11">
        <f>estimation_returns!AP11-estimation_returns!$Q11*VLOOKUP(estimation_returns!AP$1,regression_results!$B:$J,5,0)+VLOOKUP(estimation_returns!AP$1,regression_results!$B:$J,4,0)</f>
        <v>-1.0618235389092415E-2</v>
      </c>
      <c r="AP11">
        <f>estimation_returns!AQ11-estimation_returns!$Q11*VLOOKUP(estimation_returns!AQ$1,regression_results!$B:$J,5,0)+VLOOKUP(estimation_returns!AQ$1,regression_results!$B:$J,4,0)</f>
        <v>-2.7897996816830181E-3</v>
      </c>
      <c r="AQ11">
        <f>estimation_returns!AR11-estimation_returns!$Q11*VLOOKUP(estimation_returns!AR$1,regression_results!$B:$J,5,0)+VLOOKUP(estimation_returns!AR$1,regression_results!$B:$J,4,0)</f>
        <v>3.7647178270764519E-4</v>
      </c>
      <c r="AR11">
        <f>estimation_returns!AS11-estimation_returns!$Q11*VLOOKUP(estimation_returns!AS$1,regression_results!$B:$J,5,0)+VLOOKUP(estimation_returns!AS$1,regression_results!$B:$J,4,0)</f>
        <v>3.1093704212374206E-3</v>
      </c>
      <c r="AS11">
        <f>estimation_returns!AT11-estimation_returns!$Q11*VLOOKUP(estimation_returns!AT$1,regression_results!$B:$J,5,0)+VLOOKUP(estimation_returns!AT$1,regression_results!$B:$J,4,0)</f>
        <v>2.0515537181747416E-2</v>
      </c>
      <c r="AT11">
        <f>estimation_returns!AU11-estimation_returns!$Q11*VLOOKUP(estimation_returns!AU$1,regression_results!$B:$J,5,0)+VLOOKUP(estimation_returns!AU$1,regression_results!$B:$J,4,0)</f>
        <v>1.0542253447588303E-2</v>
      </c>
      <c r="AU11">
        <f>estimation_returns!AV11-estimation_returns!$Q11*VLOOKUP(estimation_returns!AV$1,regression_results!$B:$J,5,0)+VLOOKUP(estimation_returns!AV$1,regression_results!$B:$J,4,0)</f>
        <v>-1.1993880636857567E-2</v>
      </c>
      <c r="AV11">
        <f>estimation_returns!AW11-estimation_returns!$Q11*VLOOKUP(estimation_returns!AW$1,regression_results!$B:$J,5,0)+VLOOKUP(estimation_returns!AW$1,regression_results!$B:$J,4,0)</f>
        <v>-4.2425871089020201E-3</v>
      </c>
      <c r="AW11">
        <f>estimation_returns!AX11-estimation_returns!$Q11*VLOOKUP(estimation_returns!AX$1,regression_results!$B:$J,5,0)+VLOOKUP(estimation_returns!AX$1,regression_results!$B:$J,4,0)</f>
        <v>9.3311984174158685E-4</v>
      </c>
      <c r="AX11">
        <f>estimation_returns!AY11-estimation_returns!$Q11*VLOOKUP(estimation_returns!AY$1,regression_results!$B:$J,5,0)+VLOOKUP(estimation_returns!AY$1,regression_results!$B:$J,4,0)</f>
        <v>9.520527040741137E-3</v>
      </c>
      <c r="AY11">
        <f>estimation_returns!AZ11-estimation_returns!$Q11*VLOOKUP(estimation_returns!AZ$1,regression_results!$B:$J,5,0)+VLOOKUP(estimation_returns!AZ$1,regression_results!$B:$J,4,0)</f>
        <v>3.5727561895027495E-2</v>
      </c>
      <c r="AZ11">
        <f>estimation_returns!BA11-estimation_returns!$Q11*VLOOKUP(estimation_returns!BA$1,regression_results!$B:$J,5,0)+VLOOKUP(estimation_returns!BA$1,regression_results!$B:$J,4,0)</f>
        <v>2.4933226190722649E-2</v>
      </c>
      <c r="BA11">
        <f>estimation_returns!BB11-estimation_returns!$Q11*VLOOKUP(estimation_returns!BB$1,regression_results!$B:$J,5,0)+VLOOKUP(estimation_returns!BB$1,regression_results!$B:$J,4,0)</f>
        <v>-2.9592130947486434E-2</v>
      </c>
      <c r="BB11">
        <f>estimation_returns!BC11-estimation_returns!$Q11*VLOOKUP(estimation_returns!BC$1,regression_results!$B:$J,5,0)+VLOOKUP(estimation_returns!BC$1,regression_results!$B:$J,4,0)</f>
        <v>4.1650585859849473E-3</v>
      </c>
      <c r="BC11">
        <f>estimation_returns!BD11-estimation_returns!$Q11*VLOOKUP(estimation_returns!BD$1,regression_results!$B:$J,5,0)+VLOOKUP(estimation_returns!BD$1,regression_results!$B:$J,4,0)</f>
        <v>-2.3573047514090111E-2</v>
      </c>
      <c r="BD11">
        <f>estimation_returns!BE11-estimation_returns!$Q11*VLOOKUP(estimation_returns!BE$1,regression_results!$B:$J,5,0)+VLOOKUP(estimation_returns!BE$1,regression_results!$B:$J,4,0)</f>
        <v>-7.7404541424260873E-3</v>
      </c>
      <c r="BE11">
        <f>estimation_returns!BF11-estimation_returns!$Q11*VLOOKUP(estimation_returns!BF$1,regression_results!$B:$J,5,0)+VLOOKUP(estimation_returns!BF$1,regression_results!$B:$J,4,0)</f>
        <v>2.9517654187607035E-4</v>
      </c>
      <c r="BF11">
        <f>estimation_returns!BG11-estimation_returns!$Q11*VLOOKUP(estimation_returns!BG$1,regression_results!$B:$J,5,0)+VLOOKUP(estimation_returns!BG$1,regression_results!$B:$J,4,0)</f>
        <v>-5.1177826282310171E-3</v>
      </c>
      <c r="BG11">
        <f>estimation_returns!BH11-estimation_returns!$Q11*VLOOKUP(estimation_returns!BH$1,regression_results!$B:$J,5,0)+VLOOKUP(estimation_returns!BH$1,regression_results!$B:$J,4,0)</f>
        <v>-1.0844061319055964E-2</v>
      </c>
      <c r="BH11">
        <f>estimation_returns!BI11-estimation_returns!$Q11*VLOOKUP(estimation_returns!BI$1,regression_results!$B:$J,5,0)+VLOOKUP(estimation_returns!BI$1,regression_results!$B:$J,4,0)</f>
        <v>-3.7376032047721663E-2</v>
      </c>
      <c r="BI11">
        <f>estimation_returns!BJ11-estimation_returns!$Q11*VLOOKUP(estimation_returns!BJ$1,regression_results!$B:$J,5,0)+VLOOKUP(estimation_returns!BJ$1,regression_results!$B:$J,4,0)</f>
        <v>-1.5933530707083251E-2</v>
      </c>
      <c r="BJ11">
        <f>estimation_returns!BK11-estimation_returns!$Q11*VLOOKUP(estimation_returns!BK$1,regression_results!$B:$J,5,0)+VLOOKUP(estimation_returns!BK$1,regression_results!$B:$J,4,0)</f>
        <v>-1.7985286285143825E-2</v>
      </c>
      <c r="BK11">
        <f>estimation_returns!BL11-estimation_returns!$Q11*VLOOKUP(estimation_returns!BL$1,regression_results!$B:$J,5,0)+VLOOKUP(estimation_returns!BL$1,regression_results!$B:$J,4,0)</f>
        <v>-1.2286896249869055E-2</v>
      </c>
      <c r="BL11">
        <f>estimation_returns!BM11-estimation_returns!$Q11*VLOOKUP(estimation_returns!BM$1,regression_results!$B:$J,5,0)+VLOOKUP(estimation_returns!BM$1,regression_results!$B:$J,4,0)</f>
        <v>-1.0184098372729111E-2</v>
      </c>
      <c r="BM11" s="2">
        <v>44579</v>
      </c>
      <c r="BN11">
        <f t="shared" si="0"/>
        <v>-1.349916581307909E-3</v>
      </c>
    </row>
    <row r="12" spans="1:66" x14ac:dyDescent="0.25">
      <c r="A12" s="1">
        <v>-25</v>
      </c>
      <c r="B12">
        <f>estimation_returns!B12-estimation_returns!$Q12*VLOOKUP(estimation_returns!B$1,regression_results!$B:$J,5,0)+VLOOKUP(estimation_returns!B$1,regression_results!$B:$J,4,0)</f>
        <v>-8.2908183963730005E-3</v>
      </c>
      <c r="C12">
        <f>estimation_returns!C12-estimation_returns!$Q12*VLOOKUP(estimation_returns!C$1,regression_results!$B:$J,5,0)+VLOOKUP(estimation_returns!C$1,regression_results!$B:$J,4,0)</f>
        <v>2.6111977097173632E-2</v>
      </c>
      <c r="D12">
        <f>estimation_returns!D12-estimation_returns!$Q12*VLOOKUP(estimation_returns!D$1,regression_results!$B:$J,5,0)+VLOOKUP(estimation_returns!D$1,regression_results!$B:$J,4,0)</f>
        <v>1.1223759008760817E-2</v>
      </c>
      <c r="E12">
        <f>estimation_returns!E12-estimation_returns!$Q12*VLOOKUP(estimation_returns!E$1,regression_results!$B:$J,5,0)+VLOOKUP(estimation_returns!E$1,regression_results!$B:$J,4,0)</f>
        <v>-7.201953822409274E-3</v>
      </c>
      <c r="F12">
        <f>estimation_returns!F12-estimation_returns!$Q12*VLOOKUP(estimation_returns!F$1,regression_results!$B:$J,5,0)+VLOOKUP(estimation_returns!F$1,regression_results!$B:$J,4,0)</f>
        <v>-1.5242272814514913E-2</v>
      </c>
      <c r="G12">
        <f>estimation_returns!G12-estimation_returns!$Q12*VLOOKUP(estimation_returns!G$1,regression_results!$B:$J,5,0)+VLOOKUP(estimation_returns!G$1,regression_results!$B:$J,4,0)</f>
        <v>-7.3418627541473316E-3</v>
      </c>
      <c r="H12">
        <f>estimation_returns!H12-estimation_returns!$Q12*VLOOKUP(estimation_returns!H$1,regression_results!$B:$J,5,0)+VLOOKUP(estimation_returns!H$1,regression_results!$B:$J,4,0)</f>
        <v>2.4882532946292411E-2</v>
      </c>
      <c r="I12">
        <f>estimation_returns!I12-estimation_returns!$Q12*VLOOKUP(estimation_returns!I$1,regression_results!$B:$J,5,0)+VLOOKUP(estimation_returns!I$1,regression_results!$B:$J,4,0)</f>
        <v>1.8351990674988928E-2</v>
      </c>
      <c r="J12">
        <f>estimation_returns!J12-estimation_returns!$Q12*VLOOKUP(estimation_returns!J$1,regression_results!$B:$J,5,0)+VLOOKUP(estimation_returns!J$1,regression_results!$B:$J,4,0)</f>
        <v>1.4359939188254784E-2</v>
      </c>
      <c r="K12">
        <f>estimation_returns!K12-estimation_returns!$Q12*VLOOKUP(estimation_returns!K$1,regression_results!$B:$J,5,0)+VLOOKUP(estimation_returns!K$1,regression_results!$B:$J,4,0)</f>
        <v>3.330867132414321E-2</v>
      </c>
      <c r="L12">
        <f>estimation_returns!L12-estimation_returns!$Q12*VLOOKUP(estimation_returns!L$1,regression_results!$B:$J,5,0)+VLOOKUP(estimation_returns!L$1,regression_results!$B:$J,4,0)</f>
        <v>9.5295382713609881E-3</v>
      </c>
      <c r="M12">
        <f>estimation_returns!M12-estimation_returns!$Q12*VLOOKUP(estimation_returns!M$1,regression_results!$B:$J,5,0)+VLOOKUP(estimation_returns!M$1,regression_results!$B:$J,4,0)</f>
        <v>1.4424687409092796E-2</v>
      </c>
      <c r="N12">
        <f>estimation_returns!N12-estimation_returns!$Q12*VLOOKUP(estimation_returns!N$1,regression_results!$B:$J,5,0)+VLOOKUP(estimation_returns!N$1,regression_results!$B:$J,4,0)</f>
        <v>-8.6079519715765093E-3</v>
      </c>
      <c r="O12">
        <f>estimation_returns!O12-estimation_returns!$Q12*VLOOKUP(estimation_returns!O$1,regression_results!$B:$J,5,0)+VLOOKUP(estimation_returns!O$1,regression_results!$B:$J,4,0)</f>
        <v>2.8798783010269315E-3</v>
      </c>
      <c r="P12">
        <f>estimation_returns!P12-estimation_returns!$Q12*VLOOKUP(estimation_returns!P$1,regression_results!$B:$J,5,0)+VLOOKUP(estimation_returns!P$1,regression_results!$B:$J,4,0)</f>
        <v>1.4469938459540347E-2</v>
      </c>
      <c r="Q12">
        <f>estimation_returns!R12-estimation_returns!$Q12*VLOOKUP(estimation_returns!R$1,regression_results!$B:$J,5,0)+VLOOKUP(estimation_returns!R$1,regression_results!$B:$J,4,0)</f>
        <v>-2.3067547069287988E-3</v>
      </c>
      <c r="R12">
        <f>estimation_returns!S12-estimation_returns!$Q12*VLOOKUP(estimation_returns!S$1,regression_results!$B:$J,5,0)+VLOOKUP(estimation_returns!S$1,regression_results!$B:$J,4,0)</f>
        <v>-5.6241043088147433E-3</v>
      </c>
      <c r="S12">
        <f>estimation_returns!T12-estimation_returns!$Q12*VLOOKUP(estimation_returns!T$1,regression_results!$B:$J,5,0)+VLOOKUP(estimation_returns!T$1,regression_results!$B:$J,4,0)</f>
        <v>1.1759474959352876E-2</v>
      </c>
      <c r="T12">
        <f>estimation_returns!U12-estimation_returns!$Q12*VLOOKUP(estimation_returns!U$1,regression_results!$B:$J,5,0)+VLOOKUP(estimation_returns!U$1,regression_results!$B:$J,4,0)</f>
        <v>-6.0754264808988469E-2</v>
      </c>
      <c r="U12">
        <f>estimation_returns!V12-estimation_returns!$Q12*VLOOKUP(estimation_returns!V$1,regression_results!$B:$J,5,0)+VLOOKUP(estimation_returns!V$1,regression_results!$B:$J,4,0)</f>
        <v>-7.141206572859644E-3</v>
      </c>
      <c r="V12">
        <f>estimation_returns!W12-estimation_returns!$Q12*VLOOKUP(estimation_returns!W$1,regression_results!$B:$J,5,0)+VLOOKUP(estimation_returns!W$1,regression_results!$B:$J,4,0)</f>
        <v>-1.5073951998113726E-2</v>
      </c>
      <c r="W12">
        <f>estimation_returns!X12-estimation_returns!$Q12*VLOOKUP(estimation_returns!X$1,regression_results!$B:$J,5,0)+VLOOKUP(estimation_returns!X$1,regression_results!$B:$J,4,0)</f>
        <v>3.691842382116946E-3</v>
      </c>
      <c r="X12">
        <f>estimation_returns!Y12-estimation_returns!$Q12*VLOOKUP(estimation_returns!Y$1,regression_results!$B:$J,5,0)+VLOOKUP(estimation_returns!Y$1,regression_results!$B:$J,4,0)</f>
        <v>2.6864386634370511E-2</v>
      </c>
      <c r="Y12">
        <f>estimation_returns!Z12-estimation_returns!$Q12*VLOOKUP(estimation_returns!Z$1,regression_results!$B:$J,5,0)+VLOOKUP(estimation_returns!Z$1,regression_results!$B:$J,4,0)</f>
        <v>-3.9164613769479641E-2</v>
      </c>
      <c r="Z12">
        <f>estimation_returns!AA12-estimation_returns!$Q12*VLOOKUP(estimation_returns!AA$1,regression_results!$B:$J,5,0)+VLOOKUP(estimation_returns!AA$1,regression_results!$B:$J,4,0)</f>
        <v>-7.8114383730742325E-4</v>
      </c>
      <c r="AA12">
        <f>estimation_returns!AB12-estimation_returns!$Q12*VLOOKUP(estimation_returns!AB$1,regression_results!$B:$J,5,0)+VLOOKUP(estimation_returns!AB$1,regression_results!$B:$J,4,0)</f>
        <v>-6.4122687152710443E-3</v>
      </c>
      <c r="AB12">
        <f>estimation_returns!AC12-estimation_returns!$Q12*VLOOKUP(estimation_returns!AC$1,regression_results!$B:$J,5,0)+VLOOKUP(estimation_returns!AC$1,regression_results!$B:$J,4,0)</f>
        <v>3.9858052780054318E-2</v>
      </c>
      <c r="AC12">
        <f>estimation_returns!AD12-estimation_returns!$Q12*VLOOKUP(estimation_returns!AD$1,regression_results!$B:$J,5,0)+VLOOKUP(estimation_returns!AD$1,regression_results!$B:$J,4,0)</f>
        <v>1.5035673038707635E-2</v>
      </c>
      <c r="AD12">
        <f>estimation_returns!AE12-estimation_returns!$Q12*VLOOKUP(estimation_returns!AE$1,regression_results!$B:$J,5,0)+VLOOKUP(estimation_returns!AE$1,regression_results!$B:$J,4,0)</f>
        <v>4.9639697663830893E-4</v>
      </c>
      <c r="AE12">
        <f>estimation_returns!AF12-estimation_returns!$Q12*VLOOKUP(estimation_returns!AF$1,regression_results!$B:$J,5,0)+VLOOKUP(estimation_returns!AF$1,regression_results!$B:$J,4,0)</f>
        <v>-4.5233375192896552E-3</v>
      </c>
      <c r="AF12">
        <f>estimation_returns!AG12-estimation_returns!$Q12*VLOOKUP(estimation_returns!AG$1,regression_results!$B:$J,5,0)+VLOOKUP(estimation_returns!AG$1,regression_results!$B:$J,4,0)</f>
        <v>-8.463483598593096E-3</v>
      </c>
      <c r="AG12">
        <f>estimation_returns!AH12-estimation_returns!$Q12*VLOOKUP(estimation_returns!AH$1,regression_results!$B:$J,5,0)+VLOOKUP(estimation_returns!AH$1,regression_results!$B:$J,4,0)</f>
        <v>3.1974138889864982E-3</v>
      </c>
      <c r="AH12">
        <f>estimation_returns!AI12-estimation_returns!$Q12*VLOOKUP(estimation_returns!AI$1,regression_results!$B:$J,5,0)+VLOOKUP(estimation_returns!AI$1,regression_results!$B:$J,4,0)</f>
        <v>-1.8214748865665722E-2</v>
      </c>
      <c r="AI12">
        <f>estimation_returns!AJ12-estimation_returns!$Q12*VLOOKUP(estimation_returns!AJ$1,regression_results!$B:$J,5,0)+VLOOKUP(estimation_returns!AJ$1,regression_results!$B:$J,4,0)</f>
        <v>-3.0806903387641939E-3</v>
      </c>
      <c r="AJ12">
        <f>estimation_returns!AK12-estimation_returns!$Q12*VLOOKUP(estimation_returns!AK$1,regression_results!$B:$J,5,0)+VLOOKUP(estimation_returns!AK$1,regression_results!$B:$J,4,0)</f>
        <v>-3.6161590465901124E-2</v>
      </c>
      <c r="AK12">
        <f>estimation_returns!AL12-estimation_returns!$Q12*VLOOKUP(estimation_returns!AL$1,regression_results!$B:$J,5,0)+VLOOKUP(estimation_returns!AL$1,regression_results!$B:$J,4,0)</f>
        <v>7.3819032059064277E-3</v>
      </c>
      <c r="AL12">
        <f>estimation_returns!AM12-estimation_returns!$Q12*VLOOKUP(estimation_returns!AM$1,regression_results!$B:$J,5,0)+VLOOKUP(estimation_returns!AM$1,regression_results!$B:$J,4,0)</f>
        <v>7.0642403230835576E-3</v>
      </c>
      <c r="AM12">
        <f>estimation_returns!AN12-estimation_returns!$Q12*VLOOKUP(estimation_returns!AN$1,regression_results!$B:$J,5,0)+VLOOKUP(estimation_returns!AN$1,regression_results!$B:$J,4,0)</f>
        <v>3.4336739214673958E-4</v>
      </c>
      <c r="AN12">
        <f>estimation_returns!AO12-estimation_returns!$Q12*VLOOKUP(estimation_returns!AO$1,regression_results!$B:$J,5,0)+VLOOKUP(estimation_returns!AO$1,regression_results!$B:$J,4,0)</f>
        <v>-2.2406785168019965E-3</v>
      </c>
      <c r="AO12">
        <f>estimation_returns!AP12-estimation_returns!$Q12*VLOOKUP(estimation_returns!AP$1,regression_results!$B:$J,5,0)+VLOOKUP(estimation_returns!AP$1,regression_results!$B:$J,4,0)</f>
        <v>5.4587777186265382E-3</v>
      </c>
      <c r="AP12">
        <f>estimation_returns!AQ12-estimation_returns!$Q12*VLOOKUP(estimation_returns!AQ$1,regression_results!$B:$J,5,0)+VLOOKUP(estimation_returns!AQ$1,regression_results!$B:$J,4,0)</f>
        <v>-2.0720108971260212E-2</v>
      </c>
      <c r="AQ12">
        <f>estimation_returns!AR12-estimation_returns!$Q12*VLOOKUP(estimation_returns!AR$1,regression_results!$B:$J,5,0)+VLOOKUP(estimation_returns!AR$1,regression_results!$B:$J,4,0)</f>
        <v>-1.5771110249426467E-2</v>
      </c>
      <c r="AR12">
        <f>estimation_returns!AS12-estimation_returns!$Q12*VLOOKUP(estimation_returns!AS$1,regression_results!$B:$J,5,0)+VLOOKUP(estimation_returns!AS$1,regression_results!$B:$J,4,0)</f>
        <v>-1.1437545124452088E-2</v>
      </c>
      <c r="AS12">
        <f>estimation_returns!AT12-estimation_returns!$Q12*VLOOKUP(estimation_returns!AT$1,regression_results!$B:$J,5,0)+VLOOKUP(estimation_returns!AT$1,regression_results!$B:$J,4,0)</f>
        <v>-4.5941800815914608E-3</v>
      </c>
      <c r="AT12">
        <f>estimation_returns!AU12-estimation_returns!$Q12*VLOOKUP(estimation_returns!AU$1,regression_results!$B:$J,5,0)+VLOOKUP(estimation_returns!AU$1,regression_results!$B:$J,4,0)</f>
        <v>9.6246625094539226E-3</v>
      </c>
      <c r="AU12">
        <f>estimation_returns!AV12-estimation_returns!$Q12*VLOOKUP(estimation_returns!AV$1,regression_results!$B:$J,5,0)+VLOOKUP(estimation_returns!AV$1,regression_results!$B:$J,4,0)</f>
        <v>-4.652984793761623E-3</v>
      </c>
      <c r="AV12">
        <f>estimation_returns!AW12-estimation_returns!$Q12*VLOOKUP(estimation_returns!AW$1,regression_results!$B:$J,5,0)+VLOOKUP(estimation_returns!AW$1,regression_results!$B:$J,4,0)</f>
        <v>-7.1766728445365191E-3</v>
      </c>
      <c r="AW12">
        <f>estimation_returns!AX12-estimation_returns!$Q12*VLOOKUP(estimation_returns!AX$1,regression_results!$B:$J,5,0)+VLOOKUP(estimation_returns!AX$1,regression_results!$B:$J,4,0)</f>
        <v>-7.860104183984527E-3</v>
      </c>
      <c r="AX12">
        <f>estimation_returns!AY12-estimation_returns!$Q12*VLOOKUP(estimation_returns!AY$1,regression_results!$B:$J,5,0)+VLOOKUP(estimation_returns!AY$1,regression_results!$B:$J,4,0)</f>
        <v>2.0485052782116025E-2</v>
      </c>
      <c r="AY12">
        <f>estimation_returns!AZ12-estimation_returns!$Q12*VLOOKUP(estimation_returns!AZ$1,regression_results!$B:$J,5,0)+VLOOKUP(estimation_returns!AZ$1,regression_results!$B:$J,4,0)</f>
        <v>1.6254705775351146E-2</v>
      </c>
      <c r="AZ12">
        <f>estimation_returns!BA12-estimation_returns!$Q12*VLOOKUP(estimation_returns!BA$1,regression_results!$B:$J,5,0)+VLOOKUP(estimation_returns!BA$1,regression_results!$B:$J,4,0)</f>
        <v>8.0534081411267593E-3</v>
      </c>
      <c r="BA12">
        <f>estimation_returns!BB12-estimation_returns!$Q12*VLOOKUP(estimation_returns!BB$1,regression_results!$B:$J,5,0)+VLOOKUP(estimation_returns!BB$1,regression_results!$B:$J,4,0)</f>
        <v>-8.1339466779382537E-3</v>
      </c>
      <c r="BB12">
        <f>estimation_returns!BC12-estimation_returns!$Q12*VLOOKUP(estimation_returns!BC$1,regression_results!$B:$J,5,0)+VLOOKUP(estimation_returns!BC$1,regression_results!$B:$J,4,0)</f>
        <v>-3.4284100601909423E-3</v>
      </c>
      <c r="BC12">
        <f>estimation_returns!BD12-estimation_returns!$Q12*VLOOKUP(estimation_returns!BD$1,regression_results!$B:$J,5,0)+VLOOKUP(estimation_returns!BD$1,regression_results!$B:$J,4,0)</f>
        <v>-1.276957210459102E-3</v>
      </c>
      <c r="BD12">
        <f>estimation_returns!BE12-estimation_returns!$Q12*VLOOKUP(estimation_returns!BE$1,regression_results!$B:$J,5,0)+VLOOKUP(estimation_returns!BE$1,regression_results!$B:$J,4,0)</f>
        <v>-9.9069509993549194E-3</v>
      </c>
      <c r="BE12">
        <f>estimation_returns!BF12-estimation_returns!$Q12*VLOOKUP(estimation_returns!BF$1,regression_results!$B:$J,5,0)+VLOOKUP(estimation_returns!BF$1,regression_results!$B:$J,4,0)</f>
        <v>-1.2979996052217328E-2</v>
      </c>
      <c r="BF12">
        <f>estimation_returns!BG12-estimation_returns!$Q12*VLOOKUP(estimation_returns!BG$1,regression_results!$B:$J,5,0)+VLOOKUP(estimation_returns!BG$1,regression_results!$B:$J,4,0)</f>
        <v>-1.5578768287894773E-3</v>
      </c>
      <c r="BG12">
        <f>estimation_returns!BH12-estimation_returns!$Q12*VLOOKUP(estimation_returns!BH$1,regression_results!$B:$J,5,0)+VLOOKUP(estimation_returns!BH$1,regression_results!$B:$J,4,0)</f>
        <v>-1.5625803574025966E-2</v>
      </c>
      <c r="BH12">
        <f>estimation_returns!BI12-estimation_returns!$Q12*VLOOKUP(estimation_returns!BI$1,regression_results!$B:$J,5,0)+VLOOKUP(estimation_returns!BI$1,regression_results!$B:$J,4,0)</f>
        <v>3.3492496931643342E-2</v>
      </c>
      <c r="BI12">
        <f>estimation_returns!BJ12-estimation_returns!$Q12*VLOOKUP(estimation_returns!BJ$1,regression_results!$B:$J,5,0)+VLOOKUP(estimation_returns!BJ$1,regression_results!$B:$J,4,0)</f>
        <v>-2.2570993054941438E-2</v>
      </c>
      <c r="BJ12">
        <f>estimation_returns!BK12-estimation_returns!$Q12*VLOOKUP(estimation_returns!BK$1,regression_results!$B:$J,5,0)+VLOOKUP(estimation_returns!BK$1,regression_results!$B:$J,4,0)</f>
        <v>-5.3080464482658032E-4</v>
      </c>
      <c r="BK12">
        <f>estimation_returns!BL12-estimation_returns!$Q12*VLOOKUP(estimation_returns!BL$1,regression_results!$B:$J,5,0)+VLOOKUP(estimation_returns!BL$1,regression_results!$B:$J,4,0)</f>
        <v>3.124894629549934E-2</v>
      </c>
      <c r="BL12">
        <f>estimation_returns!BM12-estimation_returns!$Q12*VLOOKUP(estimation_returns!BM$1,regression_results!$B:$J,5,0)+VLOOKUP(estimation_returns!BM$1,regression_results!$B:$J,4,0)</f>
        <v>1.1659545443746188E-2</v>
      </c>
      <c r="BM12" s="2">
        <v>44580</v>
      </c>
      <c r="BN12">
        <f t="shared" si="0"/>
        <v>2.6446217025404261E-4</v>
      </c>
    </row>
    <row r="13" spans="1:66" x14ac:dyDescent="0.25">
      <c r="A13" s="1">
        <v>-24</v>
      </c>
      <c r="B13">
        <f>estimation_returns!B13-estimation_returns!$Q13*VLOOKUP(estimation_returns!B$1,regression_results!$B:$J,5,0)+VLOOKUP(estimation_returns!B$1,regression_results!$B:$J,4,0)</f>
        <v>-7.1047199824820998E-3</v>
      </c>
      <c r="C13">
        <f>estimation_returns!C13-estimation_returns!$Q13*VLOOKUP(estimation_returns!C$1,regression_results!$B:$J,5,0)+VLOOKUP(estimation_returns!C$1,regression_results!$B:$J,4,0)</f>
        <v>4.6637762786718683E-3</v>
      </c>
      <c r="D13">
        <f>estimation_returns!D13-estimation_returns!$Q13*VLOOKUP(estimation_returns!D$1,regression_results!$B:$J,5,0)+VLOOKUP(estimation_returns!D$1,regression_results!$B:$J,4,0)</f>
        <v>2.8119368511184965E-2</v>
      </c>
      <c r="E13">
        <f>estimation_returns!E13-estimation_returns!$Q13*VLOOKUP(estimation_returns!E$1,regression_results!$B:$J,5,0)+VLOOKUP(estimation_returns!E$1,regression_results!$B:$J,4,0)</f>
        <v>-1.9293528375665774E-2</v>
      </c>
      <c r="F13">
        <f>estimation_returns!F13-estimation_returns!$Q13*VLOOKUP(estimation_returns!F$1,regression_results!$B:$J,5,0)+VLOOKUP(estimation_returns!F$1,regression_results!$B:$J,4,0)</f>
        <v>1.7946183389863684E-2</v>
      </c>
      <c r="G13">
        <f>estimation_returns!G13-estimation_returns!$Q13*VLOOKUP(estimation_returns!G$1,regression_results!$B:$J,5,0)+VLOOKUP(estimation_returns!G$1,regression_results!$B:$J,4,0)</f>
        <v>-9.4850269215138883E-3</v>
      </c>
      <c r="H13">
        <f>estimation_returns!H13-estimation_returns!$Q13*VLOOKUP(estimation_returns!H$1,regression_results!$B:$J,5,0)+VLOOKUP(estimation_returns!H$1,regression_results!$B:$J,4,0)</f>
        <v>1.7332518205413362E-2</v>
      </c>
      <c r="I13">
        <f>estimation_returns!I13-estimation_returns!$Q13*VLOOKUP(estimation_returns!I$1,regression_results!$B:$J,5,0)+VLOOKUP(estimation_returns!I$1,regression_results!$B:$J,4,0)</f>
        <v>5.2226942217533708E-3</v>
      </c>
      <c r="J13">
        <f>estimation_returns!J13-estimation_returns!$Q13*VLOOKUP(estimation_returns!J$1,regression_results!$B:$J,5,0)+VLOOKUP(estimation_returns!J$1,regression_results!$B:$J,4,0)</f>
        <v>2.136161434570534E-2</v>
      </c>
      <c r="K13">
        <f>estimation_returns!K13-estimation_returns!$Q13*VLOOKUP(estimation_returns!K$1,regression_results!$B:$J,5,0)+VLOOKUP(estimation_returns!K$1,regression_results!$B:$J,4,0)</f>
        <v>1.1196833767274865E-2</v>
      </c>
      <c r="L13">
        <f>estimation_returns!L13-estimation_returns!$Q13*VLOOKUP(estimation_returns!L$1,regression_results!$B:$J,5,0)+VLOOKUP(estimation_returns!L$1,regression_results!$B:$J,4,0)</f>
        <v>-6.152861347361269E-3</v>
      </c>
      <c r="M13">
        <f>estimation_returns!M13-estimation_returns!$Q13*VLOOKUP(estimation_returns!M$1,regression_results!$B:$J,5,0)+VLOOKUP(estimation_returns!M$1,regression_results!$B:$J,4,0)</f>
        <v>6.6533203045961772E-4</v>
      </c>
      <c r="N13">
        <f>estimation_returns!N13-estimation_returns!$Q13*VLOOKUP(estimation_returns!N$1,regression_results!$B:$J,5,0)+VLOOKUP(estimation_returns!N$1,regression_results!$B:$J,4,0)</f>
        <v>5.4414625602046372E-3</v>
      </c>
      <c r="O13">
        <f>estimation_returns!O13-estimation_returns!$Q13*VLOOKUP(estimation_returns!O$1,regression_results!$B:$J,5,0)+VLOOKUP(estimation_returns!O$1,regression_results!$B:$J,4,0)</f>
        <v>3.7052237644866592E-2</v>
      </c>
      <c r="P13">
        <f>estimation_returns!P13-estimation_returns!$Q13*VLOOKUP(estimation_returns!P$1,regression_results!$B:$J,5,0)+VLOOKUP(estimation_returns!P$1,regression_results!$B:$J,4,0)</f>
        <v>-3.5379428216062419E-3</v>
      </c>
      <c r="Q13">
        <f>estimation_returns!R13-estimation_returns!$Q13*VLOOKUP(estimation_returns!R$1,regression_results!$B:$J,5,0)+VLOOKUP(estimation_returns!R$1,regression_results!$B:$J,4,0)</f>
        <v>7.0292090761472689E-3</v>
      </c>
      <c r="R13">
        <f>estimation_returns!S13-estimation_returns!$Q13*VLOOKUP(estimation_returns!S$1,regression_results!$B:$J,5,0)+VLOOKUP(estimation_returns!S$1,regression_results!$B:$J,4,0)</f>
        <v>-2.9834471084045954E-3</v>
      </c>
      <c r="S13">
        <f>estimation_returns!T13-estimation_returns!$Q13*VLOOKUP(estimation_returns!T$1,regression_results!$B:$J,5,0)+VLOOKUP(estimation_returns!T$1,regression_results!$B:$J,4,0)</f>
        <v>-7.1042342035470638E-3</v>
      </c>
      <c r="T13">
        <f>estimation_returns!U13-estimation_returns!$Q13*VLOOKUP(estimation_returns!U$1,regression_results!$B:$J,5,0)+VLOOKUP(estimation_returns!U$1,regression_results!$B:$J,4,0)</f>
        <v>1.7133656806396252E-2</v>
      </c>
      <c r="U13">
        <f>estimation_returns!V13-estimation_returns!$Q13*VLOOKUP(estimation_returns!V$1,regression_results!$B:$J,5,0)+VLOOKUP(estimation_returns!V$1,regression_results!$B:$J,4,0)</f>
        <v>-9.9995925852803987E-3</v>
      </c>
      <c r="V13">
        <f>estimation_returns!W13-estimation_returns!$Q13*VLOOKUP(estimation_returns!W$1,regression_results!$B:$J,5,0)+VLOOKUP(estimation_returns!W$1,regression_results!$B:$J,4,0)</f>
        <v>-5.8233039391335034E-2</v>
      </c>
      <c r="W13">
        <f>estimation_returns!X13-estimation_returns!$Q13*VLOOKUP(estimation_returns!X$1,regression_results!$B:$J,5,0)+VLOOKUP(estimation_returns!X$1,regression_results!$B:$J,4,0)</f>
        <v>7.2224372994368329E-3</v>
      </c>
      <c r="X13">
        <f>estimation_returns!Y13-estimation_returns!$Q13*VLOOKUP(estimation_returns!Y$1,regression_results!$B:$J,5,0)+VLOOKUP(estimation_returns!Y$1,regression_results!$B:$J,4,0)</f>
        <v>-1.0331411429323836E-2</v>
      </c>
      <c r="Y13">
        <f>estimation_returns!Z13-estimation_returns!$Q13*VLOOKUP(estimation_returns!Z$1,regression_results!$B:$J,5,0)+VLOOKUP(estimation_returns!Z$1,regression_results!$B:$J,4,0)</f>
        <v>-4.7614705628019737E-3</v>
      </c>
      <c r="Z13">
        <f>estimation_returns!AA13-estimation_returns!$Q13*VLOOKUP(estimation_returns!AA$1,regression_results!$B:$J,5,0)+VLOOKUP(estimation_returns!AA$1,regression_results!$B:$J,4,0)</f>
        <v>1.8391299560132336E-2</v>
      </c>
      <c r="AA13">
        <f>estimation_returns!AB13-estimation_returns!$Q13*VLOOKUP(estimation_returns!AB$1,regression_results!$B:$J,5,0)+VLOOKUP(estimation_returns!AB$1,regression_results!$B:$J,4,0)</f>
        <v>2.0578941307226048E-3</v>
      </c>
      <c r="AB13">
        <f>estimation_returns!AC13-estimation_returns!$Q13*VLOOKUP(estimation_returns!AC$1,regression_results!$B:$J,5,0)+VLOOKUP(estimation_returns!AC$1,regression_results!$B:$J,4,0)</f>
        <v>-4.2981201054087155E-3</v>
      </c>
      <c r="AC13">
        <f>estimation_returns!AD13-estimation_returns!$Q13*VLOOKUP(estimation_returns!AD$1,regression_results!$B:$J,5,0)+VLOOKUP(estimation_returns!AD$1,regression_results!$B:$J,4,0)</f>
        <v>-1.7786332787825404E-3</v>
      </c>
      <c r="AD13">
        <f>estimation_returns!AE13-estimation_returns!$Q13*VLOOKUP(estimation_returns!AE$1,regression_results!$B:$J,5,0)+VLOOKUP(estimation_returns!AE$1,regression_results!$B:$J,4,0)</f>
        <v>8.2963044868704702E-3</v>
      </c>
      <c r="AE13">
        <f>estimation_returns!AF13-estimation_returns!$Q13*VLOOKUP(estimation_returns!AF$1,regression_results!$B:$J,5,0)+VLOOKUP(estimation_returns!AF$1,regression_results!$B:$J,4,0)</f>
        <v>-1.2224166718497605E-2</v>
      </c>
      <c r="AF13">
        <f>estimation_returns!AG13-estimation_returns!$Q13*VLOOKUP(estimation_returns!AG$1,regression_results!$B:$J,5,0)+VLOOKUP(estimation_returns!AG$1,regression_results!$B:$J,4,0)</f>
        <v>2.0222548028786612E-2</v>
      </c>
      <c r="AG13">
        <f>estimation_returns!AH13-estimation_returns!$Q13*VLOOKUP(estimation_returns!AH$1,regression_results!$B:$J,5,0)+VLOOKUP(estimation_returns!AH$1,regression_results!$B:$J,4,0)</f>
        <v>-8.189969220216281E-3</v>
      </c>
      <c r="AH13">
        <f>estimation_returns!AI13-estimation_returns!$Q13*VLOOKUP(estimation_returns!AI$1,regression_results!$B:$J,5,0)+VLOOKUP(estimation_returns!AI$1,regression_results!$B:$J,4,0)</f>
        <v>-1.610532660746538E-2</v>
      </c>
      <c r="AI13">
        <f>estimation_returns!AJ13-estimation_returns!$Q13*VLOOKUP(estimation_returns!AJ$1,regression_results!$B:$J,5,0)+VLOOKUP(estimation_returns!AJ$1,regression_results!$B:$J,4,0)</f>
        <v>-1.7886407181650289E-2</v>
      </c>
      <c r="AJ13">
        <f>estimation_returns!AK13-estimation_returns!$Q13*VLOOKUP(estimation_returns!AK$1,regression_results!$B:$J,5,0)+VLOOKUP(estimation_returns!AK$1,regression_results!$B:$J,4,0)</f>
        <v>-8.1992744185275575E-3</v>
      </c>
      <c r="AK13">
        <f>estimation_returns!AL13-estimation_returns!$Q13*VLOOKUP(estimation_returns!AL$1,regression_results!$B:$J,5,0)+VLOOKUP(estimation_returns!AL$1,regression_results!$B:$J,4,0)</f>
        <v>5.982431484136623E-3</v>
      </c>
      <c r="AL13">
        <f>estimation_returns!AM13-estimation_returns!$Q13*VLOOKUP(estimation_returns!AM$1,regression_results!$B:$J,5,0)+VLOOKUP(estimation_returns!AM$1,regression_results!$B:$J,4,0)</f>
        <v>3.1886262798327E-2</v>
      </c>
      <c r="AM13">
        <f>estimation_returns!AN13-estimation_returns!$Q13*VLOOKUP(estimation_returns!AN$1,regression_results!$B:$J,5,0)+VLOOKUP(estimation_returns!AN$1,regression_results!$B:$J,4,0)</f>
        <v>-9.6465180250160949E-3</v>
      </c>
      <c r="AN13">
        <f>estimation_returns!AO13-estimation_returns!$Q13*VLOOKUP(estimation_returns!AO$1,regression_results!$B:$J,5,0)+VLOOKUP(estimation_returns!AO$1,regression_results!$B:$J,4,0)</f>
        <v>-5.0234192129105931E-3</v>
      </c>
      <c r="AO13">
        <f>estimation_returns!AP13-estimation_returns!$Q13*VLOOKUP(estimation_returns!AP$1,regression_results!$B:$J,5,0)+VLOOKUP(estimation_returns!AP$1,regression_results!$B:$J,4,0)</f>
        <v>1.8785563498187496E-2</v>
      </c>
      <c r="AP13">
        <f>estimation_returns!AQ13-estimation_returns!$Q13*VLOOKUP(estimation_returns!AQ$1,regression_results!$B:$J,5,0)+VLOOKUP(estimation_returns!AQ$1,regression_results!$B:$J,4,0)</f>
        <v>-8.188936532765069E-3</v>
      </c>
      <c r="AQ13">
        <f>estimation_returns!AR13-estimation_returns!$Q13*VLOOKUP(estimation_returns!AR$1,regression_results!$B:$J,5,0)+VLOOKUP(estimation_returns!AR$1,regression_results!$B:$J,4,0)</f>
        <v>-8.0293798761463383E-5</v>
      </c>
      <c r="AR13">
        <f>estimation_returns!AS13-estimation_returns!$Q13*VLOOKUP(estimation_returns!AS$1,regression_results!$B:$J,5,0)+VLOOKUP(estimation_returns!AS$1,regression_results!$B:$J,4,0)</f>
        <v>-3.7364727285727407E-2</v>
      </c>
      <c r="AS13">
        <f>estimation_returns!AT13-estimation_returns!$Q13*VLOOKUP(estimation_returns!AT$1,regression_results!$B:$J,5,0)+VLOOKUP(estimation_returns!AT$1,regression_results!$B:$J,4,0)</f>
        <v>-2.3750800925768797E-2</v>
      </c>
      <c r="AT13">
        <f>estimation_returns!AU13-estimation_returns!$Q13*VLOOKUP(estimation_returns!AU$1,regression_results!$B:$J,5,0)+VLOOKUP(estimation_returns!AU$1,regression_results!$B:$J,4,0)</f>
        <v>2.2903210328286273E-2</v>
      </c>
      <c r="AU13">
        <f>estimation_returns!AV13-estimation_returns!$Q13*VLOOKUP(estimation_returns!AV$1,regression_results!$B:$J,5,0)+VLOOKUP(estimation_returns!AV$1,regression_results!$B:$J,4,0)</f>
        <v>-9.2283647686308892E-3</v>
      </c>
      <c r="AV13">
        <f>estimation_returns!AW13-estimation_returns!$Q13*VLOOKUP(estimation_returns!AW$1,regression_results!$B:$J,5,0)+VLOOKUP(estimation_returns!AW$1,regression_results!$B:$J,4,0)</f>
        <v>-1.7673827597207776E-2</v>
      </c>
      <c r="AW13">
        <f>estimation_returns!AX13-estimation_returns!$Q13*VLOOKUP(estimation_returns!AX$1,regression_results!$B:$J,5,0)+VLOOKUP(estimation_returns!AX$1,regression_results!$B:$J,4,0)</f>
        <v>-3.2557345259660543E-3</v>
      </c>
      <c r="AX13">
        <f>estimation_returns!AY13-estimation_returns!$Q13*VLOOKUP(estimation_returns!AY$1,regression_results!$B:$J,5,0)+VLOOKUP(estimation_returns!AY$1,regression_results!$B:$J,4,0)</f>
        <v>6.9857952373696391E-3</v>
      </c>
      <c r="AY13">
        <f>estimation_returns!AZ13-estimation_returns!$Q13*VLOOKUP(estimation_returns!AZ$1,regression_results!$B:$J,5,0)+VLOOKUP(estimation_returns!AZ$1,regression_results!$B:$J,4,0)</f>
        <v>2.6798518066781567E-2</v>
      </c>
      <c r="AZ13">
        <f>estimation_returns!BA13-estimation_returns!$Q13*VLOOKUP(estimation_returns!BA$1,regression_results!$B:$J,5,0)+VLOOKUP(estimation_returns!BA$1,regression_results!$B:$J,4,0)</f>
        <v>9.9210857860541693E-3</v>
      </c>
      <c r="BA13">
        <f>estimation_returns!BB13-estimation_returns!$Q13*VLOOKUP(estimation_returns!BB$1,regression_results!$B:$J,5,0)+VLOOKUP(estimation_returns!BB$1,regression_results!$B:$J,4,0)</f>
        <v>1.0432119182963511E-2</v>
      </c>
      <c r="BB13">
        <f>estimation_returns!BC13-estimation_returns!$Q13*VLOOKUP(estimation_returns!BC$1,regression_results!$B:$J,5,0)+VLOOKUP(estimation_returns!BC$1,regression_results!$B:$J,4,0)</f>
        <v>1.677641291601531E-2</v>
      </c>
      <c r="BC13">
        <f>estimation_returns!BD13-estimation_returns!$Q13*VLOOKUP(estimation_returns!BD$1,regression_results!$B:$J,5,0)+VLOOKUP(estimation_returns!BD$1,regression_results!$B:$J,4,0)</f>
        <v>1.0313143107660886E-2</v>
      </c>
      <c r="BD13">
        <f>estimation_returns!BE13-estimation_returns!$Q13*VLOOKUP(estimation_returns!BE$1,regression_results!$B:$J,5,0)+VLOOKUP(estimation_returns!BE$1,regression_results!$B:$J,4,0)</f>
        <v>-5.2021223075461379E-3</v>
      </c>
      <c r="BE13">
        <f>estimation_returns!BF13-estimation_returns!$Q13*VLOOKUP(estimation_returns!BF$1,regression_results!$B:$J,5,0)+VLOOKUP(estimation_returns!BF$1,regression_results!$B:$J,4,0)</f>
        <v>2.7165876105751429E-3</v>
      </c>
      <c r="BF13">
        <f>estimation_returns!BG13-estimation_returns!$Q13*VLOOKUP(estimation_returns!BG$1,regression_results!$B:$J,5,0)+VLOOKUP(estimation_returns!BG$1,regression_results!$B:$J,4,0)</f>
        <v>8.8455759371548204E-3</v>
      </c>
      <c r="BG13">
        <f>estimation_returns!BH13-estimation_returns!$Q13*VLOOKUP(estimation_returns!BH$1,regression_results!$B:$J,5,0)+VLOOKUP(estimation_returns!BH$1,regression_results!$B:$J,4,0)</f>
        <v>1.5449106575846812E-3</v>
      </c>
      <c r="BH13">
        <f>estimation_returns!BI13-estimation_returns!$Q13*VLOOKUP(estimation_returns!BI$1,regression_results!$B:$J,5,0)+VLOOKUP(estimation_returns!BI$1,regression_results!$B:$J,4,0)</f>
        <v>1.1358711795631655E-2</v>
      </c>
      <c r="BI13">
        <f>estimation_returns!BJ13-estimation_returns!$Q13*VLOOKUP(estimation_returns!BJ$1,regression_results!$B:$J,5,0)+VLOOKUP(estimation_returns!BJ$1,regression_results!$B:$J,4,0)</f>
        <v>-1.8682370225471001E-3</v>
      </c>
      <c r="BJ13">
        <f>estimation_returns!BK13-estimation_returns!$Q13*VLOOKUP(estimation_returns!BK$1,regression_results!$B:$J,5,0)+VLOOKUP(estimation_returns!BK$1,regression_results!$B:$J,4,0)</f>
        <v>-5.1098812707744481E-3</v>
      </c>
      <c r="BK13">
        <f>estimation_returns!BL13-estimation_returns!$Q13*VLOOKUP(estimation_returns!BL$1,regression_results!$B:$J,5,0)+VLOOKUP(estimation_returns!BL$1,regression_results!$B:$J,4,0)</f>
        <v>-2.1881807677158988E-2</v>
      </c>
      <c r="BL13">
        <f>estimation_returns!BM13-estimation_returns!$Q13*VLOOKUP(estimation_returns!BM$1,regression_results!$B:$J,5,0)+VLOOKUP(estimation_returns!BM$1,regression_results!$B:$J,4,0)</f>
        <v>2.5253481866548345E-2</v>
      </c>
      <c r="BM13" s="2">
        <v>44581</v>
      </c>
      <c r="BN13">
        <f t="shared" si="0"/>
        <v>1.3319894826431175E-3</v>
      </c>
    </row>
    <row r="14" spans="1:66" x14ac:dyDescent="0.25">
      <c r="A14" s="1">
        <v>-23</v>
      </c>
      <c r="B14">
        <f>estimation_returns!B14-estimation_returns!$Q14*VLOOKUP(estimation_returns!B$1,regression_results!$B:$J,5,0)+VLOOKUP(estimation_returns!B$1,regression_results!$B:$J,4,0)</f>
        <v>-1.0361997503858352E-2</v>
      </c>
      <c r="C14">
        <f>estimation_returns!C14-estimation_returns!$Q14*VLOOKUP(estimation_returns!C$1,regression_results!$B:$J,5,0)+VLOOKUP(estimation_returns!C$1,regression_results!$B:$J,4,0)</f>
        <v>-0.20704868550220815</v>
      </c>
      <c r="D14">
        <f>estimation_returns!D14-estimation_returns!$Q14*VLOOKUP(estimation_returns!D$1,regression_results!$B:$J,5,0)+VLOOKUP(estimation_returns!D$1,regression_results!$B:$J,4,0)</f>
        <v>-1.0864852400000909E-3</v>
      </c>
      <c r="E14">
        <f>estimation_returns!E14-estimation_returns!$Q14*VLOOKUP(estimation_returns!E$1,regression_results!$B:$J,5,0)+VLOOKUP(estimation_returns!E$1,regression_results!$B:$J,4,0)</f>
        <v>1.1802722209949341E-2</v>
      </c>
      <c r="F14">
        <f>estimation_returns!F14-estimation_returns!$Q14*VLOOKUP(estimation_returns!F$1,regression_results!$B:$J,5,0)+VLOOKUP(estimation_returns!F$1,regression_results!$B:$J,4,0)</f>
        <v>2.7070376683854609E-2</v>
      </c>
      <c r="G14">
        <f>estimation_returns!G14-estimation_returns!$Q14*VLOOKUP(estimation_returns!G$1,regression_results!$B:$J,5,0)+VLOOKUP(estimation_returns!G$1,regression_results!$B:$J,4,0)</f>
        <v>1.42445326626048E-2</v>
      </c>
      <c r="H14">
        <f>estimation_returns!H14-estimation_returns!$Q14*VLOOKUP(estimation_returns!H$1,regression_results!$B:$J,5,0)+VLOOKUP(estimation_returns!H$1,regression_results!$B:$J,4,0)</f>
        <v>5.8613156482842932E-3</v>
      </c>
      <c r="I14">
        <f>estimation_returns!I14-estimation_returns!$Q14*VLOOKUP(estimation_returns!I$1,regression_results!$B:$J,5,0)+VLOOKUP(estimation_returns!I$1,regression_results!$B:$J,4,0)</f>
        <v>1.5943545369679429E-2</v>
      </c>
      <c r="J14">
        <f>estimation_returns!J14-estimation_returns!$Q14*VLOOKUP(estimation_returns!J$1,regression_results!$B:$J,5,0)+VLOOKUP(estimation_returns!J$1,regression_results!$B:$J,4,0)</f>
        <v>1.5873933166654024E-2</v>
      </c>
      <c r="K14">
        <f>estimation_returns!K14-estimation_returns!$Q14*VLOOKUP(estimation_returns!K$1,regression_results!$B:$J,5,0)+VLOOKUP(estimation_returns!K$1,regression_results!$B:$J,4,0)</f>
        <v>3.4298305909509691E-2</v>
      </c>
      <c r="L14">
        <f>estimation_returns!L14-estimation_returns!$Q14*VLOOKUP(estimation_returns!L$1,regression_results!$B:$J,5,0)+VLOOKUP(estimation_returns!L$1,regression_results!$B:$J,4,0)</f>
        <v>9.3950300585320633E-4</v>
      </c>
      <c r="M14">
        <f>estimation_returns!M14-estimation_returns!$Q14*VLOOKUP(estimation_returns!M$1,regression_results!$B:$J,5,0)+VLOOKUP(estimation_returns!M$1,regression_results!$B:$J,4,0)</f>
        <v>2.2148932645048827E-2</v>
      </c>
      <c r="N14">
        <f>estimation_returns!N14-estimation_returns!$Q14*VLOOKUP(estimation_returns!N$1,regression_results!$B:$J,5,0)+VLOOKUP(estimation_returns!N$1,regression_results!$B:$J,4,0)</f>
        <v>1.1519082361619291E-3</v>
      </c>
      <c r="O14">
        <f>estimation_returns!O14-estimation_returns!$Q14*VLOOKUP(estimation_returns!O$1,regression_results!$B:$J,5,0)+VLOOKUP(estimation_returns!O$1,regression_results!$B:$J,4,0)</f>
        <v>-7.3576366119681297E-2</v>
      </c>
      <c r="P14">
        <f>estimation_returns!P14-estimation_returns!$Q14*VLOOKUP(estimation_returns!P$1,regression_results!$B:$J,5,0)+VLOOKUP(estimation_returns!P$1,regression_results!$B:$J,4,0)</f>
        <v>1.4475898143643933E-2</v>
      </c>
      <c r="Q14">
        <f>estimation_returns!R14-estimation_returns!$Q14*VLOOKUP(estimation_returns!R$1,regression_results!$B:$J,5,0)+VLOOKUP(estimation_returns!R$1,regression_results!$B:$J,4,0)</f>
        <v>-8.9742069493598288E-3</v>
      </c>
      <c r="R14">
        <f>estimation_returns!S14-estimation_returns!$Q14*VLOOKUP(estimation_returns!S$1,regression_results!$B:$J,5,0)+VLOOKUP(estimation_returns!S$1,regression_results!$B:$J,4,0)</f>
        <v>1.1245476997087289E-2</v>
      </c>
      <c r="S14">
        <f>estimation_returns!T14-estimation_returns!$Q14*VLOOKUP(estimation_returns!T$1,regression_results!$B:$J,5,0)+VLOOKUP(estimation_returns!T$1,regression_results!$B:$J,4,0)</f>
        <v>-3.4126928165155571E-2</v>
      </c>
      <c r="T14">
        <f>estimation_returns!U14-estimation_returns!$Q14*VLOOKUP(estimation_returns!U$1,regression_results!$B:$J,5,0)+VLOOKUP(estimation_returns!U$1,regression_results!$B:$J,4,0)</f>
        <v>-1.4242033238954977E-2</v>
      </c>
      <c r="U14">
        <f>estimation_returns!V14-estimation_returns!$Q14*VLOOKUP(estimation_returns!V$1,regression_results!$B:$J,5,0)+VLOOKUP(estimation_returns!V$1,regression_results!$B:$J,4,0)</f>
        <v>1.4410502905667645E-2</v>
      </c>
      <c r="V14">
        <f>estimation_returns!W14-estimation_returns!$Q14*VLOOKUP(estimation_returns!W$1,regression_results!$B:$J,5,0)+VLOOKUP(estimation_returns!W$1,regression_results!$B:$J,4,0)</f>
        <v>2.5833131031872968E-2</v>
      </c>
      <c r="W14">
        <f>estimation_returns!X14-estimation_returns!$Q14*VLOOKUP(estimation_returns!X$1,regression_results!$B:$J,5,0)+VLOOKUP(estimation_returns!X$1,regression_results!$B:$J,4,0)</f>
        <v>6.787320231747513E-3</v>
      </c>
      <c r="X14">
        <f>estimation_returns!Y14-estimation_returns!$Q14*VLOOKUP(estimation_returns!Y$1,regression_results!$B:$J,5,0)+VLOOKUP(estimation_returns!Y$1,regression_results!$B:$J,4,0)</f>
        <v>-1.9711196389209068E-2</v>
      </c>
      <c r="Y14">
        <f>estimation_returns!Z14-estimation_returns!$Q14*VLOOKUP(estimation_returns!Z$1,regression_results!$B:$J,5,0)+VLOOKUP(estimation_returns!Z$1,regression_results!$B:$J,4,0)</f>
        <v>-1.8239739855165152E-2</v>
      </c>
      <c r="Z14">
        <f>estimation_returns!AA14-estimation_returns!$Q14*VLOOKUP(estimation_returns!AA$1,regression_results!$B:$J,5,0)+VLOOKUP(estimation_returns!AA$1,regression_results!$B:$J,4,0)</f>
        <v>3.0175138401072102E-3</v>
      </c>
      <c r="AA14">
        <f>estimation_returns!AB14-estimation_returns!$Q14*VLOOKUP(estimation_returns!AB$1,regression_results!$B:$J,5,0)+VLOOKUP(estimation_returns!AB$1,regression_results!$B:$J,4,0)</f>
        <v>-2.7828340048051308E-3</v>
      </c>
      <c r="AB14">
        <f>estimation_returns!AC14-estimation_returns!$Q14*VLOOKUP(estimation_returns!AC$1,regression_results!$B:$J,5,0)+VLOOKUP(estimation_returns!AC$1,regression_results!$B:$J,4,0)</f>
        <v>7.9736188336163201E-3</v>
      </c>
      <c r="AC14">
        <f>estimation_returns!AD14-estimation_returns!$Q14*VLOOKUP(estimation_returns!AD$1,regression_results!$B:$J,5,0)+VLOOKUP(estimation_returns!AD$1,regression_results!$B:$J,4,0)</f>
        <v>2.6336553107876234E-4</v>
      </c>
      <c r="AD14">
        <f>estimation_returns!AE14-estimation_returns!$Q14*VLOOKUP(estimation_returns!AE$1,regression_results!$B:$J,5,0)+VLOOKUP(estimation_returns!AE$1,regression_results!$B:$J,4,0)</f>
        <v>6.8305301545111483E-3</v>
      </c>
      <c r="AE14">
        <f>estimation_returns!AF14-estimation_returns!$Q14*VLOOKUP(estimation_returns!AF$1,regression_results!$B:$J,5,0)+VLOOKUP(estimation_returns!AF$1,regression_results!$B:$J,4,0)</f>
        <v>2.0968147447386423E-2</v>
      </c>
      <c r="AF14">
        <f>estimation_returns!AG14-estimation_returns!$Q14*VLOOKUP(estimation_returns!AG$1,regression_results!$B:$J,5,0)+VLOOKUP(estimation_returns!AG$1,regression_results!$B:$J,4,0)</f>
        <v>-4.219215609865724E-3</v>
      </c>
      <c r="AG14">
        <f>estimation_returns!AH14-estimation_returns!$Q14*VLOOKUP(estimation_returns!AH$1,regression_results!$B:$J,5,0)+VLOOKUP(estimation_returns!AH$1,regression_results!$B:$J,4,0)</f>
        <v>3.0447248148097006E-3</v>
      </c>
      <c r="AH14">
        <f>estimation_returns!AI14-estimation_returns!$Q14*VLOOKUP(estimation_returns!AI$1,regression_results!$B:$J,5,0)+VLOOKUP(estimation_returns!AI$1,regression_results!$B:$J,4,0)</f>
        <v>-1.0354639530499046E-2</v>
      </c>
      <c r="AI14">
        <f>estimation_returns!AJ14-estimation_returns!$Q14*VLOOKUP(estimation_returns!AJ$1,regression_results!$B:$J,5,0)+VLOOKUP(estimation_returns!AJ$1,regression_results!$B:$J,4,0)</f>
        <v>3.5817663920941485E-3</v>
      </c>
      <c r="AJ14">
        <f>estimation_returns!AK14-estimation_returns!$Q14*VLOOKUP(estimation_returns!AK$1,regression_results!$B:$J,5,0)+VLOOKUP(estimation_returns!AK$1,regression_results!$B:$J,4,0)</f>
        <v>-1.4133918008214485E-2</v>
      </c>
      <c r="AK14">
        <f>estimation_returns!AL14-estimation_returns!$Q14*VLOOKUP(estimation_returns!AL$1,regression_results!$B:$J,5,0)+VLOOKUP(estimation_returns!AL$1,regression_results!$B:$J,4,0)</f>
        <v>1.1718887901909659E-2</v>
      </c>
      <c r="AL14">
        <f>estimation_returns!AM14-estimation_returns!$Q14*VLOOKUP(estimation_returns!AM$1,regression_results!$B:$J,5,0)+VLOOKUP(estimation_returns!AM$1,regression_results!$B:$J,4,0)</f>
        <v>-1.004322564916066E-2</v>
      </c>
      <c r="AM14">
        <f>estimation_returns!AN14-estimation_returns!$Q14*VLOOKUP(estimation_returns!AN$1,regression_results!$B:$J,5,0)+VLOOKUP(estimation_returns!AN$1,regression_results!$B:$J,4,0)</f>
        <v>1.0627192194476442E-2</v>
      </c>
      <c r="AN14">
        <f>estimation_returns!AO14-estimation_returns!$Q14*VLOOKUP(estimation_returns!AO$1,regression_results!$B:$J,5,0)+VLOOKUP(estimation_returns!AO$1,regression_results!$B:$J,4,0)</f>
        <v>1.1975932221171307E-2</v>
      </c>
      <c r="AO14">
        <f>estimation_returns!AP14-estimation_returns!$Q14*VLOOKUP(estimation_returns!AP$1,regression_results!$B:$J,5,0)+VLOOKUP(estimation_returns!AP$1,regression_results!$B:$J,4,0)</f>
        <v>-6.2885643438470133E-3</v>
      </c>
      <c r="AP14">
        <f>estimation_returns!AQ14-estimation_returns!$Q14*VLOOKUP(estimation_returns!AQ$1,regression_results!$B:$J,5,0)+VLOOKUP(estimation_returns!AQ$1,regression_results!$B:$J,4,0)</f>
        <v>-4.5878220021882375E-3</v>
      </c>
      <c r="AQ14">
        <f>estimation_returns!AR14-estimation_returns!$Q14*VLOOKUP(estimation_returns!AR$1,regression_results!$B:$J,5,0)+VLOOKUP(estimation_returns!AR$1,regression_results!$B:$J,4,0)</f>
        <v>-1.3519309836964082E-2</v>
      </c>
      <c r="AR14">
        <f>estimation_returns!AS14-estimation_returns!$Q14*VLOOKUP(estimation_returns!AS$1,regression_results!$B:$J,5,0)+VLOOKUP(estimation_returns!AS$1,regression_results!$B:$J,4,0)</f>
        <v>-2.1354322545432805E-2</v>
      </c>
      <c r="AS14">
        <f>estimation_returns!AT14-estimation_returns!$Q14*VLOOKUP(estimation_returns!AT$1,regression_results!$B:$J,5,0)+VLOOKUP(estimation_returns!AT$1,regression_results!$B:$J,4,0)</f>
        <v>8.217239536135644E-3</v>
      </c>
      <c r="AT14">
        <f>estimation_returns!AU14-estimation_returns!$Q14*VLOOKUP(estimation_returns!AU$1,regression_results!$B:$J,5,0)+VLOOKUP(estimation_returns!AU$1,regression_results!$B:$J,4,0)</f>
        <v>1.0768769268195578E-3</v>
      </c>
      <c r="AU14">
        <f>estimation_returns!AV14-estimation_returns!$Q14*VLOOKUP(estimation_returns!AV$1,regression_results!$B:$J,5,0)+VLOOKUP(estimation_returns!AV$1,regression_results!$B:$J,4,0)</f>
        <v>2.1554827651212921E-3</v>
      </c>
      <c r="AV14">
        <f>estimation_returns!AW14-estimation_returns!$Q14*VLOOKUP(estimation_returns!AW$1,regression_results!$B:$J,5,0)+VLOOKUP(estimation_returns!AW$1,regression_results!$B:$J,4,0)</f>
        <v>4.7099708190095329E-3</v>
      </c>
      <c r="AW14">
        <f>estimation_returns!AX14-estimation_returns!$Q14*VLOOKUP(estimation_returns!AX$1,regression_results!$B:$J,5,0)+VLOOKUP(estimation_returns!AX$1,regression_results!$B:$J,4,0)</f>
        <v>-2.9913643679824074E-3</v>
      </c>
      <c r="AX14">
        <f>estimation_returns!AY14-estimation_returns!$Q14*VLOOKUP(estimation_returns!AY$1,regression_results!$B:$J,5,0)+VLOOKUP(estimation_returns!AY$1,regression_results!$B:$J,4,0)</f>
        <v>1.0487667788517341E-2</v>
      </c>
      <c r="AY14">
        <f>estimation_returns!AZ14-estimation_returns!$Q14*VLOOKUP(estimation_returns!AZ$1,regression_results!$B:$J,5,0)+VLOOKUP(estimation_returns!AZ$1,regression_results!$B:$J,4,0)</f>
        <v>-5.4497564976853465E-2</v>
      </c>
      <c r="AZ14">
        <f>estimation_returns!BA14-estimation_returns!$Q14*VLOOKUP(estimation_returns!BA$1,regression_results!$B:$J,5,0)+VLOOKUP(estimation_returns!BA$1,regression_results!$B:$J,4,0)</f>
        <v>-6.8536277774667656E-3</v>
      </c>
      <c r="BA14">
        <f>estimation_returns!BB14-estimation_returns!$Q14*VLOOKUP(estimation_returns!BB$1,regression_results!$B:$J,5,0)+VLOOKUP(estimation_returns!BB$1,regression_results!$B:$J,4,0)</f>
        <v>-3.4317329649906227E-2</v>
      </c>
      <c r="BB14">
        <f>estimation_returns!BC14-estimation_returns!$Q14*VLOOKUP(estimation_returns!BC$1,regression_results!$B:$J,5,0)+VLOOKUP(estimation_returns!BC$1,regression_results!$B:$J,4,0)</f>
        <v>-1.5853305929998153E-3</v>
      </c>
      <c r="BC14">
        <f>estimation_returns!BD14-estimation_returns!$Q14*VLOOKUP(estimation_returns!BD$1,regression_results!$B:$J,5,0)+VLOOKUP(estimation_returns!BD$1,regression_results!$B:$J,4,0)</f>
        <v>3.7638929197060956E-3</v>
      </c>
      <c r="BD14">
        <f>estimation_returns!BE14-estimation_returns!$Q14*VLOOKUP(estimation_returns!BE$1,regression_results!$B:$J,5,0)+VLOOKUP(estimation_returns!BE$1,regression_results!$B:$J,4,0)</f>
        <v>-9.4477529621754871E-3</v>
      </c>
      <c r="BE14">
        <f>estimation_returns!BF14-estimation_returns!$Q14*VLOOKUP(estimation_returns!BF$1,regression_results!$B:$J,5,0)+VLOOKUP(estimation_returns!BF$1,regression_results!$B:$J,4,0)</f>
        <v>4.4510985959584998E-2</v>
      </c>
      <c r="BF14">
        <f>estimation_returns!BG14-estimation_returns!$Q14*VLOOKUP(estimation_returns!BG$1,regression_results!$B:$J,5,0)+VLOOKUP(estimation_returns!BG$1,regression_results!$B:$J,4,0)</f>
        <v>-1.6353386053112009E-2</v>
      </c>
      <c r="BG14">
        <f>estimation_returns!BH14-estimation_returns!$Q14*VLOOKUP(estimation_returns!BH$1,regression_results!$B:$J,5,0)+VLOOKUP(estimation_returns!BH$1,regression_results!$B:$J,4,0)</f>
        <v>-6.6022731087953743E-3</v>
      </c>
      <c r="BH14">
        <f>estimation_returns!BI14-estimation_returns!$Q14*VLOOKUP(estimation_returns!BI$1,regression_results!$B:$J,5,0)+VLOOKUP(estimation_returns!BI$1,regression_results!$B:$J,4,0)</f>
        <v>1.73072597158332E-2</v>
      </c>
      <c r="BI14">
        <f>estimation_returns!BJ14-estimation_returns!$Q14*VLOOKUP(estimation_returns!BJ$1,regression_results!$B:$J,5,0)+VLOOKUP(estimation_returns!BJ$1,regression_results!$B:$J,4,0)</f>
        <v>1.2990780592032583E-2</v>
      </c>
      <c r="BJ14">
        <f>estimation_returns!BK14-estimation_returns!$Q14*VLOOKUP(estimation_returns!BK$1,regression_results!$B:$J,5,0)+VLOOKUP(estimation_returns!BK$1,regression_results!$B:$J,4,0)</f>
        <v>9.9852033270925889E-3</v>
      </c>
      <c r="BK14">
        <f>estimation_returns!BL14-estimation_returns!$Q14*VLOOKUP(estimation_returns!BL$1,regression_results!$B:$J,5,0)+VLOOKUP(estimation_returns!BL$1,regression_results!$B:$J,4,0)</f>
        <v>-3.4404438014419364E-2</v>
      </c>
      <c r="BL14">
        <f>estimation_returns!BM14-estimation_returns!$Q14*VLOOKUP(estimation_returns!BM$1,regression_results!$B:$J,5,0)+VLOOKUP(estimation_returns!BM$1,regression_results!$B:$J,4,0)</f>
        <v>1.070386334463121E-2</v>
      </c>
      <c r="BM14" s="2">
        <v>44582</v>
      </c>
      <c r="BN14">
        <f t="shared" si="0"/>
        <v>-3.3921627003970769E-3</v>
      </c>
    </row>
    <row r="15" spans="1:66" x14ac:dyDescent="0.25">
      <c r="A15" s="1">
        <v>-22</v>
      </c>
      <c r="B15">
        <f>estimation_returns!B15-estimation_returns!$Q15*VLOOKUP(estimation_returns!B$1,regression_results!$B:$J,5,0)+VLOOKUP(estimation_returns!B$1,regression_results!$B:$J,4,0)</f>
        <v>-1.5617006766268479E-3</v>
      </c>
      <c r="C15">
        <f>estimation_returns!C15-estimation_returns!$Q15*VLOOKUP(estimation_returns!C$1,regression_results!$B:$J,5,0)+VLOOKUP(estimation_returns!C$1,regression_results!$B:$J,4,0)</f>
        <v>-4.0158378089783439E-2</v>
      </c>
      <c r="D15">
        <f>estimation_returns!D15-estimation_returns!$Q15*VLOOKUP(estimation_returns!D$1,regression_results!$B:$J,5,0)+VLOOKUP(estimation_returns!D$1,regression_results!$B:$J,4,0)</f>
        <v>2.6561754347417003E-3</v>
      </c>
      <c r="E15">
        <f>estimation_returns!E15-estimation_returns!$Q15*VLOOKUP(estimation_returns!E$1,regression_results!$B:$J,5,0)+VLOOKUP(estimation_returns!E$1,regression_results!$B:$J,4,0)</f>
        <v>8.6177362874528124E-4</v>
      </c>
      <c r="F15">
        <f>estimation_returns!F15-estimation_returns!$Q15*VLOOKUP(estimation_returns!F$1,regression_results!$B:$J,5,0)+VLOOKUP(estimation_returns!F$1,regression_results!$B:$J,4,0)</f>
        <v>1.1710802195944437E-2</v>
      </c>
      <c r="G15">
        <f>estimation_returns!G15-estimation_returns!$Q15*VLOOKUP(estimation_returns!G$1,regression_results!$B:$J,5,0)+VLOOKUP(estimation_returns!G$1,regression_results!$B:$J,4,0)</f>
        <v>1.1090366256806252E-2</v>
      </c>
      <c r="H15">
        <f>estimation_returns!H15-estimation_returns!$Q15*VLOOKUP(estimation_returns!H$1,regression_results!$B:$J,5,0)+VLOOKUP(estimation_returns!H$1,regression_results!$B:$J,4,0)</f>
        <v>-2.8002364017956811E-2</v>
      </c>
      <c r="I15">
        <f>estimation_returns!I15-estimation_returns!$Q15*VLOOKUP(estimation_returns!I$1,regression_results!$B:$J,5,0)+VLOOKUP(estimation_returns!I$1,regression_results!$B:$J,4,0)</f>
        <v>1.3240484909725025E-2</v>
      </c>
      <c r="J15">
        <f>estimation_returns!J15-estimation_returns!$Q15*VLOOKUP(estimation_returns!J$1,regression_results!$B:$J,5,0)+VLOOKUP(estimation_returns!J$1,regression_results!$B:$J,4,0)</f>
        <v>-2.8691319140613958E-2</v>
      </c>
      <c r="K15">
        <f>estimation_returns!K15-estimation_returns!$Q15*VLOOKUP(estimation_returns!K$1,regression_results!$B:$J,5,0)+VLOOKUP(estimation_returns!K$1,regression_results!$B:$J,4,0)</f>
        <v>3.3109134355449141E-2</v>
      </c>
      <c r="L15">
        <f>estimation_returns!L15-estimation_returns!$Q15*VLOOKUP(estimation_returns!L$1,regression_results!$B:$J,5,0)+VLOOKUP(estimation_returns!L$1,regression_results!$B:$J,4,0)</f>
        <v>1.1561164726663352E-2</v>
      </c>
      <c r="M15">
        <f>estimation_returns!M15-estimation_returns!$Q15*VLOOKUP(estimation_returns!M$1,regression_results!$B:$J,5,0)+VLOOKUP(estimation_returns!M$1,regression_results!$B:$J,4,0)</f>
        <v>1.4004685947865074E-2</v>
      </c>
      <c r="N15">
        <f>estimation_returns!N15-estimation_returns!$Q15*VLOOKUP(estimation_returns!N$1,regression_results!$B:$J,5,0)+VLOOKUP(estimation_returns!N$1,regression_results!$B:$J,4,0)</f>
        <v>1.3800852933031972E-2</v>
      </c>
      <c r="O15">
        <f>estimation_returns!O15-estimation_returns!$Q15*VLOOKUP(estimation_returns!O$1,regression_results!$B:$J,5,0)+VLOOKUP(estimation_returns!O$1,regression_results!$B:$J,4,0)</f>
        <v>3.8393468906963081E-2</v>
      </c>
      <c r="P15">
        <f>estimation_returns!P15-estimation_returns!$Q15*VLOOKUP(estimation_returns!P$1,regression_results!$B:$J,5,0)+VLOOKUP(estimation_returns!P$1,regression_results!$B:$J,4,0)</f>
        <v>-1.1501668426848733E-2</v>
      </c>
      <c r="Q15">
        <f>estimation_returns!R15-estimation_returns!$Q15*VLOOKUP(estimation_returns!R$1,regression_results!$B:$J,5,0)+VLOOKUP(estimation_returns!R$1,regression_results!$B:$J,4,0)</f>
        <v>-4.9494978107219381E-3</v>
      </c>
      <c r="R15">
        <f>estimation_returns!S15-estimation_returns!$Q15*VLOOKUP(estimation_returns!S$1,regression_results!$B:$J,5,0)+VLOOKUP(estimation_returns!S$1,regression_results!$B:$J,4,0)</f>
        <v>-9.0024035222802763E-4</v>
      </c>
      <c r="S15">
        <f>estimation_returns!T15-estimation_returns!$Q15*VLOOKUP(estimation_returns!T$1,regression_results!$B:$J,5,0)+VLOOKUP(estimation_returns!T$1,regression_results!$B:$J,4,0)</f>
        <v>2.1906420687740312E-2</v>
      </c>
      <c r="T15">
        <f>estimation_returns!U15-estimation_returns!$Q15*VLOOKUP(estimation_returns!U$1,regression_results!$B:$J,5,0)+VLOOKUP(estimation_returns!U$1,regression_results!$B:$J,4,0)</f>
        <v>3.2057004794252386E-2</v>
      </c>
      <c r="U15">
        <f>estimation_returns!V15-estimation_returns!$Q15*VLOOKUP(estimation_returns!V$1,regression_results!$B:$J,5,0)+VLOOKUP(estimation_returns!V$1,regression_results!$B:$J,4,0)</f>
        <v>1.6667659862765551E-2</v>
      </c>
      <c r="V15">
        <f>estimation_returns!W15-estimation_returns!$Q15*VLOOKUP(estimation_returns!W$1,regression_results!$B:$J,5,0)+VLOOKUP(estimation_returns!W$1,regression_results!$B:$J,4,0)</f>
        <v>2.1436895176799867E-2</v>
      </c>
      <c r="W15">
        <f>estimation_returns!X15-estimation_returns!$Q15*VLOOKUP(estimation_returns!X$1,regression_results!$B:$J,5,0)+VLOOKUP(estimation_returns!X$1,regression_results!$B:$J,4,0)</f>
        <v>2.5961533651674574E-3</v>
      </c>
      <c r="X15">
        <f>estimation_returns!Y15-estimation_returns!$Q15*VLOOKUP(estimation_returns!Y$1,regression_results!$B:$J,5,0)+VLOOKUP(estimation_returns!Y$1,regression_results!$B:$J,4,0)</f>
        <v>-1.3151940247789694E-2</v>
      </c>
      <c r="Y15">
        <f>estimation_returns!Z15-estimation_returns!$Q15*VLOOKUP(estimation_returns!Z$1,regression_results!$B:$J,5,0)+VLOOKUP(estimation_returns!Z$1,regression_results!$B:$J,4,0)</f>
        <v>-9.1786554724930872E-3</v>
      </c>
      <c r="Z15">
        <f>estimation_returns!AA15-estimation_returns!$Q15*VLOOKUP(estimation_returns!AA$1,regression_results!$B:$J,5,0)+VLOOKUP(estimation_returns!AA$1,regression_results!$B:$J,4,0)</f>
        <v>2.2601550226580801E-2</v>
      </c>
      <c r="AA15">
        <f>estimation_returns!AB15-estimation_returns!$Q15*VLOOKUP(estimation_returns!AB$1,regression_results!$B:$J,5,0)+VLOOKUP(estimation_returns!AB$1,regression_results!$B:$J,4,0)</f>
        <v>9.4506531722835796E-3</v>
      </c>
      <c r="AB15">
        <f>estimation_returns!AC15-estimation_returns!$Q15*VLOOKUP(estimation_returns!AC$1,regression_results!$B:$J,5,0)+VLOOKUP(estimation_returns!AC$1,regression_results!$B:$J,4,0)</f>
        <v>-3.9786499125189032E-3</v>
      </c>
      <c r="AC15">
        <f>estimation_returns!AD15-estimation_returns!$Q15*VLOOKUP(estimation_returns!AD$1,regression_results!$B:$J,5,0)+VLOOKUP(estimation_returns!AD$1,regression_results!$B:$J,4,0)</f>
        <v>3.3040948002154472E-2</v>
      </c>
      <c r="AD15">
        <f>estimation_returns!AE15-estimation_returns!$Q15*VLOOKUP(estimation_returns!AE$1,regression_results!$B:$J,5,0)+VLOOKUP(estimation_returns!AE$1,regression_results!$B:$J,4,0)</f>
        <v>-5.0522802740615401E-3</v>
      </c>
      <c r="AE15">
        <f>estimation_returns!AF15-estimation_returns!$Q15*VLOOKUP(estimation_returns!AF$1,regression_results!$B:$J,5,0)+VLOOKUP(estimation_returns!AF$1,regression_results!$B:$J,4,0)</f>
        <v>3.1018282257579202E-2</v>
      </c>
      <c r="AF15">
        <f>estimation_returns!AG15-estimation_returns!$Q15*VLOOKUP(estimation_returns!AG$1,regression_results!$B:$J,5,0)+VLOOKUP(estimation_returns!AG$1,regression_results!$B:$J,4,0)</f>
        <v>3.388436038056751E-2</v>
      </c>
      <c r="AG15">
        <f>estimation_returns!AH15-estimation_returns!$Q15*VLOOKUP(estimation_returns!AH$1,regression_results!$B:$J,5,0)+VLOOKUP(estimation_returns!AH$1,regression_results!$B:$J,4,0)</f>
        <v>-6.7505084453888843E-3</v>
      </c>
      <c r="AH15">
        <f>estimation_returns!AI15-estimation_returns!$Q15*VLOOKUP(estimation_returns!AI$1,regression_results!$B:$J,5,0)+VLOOKUP(estimation_returns!AI$1,regression_results!$B:$J,4,0)</f>
        <v>3.2086789325756191E-3</v>
      </c>
      <c r="AI15">
        <f>estimation_returns!AJ15-estimation_returns!$Q15*VLOOKUP(estimation_returns!AJ$1,regression_results!$B:$J,5,0)+VLOOKUP(estimation_returns!AJ$1,regression_results!$B:$J,4,0)</f>
        <v>2.03428258362243E-3</v>
      </c>
      <c r="AJ15">
        <f>estimation_returns!AK15-estimation_returns!$Q15*VLOOKUP(estimation_returns!AK$1,regression_results!$B:$J,5,0)+VLOOKUP(estimation_returns!AK$1,regression_results!$B:$J,4,0)</f>
        <v>1.2964545971392238E-2</v>
      </c>
      <c r="AK15">
        <f>estimation_returns!AL15-estimation_returns!$Q15*VLOOKUP(estimation_returns!AL$1,regression_results!$B:$J,5,0)+VLOOKUP(estimation_returns!AL$1,regression_results!$B:$J,4,0)</f>
        <v>5.4999934267077472E-3</v>
      </c>
      <c r="AL15">
        <f>estimation_returns!AM15-estimation_returns!$Q15*VLOOKUP(estimation_returns!AM$1,regression_results!$B:$J,5,0)+VLOOKUP(estimation_returns!AM$1,regression_results!$B:$J,4,0)</f>
        <v>5.5168272589662663E-2</v>
      </c>
      <c r="AM15">
        <f>estimation_returns!AN15-estimation_returns!$Q15*VLOOKUP(estimation_returns!AN$1,regression_results!$B:$J,5,0)+VLOOKUP(estimation_returns!AN$1,regression_results!$B:$J,4,0)</f>
        <v>-3.9322374965307843E-3</v>
      </c>
      <c r="AN15">
        <f>estimation_returns!AO15-estimation_returns!$Q15*VLOOKUP(estimation_returns!AO$1,regression_results!$B:$J,5,0)+VLOOKUP(estimation_returns!AO$1,regression_results!$B:$J,4,0)</f>
        <v>-5.9034550183893631E-3</v>
      </c>
      <c r="AO15">
        <f>estimation_returns!AP15-estimation_returns!$Q15*VLOOKUP(estimation_returns!AP$1,regression_results!$B:$J,5,0)+VLOOKUP(estimation_returns!AP$1,regression_results!$B:$J,4,0)</f>
        <v>2.3800226091008365E-4</v>
      </c>
      <c r="AP15">
        <f>estimation_returns!AQ15-estimation_returns!$Q15*VLOOKUP(estimation_returns!AQ$1,regression_results!$B:$J,5,0)+VLOOKUP(estimation_returns!AQ$1,regression_results!$B:$J,4,0)</f>
        <v>-2.9693885287986894E-2</v>
      </c>
      <c r="AQ15">
        <f>estimation_returns!AR15-estimation_returns!$Q15*VLOOKUP(estimation_returns!AR$1,regression_results!$B:$J,5,0)+VLOOKUP(estimation_returns!AR$1,regression_results!$B:$J,4,0)</f>
        <v>2.0549782029893746E-2</v>
      </c>
      <c r="AR15">
        <f>estimation_returns!AS15-estimation_returns!$Q15*VLOOKUP(estimation_returns!AS$1,regression_results!$B:$J,5,0)+VLOOKUP(estimation_returns!AS$1,regression_results!$B:$J,4,0)</f>
        <v>1.4564791091956056E-2</v>
      </c>
      <c r="AS15">
        <f>estimation_returns!AT15-estimation_returns!$Q15*VLOOKUP(estimation_returns!AT$1,regression_results!$B:$J,5,0)+VLOOKUP(estimation_returns!AT$1,regression_results!$B:$J,4,0)</f>
        <v>8.1911794312114587E-3</v>
      </c>
      <c r="AT15">
        <f>estimation_returns!AU15-estimation_returns!$Q15*VLOOKUP(estimation_returns!AU$1,regression_results!$B:$J,5,0)+VLOOKUP(estimation_returns!AU$1,regression_results!$B:$J,4,0)</f>
        <v>8.8625366104094373E-3</v>
      </c>
      <c r="AU15">
        <f>estimation_returns!AV15-estimation_returns!$Q15*VLOOKUP(estimation_returns!AV$1,regression_results!$B:$J,5,0)+VLOOKUP(estimation_returns!AV$1,regression_results!$B:$J,4,0)</f>
        <v>2.3940890577363099E-3</v>
      </c>
      <c r="AV15">
        <f>estimation_returns!AW15-estimation_returns!$Q15*VLOOKUP(estimation_returns!AW$1,regression_results!$B:$J,5,0)+VLOOKUP(estimation_returns!AW$1,regression_results!$B:$J,4,0)</f>
        <v>2.4999014513873204E-2</v>
      </c>
      <c r="AW15">
        <f>estimation_returns!AX15-estimation_returns!$Q15*VLOOKUP(estimation_returns!AX$1,regression_results!$B:$J,5,0)+VLOOKUP(estimation_returns!AX$1,regression_results!$B:$J,4,0)</f>
        <v>1.5540886584355412E-2</v>
      </c>
      <c r="AX15">
        <f>estimation_returns!AY15-estimation_returns!$Q15*VLOOKUP(estimation_returns!AY$1,regression_results!$B:$J,5,0)+VLOOKUP(estimation_returns!AY$1,regression_results!$B:$J,4,0)</f>
        <v>-7.5975767354658202E-3</v>
      </c>
      <c r="AY15">
        <f>estimation_returns!AZ15-estimation_returns!$Q15*VLOOKUP(estimation_returns!AZ$1,regression_results!$B:$J,5,0)+VLOOKUP(estimation_returns!AZ$1,regression_results!$B:$J,4,0)</f>
        <v>2.1618421851461699E-2</v>
      </c>
      <c r="AZ15">
        <f>estimation_returns!BA15-estimation_returns!$Q15*VLOOKUP(estimation_returns!BA$1,regression_results!$B:$J,5,0)+VLOOKUP(estimation_returns!BA$1,regression_results!$B:$J,4,0)</f>
        <v>1.5355683508368136E-2</v>
      </c>
      <c r="BA15">
        <f>estimation_returns!BB15-estimation_returns!$Q15*VLOOKUP(estimation_returns!BB$1,regression_results!$B:$J,5,0)+VLOOKUP(estimation_returns!BB$1,regression_results!$B:$J,4,0)</f>
        <v>-3.5119992407698147E-3</v>
      </c>
      <c r="BB15">
        <f>estimation_returns!BC15-estimation_returns!$Q15*VLOOKUP(estimation_returns!BC$1,regression_results!$B:$J,5,0)+VLOOKUP(estimation_returns!BC$1,regression_results!$B:$J,4,0)</f>
        <v>4.2151014541562011E-3</v>
      </c>
      <c r="BC15">
        <f>estimation_returns!BD15-estimation_returns!$Q15*VLOOKUP(estimation_returns!BD$1,regression_results!$B:$J,5,0)+VLOOKUP(estimation_returns!BD$1,regression_results!$B:$J,4,0)</f>
        <v>-4.193017032845677E-3</v>
      </c>
      <c r="BD15">
        <f>estimation_returns!BE15-estimation_returns!$Q15*VLOOKUP(estimation_returns!BE$1,regression_results!$B:$J,5,0)+VLOOKUP(estimation_returns!BE$1,regression_results!$B:$J,4,0)</f>
        <v>-5.7023686139428863E-3</v>
      </c>
      <c r="BE15">
        <f>estimation_returns!BF15-estimation_returns!$Q15*VLOOKUP(estimation_returns!BF$1,regression_results!$B:$J,5,0)+VLOOKUP(estimation_returns!BF$1,regression_results!$B:$J,4,0)</f>
        <v>2.0587656148061743E-2</v>
      </c>
      <c r="BF15">
        <f>estimation_returns!BG15-estimation_returns!$Q15*VLOOKUP(estimation_returns!BG$1,regression_results!$B:$J,5,0)+VLOOKUP(estimation_returns!BG$1,regression_results!$B:$J,4,0)</f>
        <v>-2.3315795212147404E-2</v>
      </c>
      <c r="BG15">
        <f>estimation_returns!BH15-estimation_returns!$Q15*VLOOKUP(estimation_returns!BH$1,regression_results!$B:$J,5,0)+VLOOKUP(estimation_returns!BH$1,regression_results!$B:$J,4,0)</f>
        <v>-1.113398526733814E-2</v>
      </c>
      <c r="BH15">
        <f>estimation_returns!BI15-estimation_returns!$Q15*VLOOKUP(estimation_returns!BI$1,regression_results!$B:$J,5,0)+VLOOKUP(estimation_returns!BI$1,regression_results!$B:$J,4,0)</f>
        <v>-2.5820585942199385E-2</v>
      </c>
      <c r="BI15">
        <f>estimation_returns!BJ15-estimation_returns!$Q15*VLOOKUP(estimation_returns!BJ$1,regression_results!$B:$J,5,0)+VLOOKUP(estimation_returns!BJ$1,regression_results!$B:$J,4,0)</f>
        <v>2.8529150715182493E-2</v>
      </c>
      <c r="BJ15">
        <f>estimation_returns!BK15-estimation_returns!$Q15*VLOOKUP(estimation_returns!BK$1,regression_results!$B:$J,5,0)+VLOOKUP(estimation_returns!BK$1,regression_results!$B:$J,4,0)</f>
        <v>4.4191693304863638E-2</v>
      </c>
      <c r="BK15">
        <f>estimation_returns!BL15-estimation_returns!$Q15*VLOOKUP(estimation_returns!BL$1,regression_results!$B:$J,5,0)+VLOOKUP(estimation_returns!BL$1,regression_results!$B:$J,4,0)</f>
        <v>-0.11210420684099673</v>
      </c>
      <c r="BL15">
        <f>estimation_returns!BM15-estimation_returns!$Q15*VLOOKUP(estimation_returns!BM$1,regression_results!$B:$J,5,0)+VLOOKUP(estimation_returns!BM$1,regression_results!$B:$J,4,0)</f>
        <v>-1.3692622667223712E-2</v>
      </c>
      <c r="BM15" s="2">
        <v>44585</v>
      </c>
      <c r="BN15">
        <f t="shared" si="0"/>
        <v>4.4972009692914022E-3</v>
      </c>
    </row>
    <row r="16" spans="1:66" x14ac:dyDescent="0.25">
      <c r="A16" s="1">
        <v>-21</v>
      </c>
      <c r="B16">
        <f>estimation_returns!B16-estimation_returns!$Q16*VLOOKUP(estimation_returns!B$1,regression_results!$B:$J,5,0)+VLOOKUP(estimation_returns!B$1,regression_results!$B:$J,4,0)</f>
        <v>-6.0432258715079762E-3</v>
      </c>
      <c r="C16">
        <f>estimation_returns!C16-estimation_returns!$Q16*VLOOKUP(estimation_returns!C$1,regression_results!$B:$J,5,0)+VLOOKUP(estimation_returns!C$1,regression_results!$B:$J,4,0)</f>
        <v>-3.2749338654984528E-2</v>
      </c>
      <c r="D16">
        <f>estimation_returns!D16-estimation_returns!$Q16*VLOOKUP(estimation_returns!D$1,regression_results!$B:$J,5,0)+VLOOKUP(estimation_returns!D$1,regression_results!$B:$J,4,0)</f>
        <v>-8.9236008656263972E-3</v>
      </c>
      <c r="E16">
        <f>estimation_returns!E16-estimation_returns!$Q16*VLOOKUP(estimation_returns!E$1,regression_results!$B:$J,5,0)+VLOOKUP(estimation_returns!E$1,regression_results!$B:$J,4,0)</f>
        <v>1.7558933665233166E-3</v>
      </c>
      <c r="F16">
        <f>estimation_returns!F16-estimation_returns!$Q16*VLOOKUP(estimation_returns!F$1,regression_results!$B:$J,5,0)+VLOOKUP(estimation_returns!F$1,regression_results!$B:$J,4,0)</f>
        <v>-1.9861928414375209E-2</v>
      </c>
      <c r="G16">
        <f>estimation_returns!G16-estimation_returns!$Q16*VLOOKUP(estimation_returns!G$1,regression_results!$B:$J,5,0)+VLOOKUP(estimation_returns!G$1,regression_results!$B:$J,4,0)</f>
        <v>-7.9051594208801208E-3</v>
      </c>
      <c r="H16">
        <f>estimation_returns!H16-estimation_returns!$Q16*VLOOKUP(estimation_returns!H$1,regression_results!$B:$J,5,0)+VLOOKUP(estimation_returns!H$1,regression_results!$B:$J,4,0)</f>
        <v>-2.8165773220819503E-2</v>
      </c>
      <c r="I16">
        <f>estimation_returns!I16-estimation_returns!$Q16*VLOOKUP(estimation_returns!I$1,regression_results!$B:$J,5,0)+VLOOKUP(estimation_returns!I$1,regression_results!$B:$J,4,0)</f>
        <v>-1.2594157707992892E-2</v>
      </c>
      <c r="J16">
        <f>estimation_returns!J16-estimation_returns!$Q16*VLOOKUP(estimation_returns!J$1,regression_results!$B:$J,5,0)+VLOOKUP(estimation_returns!J$1,regression_results!$B:$J,4,0)</f>
        <v>2.2665897077535913E-2</v>
      </c>
      <c r="K16">
        <f>estimation_returns!K16-estimation_returns!$Q16*VLOOKUP(estimation_returns!K$1,regression_results!$B:$J,5,0)+VLOOKUP(estimation_returns!K$1,regression_results!$B:$J,4,0)</f>
        <v>-2.1737149724123717E-2</v>
      </c>
      <c r="L16">
        <f>estimation_returns!L16-estimation_returns!$Q16*VLOOKUP(estimation_returns!L$1,regression_results!$B:$J,5,0)+VLOOKUP(estimation_returns!L$1,regression_results!$B:$J,4,0)</f>
        <v>-5.6896020497356238E-2</v>
      </c>
      <c r="M16">
        <f>estimation_returns!M16-estimation_returns!$Q16*VLOOKUP(estimation_returns!M$1,regression_results!$B:$J,5,0)+VLOOKUP(estimation_returns!M$1,regression_results!$B:$J,4,0)</f>
        <v>-4.1245795704247343E-2</v>
      </c>
      <c r="N16">
        <f>estimation_returns!N16-estimation_returns!$Q16*VLOOKUP(estimation_returns!N$1,regression_results!$B:$J,5,0)+VLOOKUP(estimation_returns!N$1,regression_results!$B:$J,4,0)</f>
        <v>-3.2653185103169252E-2</v>
      </c>
      <c r="O16">
        <f>estimation_returns!O16-estimation_returns!$Q16*VLOOKUP(estimation_returns!O$1,regression_results!$B:$J,5,0)+VLOOKUP(estimation_returns!O$1,regression_results!$B:$J,4,0)</f>
        <v>6.4063862113829834E-2</v>
      </c>
      <c r="P16">
        <f>estimation_returns!P16-estimation_returns!$Q16*VLOOKUP(estimation_returns!P$1,regression_results!$B:$J,5,0)+VLOOKUP(estimation_returns!P$1,regression_results!$B:$J,4,0)</f>
        <v>1.5355693220422918E-2</v>
      </c>
      <c r="Q16">
        <f>estimation_returns!R16-estimation_returns!$Q16*VLOOKUP(estimation_returns!R$1,regression_results!$B:$J,5,0)+VLOOKUP(estimation_returns!R$1,regression_results!$B:$J,4,0)</f>
        <v>-9.2352472946520495E-3</v>
      </c>
      <c r="R16">
        <f>estimation_returns!S16-estimation_returns!$Q16*VLOOKUP(estimation_returns!S$1,regression_results!$B:$J,5,0)+VLOOKUP(estimation_returns!S$1,regression_results!$B:$J,4,0)</f>
        <v>-8.578001832287966E-3</v>
      </c>
      <c r="S16">
        <f>estimation_returns!T16-estimation_returns!$Q16*VLOOKUP(estimation_returns!T$1,regression_results!$B:$J,5,0)+VLOOKUP(estimation_returns!T$1,regression_results!$B:$J,4,0)</f>
        <v>-4.0510714467136728E-2</v>
      </c>
      <c r="T16">
        <f>estimation_returns!U16-estimation_returns!$Q16*VLOOKUP(estimation_returns!U$1,regression_results!$B:$J,5,0)+VLOOKUP(estimation_returns!U$1,regression_results!$B:$J,4,0)</f>
        <v>1.8128658285442995E-2</v>
      </c>
      <c r="U16">
        <f>estimation_returns!V16-estimation_returns!$Q16*VLOOKUP(estimation_returns!V$1,regression_results!$B:$J,5,0)+VLOOKUP(estimation_returns!V$1,regression_results!$B:$J,4,0)</f>
        <v>3.8785475452195821E-3</v>
      </c>
      <c r="V16">
        <f>estimation_returns!W16-estimation_returns!$Q16*VLOOKUP(estimation_returns!W$1,regression_results!$B:$J,5,0)+VLOOKUP(estimation_returns!W$1,regression_results!$B:$J,4,0)</f>
        <v>-2.9662317164769716E-2</v>
      </c>
      <c r="W16">
        <f>estimation_returns!X16-estimation_returns!$Q16*VLOOKUP(estimation_returns!X$1,regression_results!$B:$J,5,0)+VLOOKUP(estimation_returns!X$1,regression_results!$B:$J,4,0)</f>
        <v>3.0366120918957169E-4</v>
      </c>
      <c r="X16">
        <f>estimation_returns!Y16-estimation_returns!$Q16*VLOOKUP(estimation_returns!Y$1,regression_results!$B:$J,5,0)+VLOOKUP(estimation_returns!Y$1,regression_results!$B:$J,4,0)</f>
        <v>-6.3212338794861773E-3</v>
      </c>
      <c r="Y16">
        <f>estimation_returns!Z16-estimation_returns!$Q16*VLOOKUP(estimation_returns!Z$1,regression_results!$B:$J,5,0)+VLOOKUP(estimation_returns!Z$1,regression_results!$B:$J,4,0)</f>
        <v>-6.5846627390066317E-2</v>
      </c>
      <c r="Z16">
        <f>estimation_returns!AA16-estimation_returns!$Q16*VLOOKUP(estimation_returns!AA$1,regression_results!$B:$J,5,0)+VLOOKUP(estimation_returns!AA$1,regression_results!$B:$J,4,0)</f>
        <v>-2.1536173993273799E-2</v>
      </c>
      <c r="AA16">
        <f>estimation_returns!AB16-estimation_returns!$Q16*VLOOKUP(estimation_returns!AB$1,regression_results!$B:$J,5,0)+VLOOKUP(estimation_returns!AB$1,regression_results!$B:$J,4,0)</f>
        <v>-1.5001639681905363E-2</v>
      </c>
      <c r="AB16">
        <f>estimation_returns!AC16-estimation_returns!$Q16*VLOOKUP(estimation_returns!AC$1,regression_results!$B:$J,5,0)+VLOOKUP(estimation_returns!AC$1,regression_results!$B:$J,4,0)</f>
        <v>6.3239547682761937E-2</v>
      </c>
      <c r="AC16">
        <f>estimation_returns!AD16-estimation_returns!$Q16*VLOOKUP(estimation_returns!AD$1,regression_results!$B:$J,5,0)+VLOOKUP(estimation_returns!AD$1,regression_results!$B:$J,4,0)</f>
        <v>1.3042557872114148E-2</v>
      </c>
      <c r="AD16">
        <f>estimation_returns!AE16-estimation_returns!$Q16*VLOOKUP(estimation_returns!AE$1,regression_results!$B:$J,5,0)+VLOOKUP(estimation_returns!AE$1,regression_results!$B:$J,4,0)</f>
        <v>-4.4664562901144617E-3</v>
      </c>
      <c r="AE16">
        <f>estimation_returns!AF16-estimation_returns!$Q16*VLOOKUP(estimation_returns!AF$1,regression_results!$B:$J,5,0)+VLOOKUP(estimation_returns!AF$1,regression_results!$B:$J,4,0)</f>
        <v>-5.5679449275216307E-3</v>
      </c>
      <c r="AF16">
        <f>estimation_returns!AG16-estimation_returns!$Q16*VLOOKUP(estimation_returns!AG$1,regression_results!$B:$J,5,0)+VLOOKUP(estimation_returns!AG$1,regression_results!$B:$J,4,0)</f>
        <v>-1.5511037647988788E-2</v>
      </c>
      <c r="AG16">
        <f>estimation_returns!AH16-estimation_returns!$Q16*VLOOKUP(estimation_returns!AH$1,regression_results!$B:$J,5,0)+VLOOKUP(estimation_returns!AH$1,regression_results!$B:$J,4,0)</f>
        <v>-1.5276681268208052E-2</v>
      </c>
      <c r="AH16">
        <f>estimation_returns!AI16-estimation_returns!$Q16*VLOOKUP(estimation_returns!AI$1,regression_results!$B:$J,5,0)+VLOOKUP(estimation_returns!AI$1,regression_results!$B:$J,4,0)</f>
        <v>1.5056706250400988E-2</v>
      </c>
      <c r="AI16">
        <f>estimation_returns!AJ16-estimation_returns!$Q16*VLOOKUP(estimation_returns!AJ$1,regression_results!$B:$J,5,0)+VLOOKUP(estimation_returns!AJ$1,regression_results!$B:$J,4,0)</f>
        <v>-5.00404076141037E-3</v>
      </c>
      <c r="AJ16">
        <f>estimation_returns!AK16-estimation_returns!$Q16*VLOOKUP(estimation_returns!AK$1,regression_results!$B:$J,5,0)+VLOOKUP(estimation_returns!AK$1,regression_results!$B:$J,4,0)</f>
        <v>-4.5601328455577676E-3</v>
      </c>
      <c r="AK16">
        <f>estimation_returns!AL16-estimation_returns!$Q16*VLOOKUP(estimation_returns!AL$1,regression_results!$B:$J,5,0)+VLOOKUP(estimation_returns!AL$1,regression_results!$B:$J,4,0)</f>
        <v>9.3575904146860085E-3</v>
      </c>
      <c r="AL16">
        <f>estimation_returns!AM16-estimation_returns!$Q16*VLOOKUP(estimation_returns!AM$1,regression_results!$B:$J,5,0)+VLOOKUP(estimation_returns!AM$1,regression_results!$B:$J,4,0)</f>
        <v>2.8229751639427932E-2</v>
      </c>
      <c r="AM16">
        <f>estimation_returns!AN16-estimation_returns!$Q16*VLOOKUP(estimation_returns!AN$1,regression_results!$B:$J,5,0)+VLOOKUP(estimation_returns!AN$1,regression_results!$B:$J,4,0)</f>
        <v>-1.0780787084416189E-2</v>
      </c>
      <c r="AN16">
        <f>estimation_returns!AO16-estimation_returns!$Q16*VLOOKUP(estimation_returns!AO$1,regression_results!$B:$J,5,0)+VLOOKUP(estimation_returns!AO$1,regression_results!$B:$J,4,0)</f>
        <v>-7.9861184193222457E-3</v>
      </c>
      <c r="AO16">
        <f>estimation_returns!AP16-estimation_returns!$Q16*VLOOKUP(estimation_returns!AP$1,regression_results!$B:$J,5,0)+VLOOKUP(estimation_returns!AP$1,regression_results!$B:$J,4,0)</f>
        <v>9.6742904254532684E-3</v>
      </c>
      <c r="AP16">
        <f>estimation_returns!AQ16-estimation_returns!$Q16*VLOOKUP(estimation_returns!AQ$1,regression_results!$B:$J,5,0)+VLOOKUP(estimation_returns!AQ$1,regression_results!$B:$J,4,0)</f>
        <v>-1.8559140674180324E-2</v>
      </c>
      <c r="AQ16">
        <f>estimation_returns!AR16-estimation_returns!$Q16*VLOOKUP(estimation_returns!AR$1,regression_results!$B:$J,5,0)+VLOOKUP(estimation_returns!AR$1,regression_results!$B:$J,4,0)</f>
        <v>-3.5399330899777478E-3</v>
      </c>
      <c r="AR16">
        <f>estimation_returns!AS16-estimation_returns!$Q16*VLOOKUP(estimation_returns!AS$1,regression_results!$B:$J,5,0)+VLOOKUP(estimation_returns!AS$1,regression_results!$B:$J,4,0)</f>
        <v>5.1744877501433174E-3</v>
      </c>
      <c r="AS16">
        <f>estimation_returns!AT16-estimation_returns!$Q16*VLOOKUP(estimation_returns!AT$1,regression_results!$B:$J,5,0)+VLOOKUP(estimation_returns!AT$1,regression_results!$B:$J,4,0)</f>
        <v>-2.0661902782681853E-2</v>
      </c>
      <c r="AT16">
        <f>estimation_returns!AU16-estimation_returns!$Q16*VLOOKUP(estimation_returns!AU$1,regression_results!$B:$J,5,0)+VLOOKUP(estimation_returns!AU$1,regression_results!$B:$J,4,0)</f>
        <v>-8.3648404088506271E-3</v>
      </c>
      <c r="AU16">
        <f>estimation_returns!AV16-estimation_returns!$Q16*VLOOKUP(estimation_returns!AV$1,regression_results!$B:$J,5,0)+VLOOKUP(estimation_returns!AV$1,regression_results!$B:$J,4,0)</f>
        <v>-1.4389040400899554E-2</v>
      </c>
      <c r="AV16">
        <f>estimation_returns!AW16-estimation_returns!$Q16*VLOOKUP(estimation_returns!AW$1,regression_results!$B:$J,5,0)+VLOOKUP(estimation_returns!AW$1,regression_results!$B:$J,4,0)</f>
        <v>-1.5224156272733911E-2</v>
      </c>
      <c r="AW16">
        <f>estimation_returns!AX16-estimation_returns!$Q16*VLOOKUP(estimation_returns!AX$1,regression_results!$B:$J,5,0)+VLOOKUP(estimation_returns!AX$1,regression_results!$B:$J,4,0)</f>
        <v>2.2166269772683125E-3</v>
      </c>
      <c r="AX16">
        <f>estimation_returns!AY16-estimation_returns!$Q16*VLOOKUP(estimation_returns!AY$1,regression_results!$B:$J,5,0)+VLOOKUP(estimation_returns!AY$1,regression_results!$B:$J,4,0)</f>
        <v>2.0781174340623057E-2</v>
      </c>
      <c r="AY16">
        <f>estimation_returns!AZ16-estimation_returns!$Q16*VLOOKUP(estimation_returns!AZ$1,regression_results!$B:$J,5,0)+VLOOKUP(estimation_returns!AZ$1,regression_results!$B:$J,4,0)</f>
        <v>-8.7908853762712121E-3</v>
      </c>
      <c r="AZ16">
        <f>estimation_returns!BA16-estimation_returns!$Q16*VLOOKUP(estimation_returns!BA$1,regression_results!$B:$J,5,0)+VLOOKUP(estimation_returns!BA$1,regression_results!$B:$J,4,0)</f>
        <v>3.6788358867094306E-2</v>
      </c>
      <c r="BA16">
        <f>estimation_returns!BB16-estimation_returns!$Q16*VLOOKUP(estimation_returns!BB$1,regression_results!$B:$J,5,0)+VLOOKUP(estimation_returns!BB$1,regression_results!$B:$J,4,0)</f>
        <v>-1.9141784188317527E-2</v>
      </c>
      <c r="BB16">
        <f>estimation_returns!BC16-estimation_returns!$Q16*VLOOKUP(estimation_returns!BC$1,regression_results!$B:$J,5,0)+VLOOKUP(estimation_returns!BC$1,regression_results!$B:$J,4,0)</f>
        <v>3.8508962678632616E-2</v>
      </c>
      <c r="BC16">
        <f>estimation_returns!BD16-estimation_returns!$Q16*VLOOKUP(estimation_returns!BD$1,regression_results!$B:$J,5,0)+VLOOKUP(estimation_returns!BD$1,regression_results!$B:$J,4,0)</f>
        <v>-1.9578107138152813E-2</v>
      </c>
      <c r="BD16">
        <f>estimation_returns!BE16-estimation_returns!$Q16*VLOOKUP(estimation_returns!BE$1,regression_results!$B:$J,5,0)+VLOOKUP(estimation_returns!BE$1,regression_results!$B:$J,4,0)</f>
        <v>5.5745952096416036E-2</v>
      </c>
      <c r="BE16">
        <f>estimation_returns!BF16-estimation_returns!$Q16*VLOOKUP(estimation_returns!BF$1,regression_results!$B:$J,5,0)+VLOOKUP(estimation_returns!BF$1,regression_results!$B:$J,4,0)</f>
        <v>-4.6315052591417688E-2</v>
      </c>
      <c r="BF16">
        <f>estimation_returns!BG16-estimation_returns!$Q16*VLOOKUP(estimation_returns!BG$1,regression_results!$B:$J,5,0)+VLOOKUP(estimation_returns!BG$1,regression_results!$B:$J,4,0)</f>
        <v>2.3459427460872928E-2</v>
      </c>
      <c r="BG16">
        <f>estimation_returns!BH16-estimation_returns!$Q16*VLOOKUP(estimation_returns!BH$1,regression_results!$B:$J,5,0)+VLOOKUP(estimation_returns!BH$1,regression_results!$B:$J,4,0)</f>
        <v>4.6234668321233005E-2</v>
      </c>
      <c r="BH16">
        <f>estimation_returns!BI16-estimation_returns!$Q16*VLOOKUP(estimation_returns!BI$1,regression_results!$B:$J,5,0)+VLOOKUP(estimation_returns!BI$1,regression_results!$B:$J,4,0)</f>
        <v>-9.8978551431064959E-4</v>
      </c>
      <c r="BI16">
        <f>estimation_returns!BJ16-estimation_returns!$Q16*VLOOKUP(estimation_returns!BJ$1,regression_results!$B:$J,5,0)+VLOOKUP(estimation_returns!BJ$1,regression_results!$B:$J,4,0)</f>
        <v>1.7390448608513589E-3</v>
      </c>
      <c r="BJ16">
        <f>estimation_returns!BK16-estimation_returns!$Q16*VLOOKUP(estimation_returns!BK$1,regression_results!$B:$J,5,0)+VLOOKUP(estimation_returns!BK$1,regression_results!$B:$J,4,0)</f>
        <v>-3.6298122300902711E-3</v>
      </c>
      <c r="BK16">
        <f>estimation_returns!BL16-estimation_returns!$Q16*VLOOKUP(estimation_returns!BL$1,regression_results!$B:$J,5,0)+VLOOKUP(estimation_returns!BL$1,regression_results!$B:$J,4,0)</f>
        <v>2.261313097143737E-2</v>
      </c>
      <c r="BL16">
        <f>estimation_returns!BM16-estimation_returns!$Q16*VLOOKUP(estimation_returns!BM$1,regression_results!$B:$J,5,0)+VLOOKUP(estimation_returns!BM$1,regression_results!$B:$J,4,0)</f>
        <v>3.7141116971817711E-2</v>
      </c>
      <c r="BM16" s="2">
        <v>44586</v>
      </c>
      <c r="BN16">
        <f t="shared" si="0"/>
        <v>-2.5182432127251824E-3</v>
      </c>
    </row>
    <row r="17" spans="1:66" x14ac:dyDescent="0.25">
      <c r="A17" s="1">
        <v>-20</v>
      </c>
      <c r="B17">
        <f>estimation_returns!B17-estimation_returns!$Q17*VLOOKUP(estimation_returns!B$1,regression_results!$B:$J,5,0)+VLOOKUP(estimation_returns!B$1,regression_results!$B:$J,4,0)</f>
        <v>-1.5635084058668997E-2</v>
      </c>
      <c r="C17">
        <f>estimation_returns!C17-estimation_returns!$Q17*VLOOKUP(estimation_returns!C$1,regression_results!$B:$J,5,0)+VLOOKUP(estimation_returns!C$1,regression_results!$B:$J,4,0)</f>
        <v>-2.2040716336280131E-2</v>
      </c>
      <c r="D17">
        <f>estimation_returns!D17-estimation_returns!$Q17*VLOOKUP(estimation_returns!D$1,regression_results!$B:$J,5,0)+VLOOKUP(estimation_returns!D$1,regression_results!$B:$J,4,0)</f>
        <v>3.7204721581935623E-3</v>
      </c>
      <c r="E17">
        <f>estimation_returns!E17-estimation_returns!$Q17*VLOOKUP(estimation_returns!E$1,regression_results!$B:$J,5,0)+VLOOKUP(estimation_returns!E$1,regression_results!$B:$J,4,0)</f>
        <v>8.3739035522458552E-3</v>
      </c>
      <c r="F17">
        <f>estimation_returns!F17-estimation_returns!$Q17*VLOOKUP(estimation_returns!F$1,regression_results!$B:$J,5,0)+VLOOKUP(estimation_returns!F$1,regression_results!$B:$J,4,0)</f>
        <v>1.8993588537117628E-3</v>
      </c>
      <c r="G17">
        <f>estimation_returns!G17-estimation_returns!$Q17*VLOOKUP(estimation_returns!G$1,regression_results!$B:$J,5,0)+VLOOKUP(estimation_returns!G$1,regression_results!$B:$J,4,0)</f>
        <v>-1.9165143536134813E-2</v>
      </c>
      <c r="H17">
        <f>estimation_returns!H17-estimation_returns!$Q17*VLOOKUP(estimation_returns!H$1,regression_results!$B:$J,5,0)+VLOOKUP(estimation_returns!H$1,regression_results!$B:$J,4,0)</f>
        <v>-7.1021194398290894E-3</v>
      </c>
      <c r="I17">
        <f>estimation_returns!I17-estimation_returns!$Q17*VLOOKUP(estimation_returns!I$1,regression_results!$B:$J,5,0)+VLOOKUP(estimation_returns!I$1,regression_results!$B:$J,4,0)</f>
        <v>-1.9052395170673548E-2</v>
      </c>
      <c r="J17">
        <f>estimation_returns!J17-estimation_returns!$Q17*VLOOKUP(estimation_returns!J$1,regression_results!$B:$J,5,0)+VLOOKUP(estimation_returns!J$1,regression_results!$B:$J,4,0)</f>
        <v>-1.5623169198114633E-2</v>
      </c>
      <c r="K17">
        <f>estimation_returns!K17-estimation_returns!$Q17*VLOOKUP(estimation_returns!K$1,regression_results!$B:$J,5,0)+VLOOKUP(estimation_returns!K$1,regression_results!$B:$J,4,0)</f>
        <v>1.3304052844729341E-2</v>
      </c>
      <c r="L17">
        <f>estimation_returns!L17-estimation_returns!$Q17*VLOOKUP(estimation_returns!L$1,regression_results!$B:$J,5,0)+VLOOKUP(estimation_returns!L$1,regression_results!$B:$J,4,0)</f>
        <v>-2.7067703682638521E-2</v>
      </c>
      <c r="M17">
        <f>estimation_returns!M17-estimation_returns!$Q17*VLOOKUP(estimation_returns!M$1,regression_results!$B:$J,5,0)+VLOOKUP(estimation_returns!M$1,regression_results!$B:$J,4,0)</f>
        <v>-6.1530482997480861E-3</v>
      </c>
      <c r="N17">
        <f>estimation_returns!N17-estimation_returns!$Q17*VLOOKUP(estimation_returns!N$1,regression_results!$B:$J,5,0)+VLOOKUP(estimation_returns!N$1,regression_results!$B:$J,4,0)</f>
        <v>1.475065351495442E-2</v>
      </c>
      <c r="O17">
        <f>estimation_returns!O17-estimation_returns!$Q17*VLOOKUP(estimation_returns!O$1,regression_results!$B:$J,5,0)+VLOOKUP(estimation_returns!O$1,regression_results!$B:$J,4,0)</f>
        <v>2.4858561828466127E-4</v>
      </c>
      <c r="P17">
        <f>estimation_returns!P17-estimation_returns!$Q17*VLOOKUP(estimation_returns!P$1,regression_results!$B:$J,5,0)+VLOOKUP(estimation_returns!P$1,regression_results!$B:$J,4,0)</f>
        <v>2.6363554018066695E-3</v>
      </c>
      <c r="Q17">
        <f>estimation_returns!R17-estimation_returns!$Q17*VLOOKUP(estimation_returns!R$1,regression_results!$B:$J,5,0)+VLOOKUP(estimation_returns!R$1,regression_results!$B:$J,4,0)</f>
        <v>-1.4479430631131251E-2</v>
      </c>
      <c r="R17">
        <f>estimation_returns!S17-estimation_returns!$Q17*VLOOKUP(estimation_returns!S$1,regression_results!$B:$J,5,0)+VLOOKUP(estimation_returns!S$1,regression_results!$B:$J,4,0)</f>
        <v>-3.1387633941151868E-3</v>
      </c>
      <c r="S17">
        <f>estimation_returns!T17-estimation_returns!$Q17*VLOOKUP(estimation_returns!T$1,regression_results!$B:$J,5,0)+VLOOKUP(estimation_returns!T$1,regression_results!$B:$J,4,0)</f>
        <v>-3.0235712417201778E-2</v>
      </c>
      <c r="T17">
        <f>estimation_returns!U17-estimation_returns!$Q17*VLOOKUP(estimation_returns!U$1,regression_results!$B:$J,5,0)+VLOOKUP(estimation_returns!U$1,regression_results!$B:$J,4,0)</f>
        <v>7.3443099419992488E-3</v>
      </c>
      <c r="U17">
        <f>estimation_returns!V17-estimation_returns!$Q17*VLOOKUP(estimation_returns!V$1,regression_results!$B:$J,5,0)+VLOOKUP(estimation_returns!V$1,regression_results!$B:$J,4,0)</f>
        <v>-1.1360950070411343E-2</v>
      </c>
      <c r="V17">
        <f>estimation_returns!W17-estimation_returns!$Q17*VLOOKUP(estimation_returns!W$1,regression_results!$B:$J,5,0)+VLOOKUP(estimation_returns!W$1,regression_results!$B:$J,4,0)</f>
        <v>-7.1332816363293937E-3</v>
      </c>
      <c r="W17">
        <f>estimation_returns!X17-estimation_returns!$Q17*VLOOKUP(estimation_returns!X$1,regression_results!$B:$J,5,0)+VLOOKUP(estimation_returns!X$1,regression_results!$B:$J,4,0)</f>
        <v>-1.6886441409218269E-2</v>
      </c>
      <c r="X17">
        <f>estimation_returns!Y17-estimation_returns!$Q17*VLOOKUP(estimation_returns!Y$1,regression_results!$B:$J,5,0)+VLOOKUP(estimation_returns!Y$1,regression_results!$B:$J,4,0)</f>
        <v>2.4419477553526839E-3</v>
      </c>
      <c r="Y17">
        <f>estimation_returns!Z17-estimation_returns!$Q17*VLOOKUP(estimation_returns!Z$1,regression_results!$B:$J,5,0)+VLOOKUP(estimation_returns!Z$1,regression_results!$B:$J,4,0)</f>
        <v>1.7833349237528408E-3</v>
      </c>
      <c r="Z17">
        <f>estimation_returns!AA17-estimation_returns!$Q17*VLOOKUP(estimation_returns!AA$1,regression_results!$B:$J,5,0)+VLOOKUP(estimation_returns!AA$1,regression_results!$B:$J,4,0)</f>
        <v>-6.4139464448743893E-3</v>
      </c>
      <c r="AA17">
        <f>estimation_returns!AB17-estimation_returns!$Q17*VLOOKUP(estimation_returns!AB$1,regression_results!$B:$J,5,0)+VLOOKUP(estimation_returns!AB$1,regression_results!$B:$J,4,0)</f>
        <v>-1.4819590072203268E-2</v>
      </c>
      <c r="AB17">
        <f>estimation_returns!AC17-estimation_returns!$Q17*VLOOKUP(estimation_returns!AC$1,regression_results!$B:$J,5,0)+VLOOKUP(estimation_returns!AC$1,regression_results!$B:$J,4,0)</f>
        <v>8.2959187149514984E-3</v>
      </c>
      <c r="AC17">
        <f>estimation_returns!AD17-estimation_returns!$Q17*VLOOKUP(estimation_returns!AD$1,regression_results!$B:$J,5,0)+VLOOKUP(estimation_returns!AD$1,regression_results!$B:$J,4,0)</f>
        <v>3.3338255716015581E-3</v>
      </c>
      <c r="AD17">
        <f>estimation_returns!AE17-estimation_returns!$Q17*VLOOKUP(estimation_returns!AE$1,regression_results!$B:$J,5,0)+VLOOKUP(estimation_returns!AE$1,regression_results!$B:$J,4,0)</f>
        <v>-1.4565332081219833E-2</v>
      </c>
      <c r="AE17">
        <f>estimation_returns!AF17-estimation_returns!$Q17*VLOOKUP(estimation_returns!AF$1,regression_results!$B:$J,5,0)+VLOOKUP(estimation_returns!AF$1,regression_results!$B:$J,4,0)</f>
        <v>-8.2287439720868513E-4</v>
      </c>
      <c r="AF17">
        <f>estimation_returns!AG17-estimation_returns!$Q17*VLOOKUP(estimation_returns!AG$1,regression_results!$B:$J,5,0)+VLOOKUP(estimation_returns!AG$1,regression_results!$B:$J,4,0)</f>
        <v>-1.2328249808564768E-2</v>
      </c>
      <c r="AG17">
        <f>estimation_returns!AH17-estimation_returns!$Q17*VLOOKUP(estimation_returns!AH$1,regression_results!$B:$J,5,0)+VLOOKUP(estimation_returns!AH$1,regression_results!$B:$J,4,0)</f>
        <v>-3.1482502543896543E-3</v>
      </c>
      <c r="AH17">
        <f>estimation_returns!AI17-estimation_returns!$Q17*VLOOKUP(estimation_returns!AI$1,regression_results!$B:$J,5,0)+VLOOKUP(estimation_returns!AI$1,regression_results!$B:$J,4,0)</f>
        <v>-2.4072407785237461E-3</v>
      </c>
      <c r="AI17">
        <f>estimation_returns!AJ17-estimation_returns!$Q17*VLOOKUP(estimation_returns!AJ$1,regression_results!$B:$J,5,0)+VLOOKUP(estimation_returns!AJ$1,regression_results!$B:$J,4,0)</f>
        <v>-1.1099847084128632E-3</v>
      </c>
      <c r="AJ17">
        <f>estimation_returns!AK17-estimation_returns!$Q17*VLOOKUP(estimation_returns!AK$1,regression_results!$B:$J,5,0)+VLOOKUP(estimation_returns!AK$1,regression_results!$B:$J,4,0)</f>
        <v>-1.1792807730446504E-2</v>
      </c>
      <c r="AK17">
        <f>estimation_returns!AL17-estimation_returns!$Q17*VLOOKUP(estimation_returns!AL$1,regression_results!$B:$J,5,0)+VLOOKUP(estimation_returns!AL$1,regression_results!$B:$J,4,0)</f>
        <v>1.0987683320195276E-2</v>
      </c>
      <c r="AL17">
        <f>estimation_returns!AM17-estimation_returns!$Q17*VLOOKUP(estimation_returns!AM$1,regression_results!$B:$J,5,0)+VLOOKUP(estimation_returns!AM$1,regression_results!$B:$J,4,0)</f>
        <v>-1.6734304591403029E-2</v>
      </c>
      <c r="AM17">
        <f>estimation_returns!AN17-estimation_returns!$Q17*VLOOKUP(estimation_returns!AN$1,regression_results!$B:$J,5,0)+VLOOKUP(estimation_returns!AN$1,regression_results!$B:$J,4,0)</f>
        <v>-4.0154028339879364E-3</v>
      </c>
      <c r="AN17">
        <f>estimation_returns!AO17-estimation_returns!$Q17*VLOOKUP(estimation_returns!AO$1,regression_results!$B:$J,5,0)+VLOOKUP(estimation_returns!AO$1,regression_results!$B:$J,4,0)</f>
        <v>-3.7485811634695942E-3</v>
      </c>
      <c r="AO17">
        <f>estimation_returns!AP17-estimation_returns!$Q17*VLOOKUP(estimation_returns!AP$1,regression_results!$B:$J,5,0)+VLOOKUP(estimation_returns!AP$1,regression_results!$B:$J,4,0)</f>
        <v>-7.5124880947381855E-3</v>
      </c>
      <c r="AP17">
        <f>estimation_returns!AQ17-estimation_returns!$Q17*VLOOKUP(estimation_returns!AQ$1,regression_results!$B:$J,5,0)+VLOOKUP(estimation_returns!AQ$1,regression_results!$B:$J,4,0)</f>
        <v>-2.3537107297810483E-2</v>
      </c>
      <c r="AQ17">
        <f>estimation_returns!AR17-estimation_returns!$Q17*VLOOKUP(estimation_returns!AR$1,regression_results!$B:$J,5,0)+VLOOKUP(estimation_returns!AR$1,regression_results!$B:$J,4,0)</f>
        <v>1.0539343688144045E-2</v>
      </c>
      <c r="AR17">
        <f>estimation_returns!AS17-estimation_returns!$Q17*VLOOKUP(estimation_returns!AS$1,regression_results!$B:$J,5,0)+VLOOKUP(estimation_returns!AS$1,regression_results!$B:$J,4,0)</f>
        <v>-1.12457530343292E-2</v>
      </c>
      <c r="AS17">
        <f>estimation_returns!AT17-estimation_returns!$Q17*VLOOKUP(estimation_returns!AT$1,regression_results!$B:$J,5,0)+VLOOKUP(estimation_returns!AT$1,regression_results!$B:$J,4,0)</f>
        <v>-2.3288699071916667E-2</v>
      </c>
      <c r="AT17">
        <f>estimation_returns!AU17-estimation_returns!$Q17*VLOOKUP(estimation_returns!AU$1,regression_results!$B:$J,5,0)+VLOOKUP(estimation_returns!AU$1,regression_results!$B:$J,4,0)</f>
        <v>1.5266181046376471E-3</v>
      </c>
      <c r="AU17">
        <f>estimation_returns!AV17-estimation_returns!$Q17*VLOOKUP(estimation_returns!AV$1,regression_results!$B:$J,5,0)+VLOOKUP(estimation_returns!AV$1,regression_results!$B:$J,4,0)</f>
        <v>-1.2870867603638356E-2</v>
      </c>
      <c r="AV17">
        <f>estimation_returns!AW17-estimation_returns!$Q17*VLOOKUP(estimation_returns!AW$1,regression_results!$B:$J,5,0)+VLOOKUP(estimation_returns!AW$1,regression_results!$B:$J,4,0)</f>
        <v>-2.0511368874449536E-2</v>
      </c>
      <c r="AW17">
        <f>estimation_returns!AX17-estimation_returns!$Q17*VLOOKUP(estimation_returns!AX$1,regression_results!$B:$J,5,0)+VLOOKUP(estimation_returns!AX$1,regression_results!$B:$J,4,0)</f>
        <v>-2.0755418143172631E-2</v>
      </c>
      <c r="AX17">
        <f>estimation_returns!AY17-estimation_returns!$Q17*VLOOKUP(estimation_returns!AY$1,regression_results!$B:$J,5,0)+VLOOKUP(estimation_returns!AY$1,regression_results!$B:$J,4,0)</f>
        <v>-4.1943626989172055E-4</v>
      </c>
      <c r="AY17">
        <f>estimation_returns!AZ17-estimation_returns!$Q17*VLOOKUP(estimation_returns!AZ$1,regression_results!$B:$J,5,0)+VLOOKUP(estimation_returns!AZ$1,regression_results!$B:$J,4,0)</f>
        <v>-3.1429100002251832E-2</v>
      </c>
      <c r="AZ17">
        <f>estimation_returns!BA17-estimation_returns!$Q17*VLOOKUP(estimation_returns!BA$1,regression_results!$B:$J,5,0)+VLOOKUP(estimation_returns!BA$1,regression_results!$B:$J,4,0)</f>
        <v>-3.1061675685332395E-3</v>
      </c>
      <c r="BA17">
        <f>estimation_returns!BB17-estimation_returns!$Q17*VLOOKUP(estimation_returns!BB$1,regression_results!$B:$J,5,0)+VLOOKUP(estimation_returns!BB$1,regression_results!$B:$J,4,0)</f>
        <v>1.5072378830238231E-3</v>
      </c>
      <c r="BB17">
        <f>estimation_returns!BC17-estimation_returns!$Q17*VLOOKUP(estimation_returns!BC$1,regression_results!$B:$J,5,0)+VLOOKUP(estimation_returns!BC$1,regression_results!$B:$J,4,0)</f>
        <v>8.0390712166348161E-3</v>
      </c>
      <c r="BC17">
        <f>estimation_returns!BD17-estimation_returns!$Q17*VLOOKUP(estimation_returns!BD$1,regression_results!$B:$J,5,0)+VLOOKUP(estimation_returns!BD$1,regression_results!$B:$J,4,0)</f>
        <v>-2.3762953921905965E-2</v>
      </c>
      <c r="BD17">
        <f>estimation_returns!BE17-estimation_returns!$Q17*VLOOKUP(estimation_returns!BE$1,regression_results!$B:$J,5,0)+VLOOKUP(estimation_returns!BE$1,regression_results!$B:$J,4,0)</f>
        <v>-1.4535491081449303E-2</v>
      </c>
      <c r="BE17">
        <f>estimation_returns!BF17-estimation_returns!$Q17*VLOOKUP(estimation_returns!BF$1,regression_results!$B:$J,5,0)+VLOOKUP(estimation_returns!BF$1,regression_results!$B:$J,4,0)</f>
        <v>9.7528851535483053E-3</v>
      </c>
      <c r="BF17">
        <f>estimation_returns!BG17-estimation_returns!$Q17*VLOOKUP(estimation_returns!BG$1,regression_results!$B:$J,5,0)+VLOOKUP(estimation_returns!BG$1,regression_results!$B:$J,4,0)</f>
        <v>-5.3790246544980699E-3</v>
      </c>
      <c r="BG17">
        <f>estimation_returns!BH17-estimation_returns!$Q17*VLOOKUP(estimation_returns!BH$1,regression_results!$B:$J,5,0)+VLOOKUP(estimation_returns!BH$1,regression_results!$B:$J,4,0)</f>
        <v>1.2075868559424732E-2</v>
      </c>
      <c r="BH17">
        <f>estimation_returns!BI17-estimation_returns!$Q17*VLOOKUP(estimation_returns!BI$1,regression_results!$B:$J,5,0)+VLOOKUP(estimation_returns!BI$1,regression_results!$B:$J,4,0)</f>
        <v>1.4103078235314656E-2</v>
      </c>
      <c r="BI17">
        <f>estimation_returns!BJ17-estimation_returns!$Q17*VLOOKUP(estimation_returns!BJ$1,regression_results!$B:$J,5,0)+VLOOKUP(estimation_returns!BJ$1,regression_results!$B:$J,4,0)</f>
        <v>-1.0844247791282817E-2</v>
      </c>
      <c r="BJ17">
        <f>estimation_returns!BK17-estimation_returns!$Q17*VLOOKUP(estimation_returns!BK$1,regression_results!$B:$J,5,0)+VLOOKUP(estimation_returns!BK$1,regression_results!$B:$J,4,0)</f>
        <v>-1.7284696479492895E-2</v>
      </c>
      <c r="BK17">
        <f>estimation_returns!BL17-estimation_returns!$Q17*VLOOKUP(estimation_returns!BL$1,regression_results!$B:$J,5,0)+VLOOKUP(estimation_returns!BL$1,regression_results!$B:$J,4,0)</f>
        <v>-4.6092387786195267E-2</v>
      </c>
      <c r="BL17">
        <f>estimation_returns!BM17-estimation_returns!$Q17*VLOOKUP(estimation_returns!BM$1,regression_results!$B:$J,5,0)+VLOOKUP(estimation_returns!BM$1,regression_results!$B:$J,4,0)</f>
        <v>2.5286944718733714E-2</v>
      </c>
      <c r="BM17" s="2">
        <v>44587</v>
      </c>
      <c r="BN17">
        <f t="shared" si="0"/>
        <v>-6.6286393982462584E-3</v>
      </c>
    </row>
    <row r="18" spans="1:66" x14ac:dyDescent="0.25">
      <c r="A18" s="1">
        <v>-19</v>
      </c>
      <c r="B18">
        <f>estimation_returns!B18-estimation_returns!$Q18*VLOOKUP(estimation_returns!B$1,regression_results!$B:$J,5,0)+VLOOKUP(estimation_returns!B$1,regression_results!$B:$J,4,0)</f>
        <v>-1.1076563564844908E-2</v>
      </c>
      <c r="C18">
        <f>estimation_returns!C18-estimation_returns!$Q18*VLOOKUP(estimation_returns!C$1,regression_results!$B:$J,5,0)+VLOOKUP(estimation_returns!C$1,regression_results!$B:$J,4,0)</f>
        <v>7.8216409660066877E-2</v>
      </c>
      <c r="D18">
        <f>estimation_returns!D18-estimation_returns!$Q18*VLOOKUP(estimation_returns!D$1,regression_results!$B:$J,5,0)+VLOOKUP(estimation_returns!D$1,regression_results!$B:$J,4,0)</f>
        <v>-6.2081250011628095E-3</v>
      </c>
      <c r="E18">
        <f>estimation_returns!E18-estimation_returns!$Q18*VLOOKUP(estimation_returns!E$1,regression_results!$B:$J,5,0)+VLOOKUP(estimation_returns!E$1,regression_results!$B:$J,4,0)</f>
        <v>-1.2274225179217873E-2</v>
      </c>
      <c r="F18">
        <f>estimation_returns!F18-estimation_returns!$Q18*VLOOKUP(estimation_returns!F$1,regression_results!$B:$J,5,0)+VLOOKUP(estimation_returns!F$1,regression_results!$B:$J,4,0)</f>
        <v>-8.0791046901348522E-3</v>
      </c>
      <c r="G18">
        <f>estimation_returns!G18-estimation_returns!$Q18*VLOOKUP(estimation_returns!G$1,regression_results!$B:$J,5,0)+VLOOKUP(estimation_returns!G$1,regression_results!$B:$J,4,0)</f>
        <v>-4.2871460448697116E-3</v>
      </c>
      <c r="H18">
        <f>estimation_returns!H18-estimation_returns!$Q18*VLOOKUP(estimation_returns!H$1,regression_results!$B:$J,5,0)+VLOOKUP(estimation_returns!H$1,regression_results!$B:$J,4,0)</f>
        <v>9.9823728478587326E-3</v>
      </c>
      <c r="I18">
        <f>estimation_returns!I18-estimation_returns!$Q18*VLOOKUP(estimation_returns!I$1,regression_results!$B:$J,5,0)+VLOOKUP(estimation_returns!I$1,regression_results!$B:$J,4,0)</f>
        <v>1.7273067043664273E-2</v>
      </c>
      <c r="J18">
        <f>estimation_returns!J18-estimation_returns!$Q18*VLOOKUP(estimation_returns!J$1,regression_results!$B:$J,5,0)+VLOOKUP(estimation_returns!J$1,regression_results!$B:$J,4,0)</f>
        <v>-2.3858660542303602E-2</v>
      </c>
      <c r="K18">
        <f>estimation_returns!K18-estimation_returns!$Q18*VLOOKUP(estimation_returns!K$1,regression_results!$B:$J,5,0)+VLOOKUP(estimation_returns!K$1,regression_results!$B:$J,4,0)</f>
        <v>3.2590180370908911E-2</v>
      </c>
      <c r="L18">
        <f>estimation_returns!L18-estimation_returns!$Q18*VLOOKUP(estimation_returns!L$1,regression_results!$B:$J,5,0)+VLOOKUP(estimation_returns!L$1,regression_results!$B:$J,4,0)</f>
        <v>1.2119674501916896E-2</v>
      </c>
      <c r="M18">
        <f>estimation_returns!M18-estimation_returns!$Q18*VLOOKUP(estimation_returns!M$1,regression_results!$B:$J,5,0)+VLOOKUP(estimation_returns!M$1,regression_results!$B:$J,4,0)</f>
        <v>-9.8585110986085973E-3</v>
      </c>
      <c r="N18">
        <f>estimation_returns!N18-estimation_returns!$Q18*VLOOKUP(estimation_returns!N$1,regression_results!$B:$J,5,0)+VLOOKUP(estimation_returns!N$1,regression_results!$B:$J,4,0)</f>
        <v>-1.2079175348130562E-2</v>
      </c>
      <c r="O18">
        <f>estimation_returns!O18-estimation_returns!$Q18*VLOOKUP(estimation_returns!O$1,regression_results!$B:$J,5,0)+VLOOKUP(estimation_returns!O$1,regression_results!$B:$J,4,0)</f>
        <v>-3.7017653882215694E-2</v>
      </c>
      <c r="P18">
        <f>estimation_returns!P18-estimation_returns!$Q18*VLOOKUP(estimation_returns!P$1,regression_results!$B:$J,5,0)+VLOOKUP(estimation_returns!P$1,regression_results!$B:$J,4,0)</f>
        <v>1.4980247562046878E-2</v>
      </c>
      <c r="Q18">
        <f>estimation_returns!R18-estimation_returns!$Q18*VLOOKUP(estimation_returns!R$1,regression_results!$B:$J,5,0)+VLOOKUP(estimation_returns!R$1,regression_results!$B:$J,4,0)</f>
        <v>-3.317692218664476E-3</v>
      </c>
      <c r="R18">
        <f>estimation_returns!S18-estimation_returns!$Q18*VLOOKUP(estimation_returns!S$1,regression_results!$B:$J,5,0)+VLOOKUP(estimation_returns!S$1,regression_results!$B:$J,4,0)</f>
        <v>7.0642165903194573E-3</v>
      </c>
      <c r="S18">
        <f>estimation_returns!T18-estimation_returns!$Q18*VLOOKUP(estimation_returns!T$1,regression_results!$B:$J,5,0)+VLOOKUP(estimation_returns!T$1,regression_results!$B:$J,4,0)</f>
        <v>-7.7893896892081253E-3</v>
      </c>
      <c r="T18">
        <f>estimation_returns!U18-estimation_returns!$Q18*VLOOKUP(estimation_returns!U$1,regression_results!$B:$J,5,0)+VLOOKUP(estimation_returns!U$1,regression_results!$B:$J,4,0)</f>
        <v>-4.104786077372408E-3</v>
      </c>
      <c r="U18">
        <f>estimation_returns!V18-estimation_returns!$Q18*VLOOKUP(estimation_returns!V$1,regression_results!$B:$J,5,0)+VLOOKUP(estimation_returns!V$1,regression_results!$B:$J,4,0)</f>
        <v>6.5273841186831074E-3</v>
      </c>
      <c r="V18">
        <f>estimation_returns!W18-estimation_returns!$Q18*VLOOKUP(estimation_returns!W$1,regression_results!$B:$J,5,0)+VLOOKUP(estimation_returns!W$1,regression_results!$B:$J,4,0)</f>
        <v>-4.6904093315983204E-3</v>
      </c>
      <c r="W18">
        <f>estimation_returns!X18-estimation_returns!$Q18*VLOOKUP(estimation_returns!X$1,regression_results!$B:$J,5,0)+VLOOKUP(estimation_returns!X$1,regression_results!$B:$J,4,0)</f>
        <v>-4.1169211032959174E-2</v>
      </c>
      <c r="X18">
        <f>estimation_returns!Y18-estimation_returns!$Q18*VLOOKUP(estimation_returns!Y$1,regression_results!$B:$J,5,0)+VLOOKUP(estimation_returns!Y$1,regression_results!$B:$J,4,0)</f>
        <v>8.3713985753537973E-2</v>
      </c>
      <c r="Y18">
        <f>estimation_returns!Z18-estimation_returns!$Q18*VLOOKUP(estimation_returns!Z$1,regression_results!$B:$J,5,0)+VLOOKUP(estimation_returns!Z$1,regression_results!$B:$J,4,0)</f>
        <v>-2.8727228476210738E-2</v>
      </c>
      <c r="Z18">
        <f>estimation_returns!AA18-estimation_returns!$Q18*VLOOKUP(estimation_returns!AA$1,regression_results!$B:$J,5,0)+VLOOKUP(estimation_returns!AA$1,regression_results!$B:$J,4,0)</f>
        <v>1.514948357965756E-2</v>
      </c>
      <c r="AA18">
        <f>estimation_returns!AB18-estimation_returns!$Q18*VLOOKUP(estimation_returns!AB$1,regression_results!$B:$J,5,0)+VLOOKUP(estimation_returns!AB$1,regression_results!$B:$J,4,0)</f>
        <v>7.0593067242202934E-2</v>
      </c>
      <c r="AB18">
        <f>estimation_returns!AC18-estimation_returns!$Q18*VLOOKUP(estimation_returns!AC$1,regression_results!$B:$J,5,0)+VLOOKUP(estimation_returns!AC$1,regression_results!$B:$J,4,0)</f>
        <v>-3.7245507609598855E-3</v>
      </c>
      <c r="AC18">
        <f>estimation_returns!AD18-estimation_returns!$Q18*VLOOKUP(estimation_returns!AD$1,regression_results!$B:$J,5,0)+VLOOKUP(estimation_returns!AD$1,regression_results!$B:$J,4,0)</f>
        <v>5.2947686049351073E-4</v>
      </c>
      <c r="AD18">
        <f>estimation_returns!AE18-estimation_returns!$Q18*VLOOKUP(estimation_returns!AE$1,regression_results!$B:$J,5,0)+VLOOKUP(estimation_returns!AE$1,regression_results!$B:$J,4,0)</f>
        <v>4.4531585189385124E-3</v>
      </c>
      <c r="AE18">
        <f>estimation_returns!AF18-estimation_returns!$Q18*VLOOKUP(estimation_returns!AF$1,regression_results!$B:$J,5,0)+VLOOKUP(estimation_returns!AF$1,regression_results!$B:$J,4,0)</f>
        <v>1.0080686758363851E-2</v>
      </c>
      <c r="AF18">
        <f>estimation_returns!AG18-estimation_returns!$Q18*VLOOKUP(estimation_returns!AG$1,regression_results!$B:$J,5,0)+VLOOKUP(estimation_returns!AG$1,regression_results!$B:$J,4,0)</f>
        <v>-7.6537913809522577E-3</v>
      </c>
      <c r="AG18">
        <f>estimation_returns!AH18-estimation_returns!$Q18*VLOOKUP(estimation_returns!AH$1,regression_results!$B:$J,5,0)+VLOOKUP(estimation_returns!AH$1,regression_results!$B:$J,4,0)</f>
        <v>7.9987926905442409E-3</v>
      </c>
      <c r="AH18">
        <f>estimation_returns!AI18-estimation_returns!$Q18*VLOOKUP(estimation_returns!AI$1,regression_results!$B:$J,5,0)+VLOOKUP(estimation_returns!AI$1,regression_results!$B:$J,4,0)</f>
        <v>-5.9407545602861989E-3</v>
      </c>
      <c r="AI18">
        <f>estimation_returns!AJ18-estimation_returns!$Q18*VLOOKUP(estimation_returns!AJ$1,regression_results!$B:$J,5,0)+VLOOKUP(estimation_returns!AJ$1,regression_results!$B:$J,4,0)</f>
        <v>3.0726236586219057E-3</v>
      </c>
      <c r="AJ18">
        <f>estimation_returns!AK18-estimation_returns!$Q18*VLOOKUP(estimation_returns!AK$1,regression_results!$B:$J,5,0)+VLOOKUP(estimation_returns!AK$1,regression_results!$B:$J,4,0)</f>
        <v>-1.8310716026478602E-2</v>
      </c>
      <c r="AK18">
        <f>estimation_returns!AL18-estimation_returns!$Q18*VLOOKUP(estimation_returns!AL$1,regression_results!$B:$J,5,0)+VLOOKUP(estimation_returns!AL$1,regression_results!$B:$J,4,0)</f>
        <v>-4.1270228711099879E-2</v>
      </c>
      <c r="AL18">
        <f>estimation_returns!AM18-estimation_returns!$Q18*VLOOKUP(estimation_returns!AM$1,regression_results!$B:$J,5,0)+VLOOKUP(estimation_returns!AM$1,regression_results!$B:$J,4,0)</f>
        <v>-4.5586324653132337E-2</v>
      </c>
      <c r="AM18">
        <f>estimation_returns!AN18-estimation_returns!$Q18*VLOOKUP(estimation_returns!AN$1,regression_results!$B:$J,5,0)+VLOOKUP(estimation_returns!AN$1,regression_results!$B:$J,4,0)</f>
        <v>-4.5290636360086458E-3</v>
      </c>
      <c r="AN18">
        <f>estimation_returns!AO18-estimation_returns!$Q18*VLOOKUP(estimation_returns!AO$1,regression_results!$B:$J,5,0)+VLOOKUP(estimation_returns!AO$1,regression_results!$B:$J,4,0)</f>
        <v>-3.4097907490199895E-3</v>
      </c>
      <c r="AO18">
        <f>estimation_returns!AP18-estimation_returns!$Q18*VLOOKUP(estimation_returns!AP$1,regression_results!$B:$J,5,0)+VLOOKUP(estimation_returns!AP$1,regression_results!$B:$J,4,0)</f>
        <v>-2.4720592847992735E-2</v>
      </c>
      <c r="AP18">
        <f>estimation_returns!AQ18-estimation_returns!$Q18*VLOOKUP(estimation_returns!AQ$1,regression_results!$B:$J,5,0)+VLOOKUP(estimation_returns!AQ$1,regression_results!$B:$J,4,0)</f>
        <v>-3.9431912313130186E-3</v>
      </c>
      <c r="AQ18">
        <f>estimation_returns!AR18-estimation_returns!$Q18*VLOOKUP(estimation_returns!AR$1,regression_results!$B:$J,5,0)+VLOOKUP(estimation_returns!AR$1,regression_results!$B:$J,4,0)</f>
        <v>6.9044831698211219E-3</v>
      </c>
      <c r="AR18">
        <f>estimation_returns!AS18-estimation_returns!$Q18*VLOOKUP(estimation_returns!AS$1,regression_results!$B:$J,5,0)+VLOOKUP(estimation_returns!AS$1,regression_results!$B:$J,4,0)</f>
        <v>-3.666801941183111E-3</v>
      </c>
      <c r="AS18">
        <f>estimation_returns!AT18-estimation_returns!$Q18*VLOOKUP(estimation_returns!AT$1,regression_results!$B:$J,5,0)+VLOOKUP(estimation_returns!AT$1,regression_results!$B:$J,4,0)</f>
        <v>-1.490529519022488E-2</v>
      </c>
      <c r="AT18">
        <f>estimation_returns!AU18-estimation_returns!$Q18*VLOOKUP(estimation_returns!AU$1,regression_results!$B:$J,5,0)+VLOOKUP(estimation_returns!AU$1,regression_results!$B:$J,4,0)</f>
        <v>8.5390058001332501E-3</v>
      </c>
      <c r="AU18">
        <f>estimation_returns!AV18-estimation_returns!$Q18*VLOOKUP(estimation_returns!AV$1,regression_results!$B:$J,5,0)+VLOOKUP(estimation_returns!AV$1,regression_results!$B:$J,4,0)</f>
        <v>-5.5875014376802132E-3</v>
      </c>
      <c r="AV18">
        <f>estimation_returns!AW18-estimation_returns!$Q18*VLOOKUP(estimation_returns!AW$1,regression_results!$B:$J,5,0)+VLOOKUP(estimation_returns!AW$1,regression_results!$B:$J,4,0)</f>
        <v>-1.8397721804090186E-2</v>
      </c>
      <c r="AW18">
        <f>estimation_returns!AX18-estimation_returns!$Q18*VLOOKUP(estimation_returns!AX$1,regression_results!$B:$J,5,0)+VLOOKUP(estimation_returns!AX$1,regression_results!$B:$J,4,0)</f>
        <v>-3.6542633975823101E-2</v>
      </c>
      <c r="AX18">
        <f>estimation_returns!AY18-estimation_returns!$Q18*VLOOKUP(estimation_returns!AY$1,regression_results!$B:$J,5,0)+VLOOKUP(estimation_returns!AY$1,regression_results!$B:$J,4,0)</f>
        <v>2.198854707661662E-2</v>
      </c>
      <c r="AY18">
        <f>estimation_returns!AZ18-estimation_returns!$Q18*VLOOKUP(estimation_returns!AZ$1,regression_results!$B:$J,5,0)+VLOOKUP(estimation_returns!AZ$1,regression_results!$B:$J,4,0)</f>
        <v>8.4872111202665829E-3</v>
      </c>
      <c r="AZ18">
        <f>estimation_returns!BA18-estimation_returns!$Q18*VLOOKUP(estimation_returns!BA$1,regression_results!$B:$J,5,0)+VLOOKUP(estimation_returns!BA$1,regression_results!$B:$J,4,0)</f>
        <v>2.0078412822701577E-2</v>
      </c>
      <c r="BA18">
        <f>estimation_returns!BB18-estimation_returns!$Q18*VLOOKUP(estimation_returns!BB$1,regression_results!$B:$J,5,0)+VLOOKUP(estimation_returns!BB$1,regression_results!$B:$J,4,0)</f>
        <v>-4.0147996181672261E-3</v>
      </c>
      <c r="BB18">
        <f>estimation_returns!BC18-estimation_returns!$Q18*VLOOKUP(estimation_returns!BC$1,regression_results!$B:$J,5,0)+VLOOKUP(estimation_returns!BC$1,regression_results!$B:$J,4,0)</f>
        <v>-1.2778015621350142E-4</v>
      </c>
      <c r="BC18">
        <f>estimation_returns!BD18-estimation_returns!$Q18*VLOOKUP(estimation_returns!BD$1,regression_results!$B:$J,5,0)+VLOOKUP(estimation_returns!BD$1,regression_results!$B:$J,4,0)</f>
        <v>5.672674815969286E-3</v>
      </c>
      <c r="BD18">
        <f>estimation_returns!BE18-estimation_returns!$Q18*VLOOKUP(estimation_returns!BE$1,regression_results!$B:$J,5,0)+VLOOKUP(estimation_returns!BE$1,regression_results!$B:$J,4,0)</f>
        <v>-1.3353185114675398E-2</v>
      </c>
      <c r="BE18">
        <f>estimation_returns!BF18-estimation_returns!$Q18*VLOOKUP(estimation_returns!BF$1,regression_results!$B:$J,5,0)+VLOOKUP(estimation_returns!BF$1,regression_results!$B:$J,4,0)</f>
        <v>-1.862821626454755E-2</v>
      </c>
      <c r="BF18">
        <f>estimation_returns!BG18-estimation_returns!$Q18*VLOOKUP(estimation_returns!BG$1,regression_results!$B:$J,5,0)+VLOOKUP(estimation_returns!BG$1,regression_results!$B:$J,4,0)</f>
        <v>-7.3078122903653814E-3</v>
      </c>
      <c r="BG18">
        <f>estimation_returns!BH18-estimation_returns!$Q18*VLOOKUP(estimation_returns!BH$1,regression_results!$B:$J,5,0)+VLOOKUP(estimation_returns!BH$1,regression_results!$B:$J,4,0)</f>
        <v>-4.6635941853561208E-2</v>
      </c>
      <c r="BH18">
        <f>estimation_returns!BI18-estimation_returns!$Q18*VLOOKUP(estimation_returns!BI$1,regression_results!$B:$J,5,0)+VLOOKUP(estimation_returns!BI$1,regression_results!$B:$J,4,0)</f>
        <v>-6.8191575080090355E-2</v>
      </c>
      <c r="BI18">
        <f>estimation_returns!BJ18-estimation_returns!$Q18*VLOOKUP(estimation_returns!BJ$1,regression_results!$B:$J,5,0)+VLOOKUP(estimation_returns!BJ$1,regression_results!$B:$J,4,0)</f>
        <v>-3.8551279070167988E-3</v>
      </c>
      <c r="BJ18">
        <f>estimation_returns!BK18-estimation_returns!$Q18*VLOOKUP(estimation_returns!BK$1,regression_results!$B:$J,5,0)+VLOOKUP(estimation_returns!BK$1,regression_results!$B:$J,4,0)</f>
        <v>4.7108491021351289E-3</v>
      </c>
      <c r="BK18">
        <f>estimation_returns!BL18-estimation_returns!$Q18*VLOOKUP(estimation_returns!BL$1,regression_results!$B:$J,5,0)+VLOOKUP(estimation_returns!BL$1,regression_results!$B:$J,4,0)</f>
        <v>-0.1257037051484127</v>
      </c>
      <c r="BL18">
        <f>estimation_returns!BM18-estimation_returns!$Q18*VLOOKUP(estimation_returns!BM$1,regression_results!$B:$J,5,0)+VLOOKUP(estimation_returns!BM$1,regression_results!$B:$J,4,0)</f>
        <v>-2.0623525189231617E-2</v>
      </c>
      <c r="BM18" s="2">
        <v>44588</v>
      </c>
      <c r="BN18">
        <f t="shared" si="0"/>
        <v>-4.927658699056499E-3</v>
      </c>
    </row>
    <row r="19" spans="1:66" x14ac:dyDescent="0.25">
      <c r="A19" s="1">
        <v>-18</v>
      </c>
      <c r="B19">
        <f>estimation_returns!B19-estimation_returns!$Q19*VLOOKUP(estimation_returns!B$1,regression_results!$B:$J,5,0)+VLOOKUP(estimation_returns!B$1,regression_results!$B:$J,4,0)</f>
        <v>-6.4333754452828955E-3</v>
      </c>
      <c r="C19">
        <f>estimation_returns!C19-estimation_returns!$Q19*VLOOKUP(estimation_returns!C$1,regression_results!$B:$J,5,0)+VLOOKUP(estimation_returns!C$1,regression_results!$B:$J,4,0)</f>
        <v>-7.0967825208531315E-2</v>
      </c>
      <c r="D19">
        <f>estimation_returns!D19-estimation_returns!$Q19*VLOOKUP(estimation_returns!D$1,regression_results!$B:$J,5,0)+VLOOKUP(estimation_returns!D$1,regression_results!$B:$J,4,0)</f>
        <v>-2.9601465598742421E-2</v>
      </c>
      <c r="E19">
        <f>estimation_returns!E19-estimation_returns!$Q19*VLOOKUP(estimation_returns!E$1,regression_results!$B:$J,5,0)+VLOOKUP(estimation_returns!E$1,regression_results!$B:$J,4,0)</f>
        <v>-1.684704348599457E-2</v>
      </c>
      <c r="F19">
        <f>estimation_returns!F19-estimation_returns!$Q19*VLOOKUP(estimation_returns!F$1,regression_results!$B:$J,5,0)+VLOOKUP(estimation_returns!F$1,regression_results!$B:$J,4,0)</f>
        <v>-4.3375705491448353E-3</v>
      </c>
      <c r="G19">
        <f>estimation_returns!G19-estimation_returns!$Q19*VLOOKUP(estimation_returns!G$1,regression_results!$B:$J,5,0)+VLOOKUP(estimation_returns!G$1,regression_results!$B:$J,4,0)</f>
        <v>-2.7084554796847609E-3</v>
      </c>
      <c r="H19">
        <f>estimation_returns!H19-estimation_returns!$Q19*VLOOKUP(estimation_returns!H$1,regression_results!$B:$J,5,0)+VLOOKUP(estimation_returns!H$1,regression_results!$B:$J,4,0)</f>
        <v>1.3272804782497047E-3</v>
      </c>
      <c r="I19">
        <f>estimation_returns!I19-estimation_returns!$Q19*VLOOKUP(estimation_returns!I$1,regression_results!$B:$J,5,0)+VLOOKUP(estimation_returns!I$1,regression_results!$B:$J,4,0)</f>
        <v>-4.532145856443532E-3</v>
      </c>
      <c r="J19">
        <f>estimation_returns!J19-estimation_returns!$Q19*VLOOKUP(estimation_returns!J$1,regression_results!$B:$J,5,0)+VLOOKUP(estimation_returns!J$1,regression_results!$B:$J,4,0)</f>
        <v>-8.1397314340945874E-4</v>
      </c>
      <c r="K19">
        <f>estimation_returns!K19-estimation_returns!$Q19*VLOOKUP(estimation_returns!K$1,regression_results!$B:$J,5,0)+VLOOKUP(estimation_returns!K$1,regression_results!$B:$J,4,0)</f>
        <v>0.11982854251302139</v>
      </c>
      <c r="L19">
        <f>estimation_returns!L19-estimation_returns!$Q19*VLOOKUP(estimation_returns!L$1,regression_results!$B:$J,5,0)+VLOOKUP(estimation_returns!L$1,regression_results!$B:$J,4,0)</f>
        <v>3.9386838774411684E-3</v>
      </c>
      <c r="M19">
        <f>estimation_returns!M19-estimation_returns!$Q19*VLOOKUP(estimation_returns!M$1,regression_results!$B:$J,5,0)+VLOOKUP(estimation_returns!M$1,regression_results!$B:$J,4,0)</f>
        <v>-5.9550987068023179E-3</v>
      </c>
      <c r="N19">
        <f>estimation_returns!N19-estimation_returns!$Q19*VLOOKUP(estimation_returns!N$1,regression_results!$B:$J,5,0)+VLOOKUP(estimation_returns!N$1,regression_results!$B:$J,4,0)</f>
        <v>-3.3478200130451648E-3</v>
      </c>
      <c r="O19">
        <f>estimation_returns!O19-estimation_returns!$Q19*VLOOKUP(estimation_returns!O$1,regression_results!$B:$J,5,0)+VLOOKUP(estimation_returns!O$1,regression_results!$B:$J,4,0)</f>
        <v>-9.6603722910242312E-3</v>
      </c>
      <c r="P19">
        <f>estimation_returns!P19-estimation_returns!$Q19*VLOOKUP(estimation_returns!P$1,regression_results!$B:$J,5,0)+VLOOKUP(estimation_returns!P$1,regression_results!$B:$J,4,0)</f>
        <v>-1.0467898446636877E-2</v>
      </c>
      <c r="Q19">
        <f>estimation_returns!R19-estimation_returns!$Q19*VLOOKUP(estimation_returns!R$1,regression_results!$B:$J,5,0)+VLOOKUP(estimation_returns!R$1,regression_results!$B:$J,4,0)</f>
        <v>-1.2395826014924125E-2</v>
      </c>
      <c r="R19">
        <f>estimation_returns!S19-estimation_returns!$Q19*VLOOKUP(estimation_returns!S$1,regression_results!$B:$J,5,0)+VLOOKUP(estimation_returns!S$1,regression_results!$B:$J,4,0)</f>
        <v>-1.3143340559519674E-2</v>
      </c>
      <c r="S19">
        <f>estimation_returns!T19-estimation_returns!$Q19*VLOOKUP(estimation_returns!T$1,regression_results!$B:$J,5,0)+VLOOKUP(estimation_returns!T$1,regression_results!$B:$J,4,0)</f>
        <v>-1.2524248431339117E-2</v>
      </c>
      <c r="T19">
        <f>estimation_returns!U19-estimation_returns!$Q19*VLOOKUP(estimation_returns!U$1,regression_results!$B:$J,5,0)+VLOOKUP(estimation_returns!U$1,regression_results!$B:$J,4,0)</f>
        <v>-1.1078228207443632E-2</v>
      </c>
      <c r="U19">
        <f>estimation_returns!V19-estimation_returns!$Q19*VLOOKUP(estimation_returns!V$1,regression_results!$B:$J,5,0)+VLOOKUP(estimation_returns!V$1,regression_results!$B:$J,4,0)</f>
        <v>-1.2561029247063373E-2</v>
      </c>
      <c r="V19">
        <f>estimation_returns!W19-estimation_returns!$Q19*VLOOKUP(estimation_returns!W$1,regression_results!$B:$J,5,0)+VLOOKUP(estimation_returns!W$1,regression_results!$B:$J,4,0)</f>
        <v>-7.5152675053624289E-3</v>
      </c>
      <c r="W19">
        <f>estimation_returns!X19-estimation_returns!$Q19*VLOOKUP(estimation_returns!X$1,regression_results!$B:$J,5,0)+VLOOKUP(estimation_returns!X$1,regression_results!$B:$J,4,0)</f>
        <v>-3.5827985717845016E-5</v>
      </c>
      <c r="X19">
        <f>estimation_returns!Y19-estimation_returns!$Q19*VLOOKUP(estimation_returns!Y$1,regression_results!$B:$J,5,0)+VLOOKUP(estimation_returns!Y$1,regression_results!$B:$J,4,0)</f>
        <v>-1.1321581084848984E-2</v>
      </c>
      <c r="Y19">
        <f>estimation_returns!Z19-estimation_returns!$Q19*VLOOKUP(estimation_returns!Z$1,regression_results!$B:$J,5,0)+VLOOKUP(estimation_returns!Z$1,regression_results!$B:$J,4,0)</f>
        <v>-4.6833576605939717E-2</v>
      </c>
      <c r="Z19">
        <f>estimation_returns!AA19-estimation_returns!$Q19*VLOOKUP(estimation_returns!AA$1,regression_results!$B:$J,5,0)+VLOOKUP(estimation_returns!AA$1,regression_results!$B:$J,4,0)</f>
        <v>1.6325540648976046E-2</v>
      </c>
      <c r="AA19">
        <f>estimation_returns!AB19-estimation_returns!$Q19*VLOOKUP(estimation_returns!AB$1,regression_results!$B:$J,5,0)+VLOOKUP(estimation_returns!AB$1,regression_results!$B:$J,4,0)</f>
        <v>-2.228360135452467E-2</v>
      </c>
      <c r="AB19">
        <f>estimation_returns!AC19-estimation_returns!$Q19*VLOOKUP(estimation_returns!AC$1,regression_results!$B:$J,5,0)+VLOOKUP(estimation_returns!AC$1,regression_results!$B:$J,4,0)</f>
        <v>3.8424360649696301E-2</v>
      </c>
      <c r="AC19">
        <f>estimation_returns!AD19-estimation_returns!$Q19*VLOOKUP(estimation_returns!AD$1,regression_results!$B:$J,5,0)+VLOOKUP(estimation_returns!AD$1,regression_results!$B:$J,4,0)</f>
        <v>-8.39206566335092E-5</v>
      </c>
      <c r="AD19">
        <f>estimation_returns!AE19-estimation_returns!$Q19*VLOOKUP(estimation_returns!AE$1,regression_results!$B:$J,5,0)+VLOOKUP(estimation_returns!AE$1,regression_results!$B:$J,4,0)</f>
        <v>5.0423141623047278E-4</v>
      </c>
      <c r="AE19">
        <f>estimation_returns!AF19-estimation_returns!$Q19*VLOOKUP(estimation_returns!AF$1,regression_results!$B:$J,5,0)+VLOOKUP(estimation_returns!AF$1,regression_results!$B:$J,4,0)</f>
        <v>-2.6205239151529647E-3</v>
      </c>
      <c r="AF19">
        <f>estimation_returns!AG19-estimation_returns!$Q19*VLOOKUP(estimation_returns!AG$1,regression_results!$B:$J,5,0)+VLOOKUP(estimation_returns!AG$1,regression_results!$B:$J,4,0)</f>
        <v>-6.3957198570677529E-3</v>
      </c>
      <c r="AG19">
        <f>estimation_returns!AH19-estimation_returns!$Q19*VLOOKUP(estimation_returns!AH$1,regression_results!$B:$J,5,0)+VLOOKUP(estimation_returns!AH$1,regression_results!$B:$J,4,0)</f>
        <v>-7.725837646043272E-3</v>
      </c>
      <c r="AH19">
        <f>estimation_returns!AI19-estimation_returns!$Q19*VLOOKUP(estimation_returns!AI$1,regression_results!$B:$J,5,0)+VLOOKUP(estimation_returns!AI$1,regression_results!$B:$J,4,0)</f>
        <v>-1.7655599358590981E-2</v>
      </c>
      <c r="AI19">
        <f>estimation_returns!AJ19-estimation_returns!$Q19*VLOOKUP(estimation_returns!AJ$1,regression_results!$B:$J,5,0)+VLOOKUP(estimation_returns!AJ$1,regression_results!$B:$J,4,0)</f>
        <v>-1.723574867655744E-3</v>
      </c>
      <c r="AJ19">
        <f>estimation_returns!AK19-estimation_returns!$Q19*VLOOKUP(estimation_returns!AK$1,regression_results!$B:$J,5,0)+VLOOKUP(estimation_returns!AK$1,regression_results!$B:$J,4,0)</f>
        <v>-1.6020155949671249E-2</v>
      </c>
      <c r="AK19">
        <f>estimation_returns!AL19-estimation_returns!$Q19*VLOOKUP(estimation_returns!AL$1,regression_results!$B:$J,5,0)+VLOOKUP(estimation_returns!AL$1,regression_results!$B:$J,4,0)</f>
        <v>1.0855635139656043E-2</v>
      </c>
      <c r="AL19">
        <f>estimation_returns!AM19-estimation_returns!$Q19*VLOOKUP(estimation_returns!AM$1,regression_results!$B:$J,5,0)+VLOOKUP(estimation_returns!AM$1,regression_results!$B:$J,4,0)</f>
        <v>5.664390808673872E-2</v>
      </c>
      <c r="AM19">
        <f>estimation_returns!AN19-estimation_returns!$Q19*VLOOKUP(estimation_returns!AN$1,regression_results!$B:$J,5,0)+VLOOKUP(estimation_returns!AN$1,regression_results!$B:$J,4,0)</f>
        <v>6.881037373622867E-4</v>
      </c>
      <c r="AN19">
        <f>estimation_returns!AO19-estimation_returns!$Q19*VLOOKUP(estimation_returns!AO$1,regression_results!$B:$J,5,0)+VLOOKUP(estimation_returns!AO$1,regression_results!$B:$J,4,0)</f>
        <v>1.902106476043576E-2</v>
      </c>
      <c r="AO19">
        <f>estimation_returns!AP19-estimation_returns!$Q19*VLOOKUP(estimation_returns!AP$1,regression_results!$B:$J,5,0)+VLOOKUP(estimation_returns!AP$1,regression_results!$B:$J,4,0)</f>
        <v>-2.3975543756192503E-2</v>
      </c>
      <c r="AP19">
        <f>estimation_returns!AQ19-estimation_returns!$Q19*VLOOKUP(estimation_returns!AQ$1,regression_results!$B:$J,5,0)+VLOOKUP(estimation_returns!AQ$1,regression_results!$B:$J,4,0)</f>
        <v>-6.6255144147743944E-3</v>
      </c>
      <c r="AQ19">
        <f>estimation_returns!AR19-estimation_returns!$Q19*VLOOKUP(estimation_returns!AR$1,regression_results!$B:$J,5,0)+VLOOKUP(estimation_returns!AR$1,regression_results!$B:$J,4,0)</f>
        <v>7.3416332767684972E-3</v>
      </c>
      <c r="AR19">
        <f>estimation_returns!AS19-estimation_returns!$Q19*VLOOKUP(estimation_returns!AS$1,regression_results!$B:$J,5,0)+VLOOKUP(estimation_returns!AS$1,regression_results!$B:$J,4,0)</f>
        <v>-9.0056877265248247E-3</v>
      </c>
      <c r="AS19">
        <f>estimation_returns!AT19-estimation_returns!$Q19*VLOOKUP(estimation_returns!AT$1,regression_results!$B:$J,5,0)+VLOOKUP(estimation_returns!AT$1,regression_results!$B:$J,4,0)</f>
        <v>5.816068220379683E-3</v>
      </c>
      <c r="AT19">
        <f>estimation_returns!AU19-estimation_returns!$Q19*VLOOKUP(estimation_returns!AU$1,regression_results!$B:$J,5,0)+VLOOKUP(estimation_returns!AU$1,regression_results!$B:$J,4,0)</f>
        <v>-4.1382019852610179E-3</v>
      </c>
      <c r="AU19">
        <f>estimation_returns!AV19-estimation_returns!$Q19*VLOOKUP(estimation_returns!AV$1,regression_results!$B:$J,5,0)+VLOOKUP(estimation_returns!AV$1,regression_results!$B:$J,4,0)</f>
        <v>6.2848179269736518E-4</v>
      </c>
      <c r="AV19">
        <f>estimation_returns!AW19-estimation_returns!$Q19*VLOOKUP(estimation_returns!AW$1,regression_results!$B:$J,5,0)+VLOOKUP(estimation_returns!AW$1,regression_results!$B:$J,4,0)</f>
        <v>-6.6534830082518436E-3</v>
      </c>
      <c r="AW19">
        <f>estimation_returns!AX19-estimation_returns!$Q19*VLOOKUP(estimation_returns!AX$1,regression_results!$B:$J,5,0)+VLOOKUP(estimation_returns!AX$1,regression_results!$B:$J,4,0)</f>
        <v>1.3678136916261488E-3</v>
      </c>
      <c r="AX19">
        <f>estimation_returns!AY19-estimation_returns!$Q19*VLOOKUP(estimation_returns!AY$1,regression_results!$B:$J,5,0)+VLOOKUP(estimation_returns!AY$1,regression_results!$B:$J,4,0)</f>
        <v>3.1824100659953426E-2</v>
      </c>
      <c r="AY19">
        <f>estimation_returns!AZ19-estimation_returns!$Q19*VLOOKUP(estimation_returns!AZ$1,regression_results!$B:$J,5,0)+VLOOKUP(estimation_returns!AZ$1,regression_results!$B:$J,4,0)</f>
        <v>-4.0573459249838469E-2</v>
      </c>
      <c r="AZ19">
        <f>estimation_returns!BA19-estimation_returns!$Q19*VLOOKUP(estimation_returns!BA$1,regression_results!$B:$J,5,0)+VLOOKUP(estimation_returns!BA$1,regression_results!$B:$J,4,0)</f>
        <v>7.4967659568155086E-3</v>
      </c>
      <c r="BA19">
        <f>estimation_returns!BB19-estimation_returns!$Q19*VLOOKUP(estimation_returns!BB$1,regression_results!$B:$J,5,0)+VLOOKUP(estimation_returns!BB$1,regression_results!$B:$J,4,0)</f>
        <v>1.721825769984928E-2</v>
      </c>
      <c r="BB19">
        <f>estimation_returns!BC19-estimation_returns!$Q19*VLOOKUP(estimation_returns!BC$1,regression_results!$B:$J,5,0)+VLOOKUP(estimation_returns!BC$1,regression_results!$B:$J,4,0)</f>
        <v>-1.9190263830336243E-2</v>
      </c>
      <c r="BC19">
        <f>estimation_returns!BD19-estimation_returns!$Q19*VLOOKUP(estimation_returns!BD$1,regression_results!$B:$J,5,0)+VLOOKUP(estimation_returns!BD$1,regression_results!$B:$J,4,0)</f>
        <v>-3.1341488084342312E-2</v>
      </c>
      <c r="BD19">
        <f>estimation_returns!BE19-estimation_returns!$Q19*VLOOKUP(estimation_returns!BE$1,regression_results!$B:$J,5,0)+VLOOKUP(estimation_returns!BE$1,regression_results!$B:$J,4,0)</f>
        <v>9.8768683969048827E-3</v>
      </c>
      <c r="BE19">
        <f>estimation_returns!BF19-estimation_returns!$Q19*VLOOKUP(estimation_returns!BF$1,regression_results!$B:$J,5,0)+VLOOKUP(estimation_returns!BF$1,regression_results!$B:$J,4,0)</f>
        <v>-4.1357440087122698E-3</v>
      </c>
      <c r="BF19">
        <f>estimation_returns!BG19-estimation_returns!$Q19*VLOOKUP(estimation_returns!BG$1,regression_results!$B:$J,5,0)+VLOOKUP(estimation_returns!BG$1,regression_results!$B:$J,4,0)</f>
        <v>-4.1988513977022799E-4</v>
      </c>
      <c r="BG19">
        <f>estimation_returns!BH19-estimation_returns!$Q19*VLOOKUP(estimation_returns!BH$1,regression_results!$B:$J,5,0)+VLOOKUP(estimation_returns!BH$1,regression_results!$B:$J,4,0)</f>
        <v>-3.6735421803701956E-2</v>
      </c>
      <c r="BH19">
        <f>estimation_returns!BI19-estimation_returns!$Q19*VLOOKUP(estimation_returns!BI$1,regression_results!$B:$J,5,0)+VLOOKUP(estimation_returns!BI$1,regression_results!$B:$J,4,0)</f>
        <v>-1.221616892647481E-2</v>
      </c>
      <c r="BI19">
        <f>estimation_returns!BJ19-estimation_returns!$Q19*VLOOKUP(estimation_returns!BJ$1,regression_results!$B:$J,5,0)+VLOOKUP(estimation_returns!BJ$1,regression_results!$B:$J,4,0)</f>
        <v>-5.9432122933422383E-3</v>
      </c>
      <c r="BJ19">
        <f>estimation_returns!BK19-estimation_returns!$Q19*VLOOKUP(estimation_returns!BK$1,regression_results!$B:$J,5,0)+VLOOKUP(estimation_returns!BK$1,regression_results!$B:$J,4,0)</f>
        <v>9.72071581793299E-4</v>
      </c>
      <c r="BK19">
        <f>estimation_returns!BL19-estimation_returns!$Q19*VLOOKUP(estimation_returns!BL$1,regression_results!$B:$J,5,0)+VLOOKUP(estimation_returns!BL$1,regression_results!$B:$J,4,0)</f>
        <v>-4.1463165546894928E-3</v>
      </c>
      <c r="BL19">
        <f>estimation_returns!BM19-estimation_returns!$Q19*VLOOKUP(estimation_returns!BM$1,regression_results!$B:$J,5,0)+VLOOKUP(estimation_returns!BM$1,regression_results!$B:$J,4,0)</f>
        <v>-1.3270827029156036E-3</v>
      </c>
      <c r="BM19" s="2">
        <v>44589</v>
      </c>
      <c r="BN19">
        <f t="shared" si="0"/>
        <v>-3.5542692757583112E-3</v>
      </c>
    </row>
    <row r="20" spans="1:66" x14ac:dyDescent="0.25">
      <c r="A20" s="1">
        <v>-17</v>
      </c>
      <c r="B20">
        <f>estimation_returns!B20-estimation_returns!$Q20*VLOOKUP(estimation_returns!B$1,regression_results!$B:$J,5,0)+VLOOKUP(estimation_returns!B$1,regression_results!$B:$J,4,0)</f>
        <v>-1.8556830569614199E-2</v>
      </c>
      <c r="C20">
        <f>estimation_returns!C20-estimation_returns!$Q20*VLOOKUP(estimation_returns!C$1,regression_results!$B:$J,5,0)+VLOOKUP(estimation_returns!C$1,regression_results!$B:$J,4,0)</f>
        <v>5.3472421799023472E-2</v>
      </c>
      <c r="D20">
        <f>estimation_returns!D20-estimation_returns!$Q20*VLOOKUP(estimation_returns!D$1,regression_results!$B:$J,5,0)+VLOOKUP(estimation_returns!D$1,regression_results!$B:$J,4,0)</f>
        <v>1.2267640421785863E-2</v>
      </c>
      <c r="E20">
        <f>estimation_returns!E20-estimation_returns!$Q20*VLOOKUP(estimation_returns!E$1,regression_results!$B:$J,5,0)+VLOOKUP(estimation_returns!E$1,regression_results!$B:$J,4,0)</f>
        <v>-7.9727920628735981E-3</v>
      </c>
      <c r="F20">
        <f>estimation_returns!F20-estimation_returns!$Q20*VLOOKUP(estimation_returns!F$1,regression_results!$B:$J,5,0)+VLOOKUP(estimation_returns!F$1,regression_results!$B:$J,4,0)</f>
        <v>1.1344114376411685E-2</v>
      </c>
      <c r="G20">
        <f>estimation_returns!G20-estimation_returns!$Q20*VLOOKUP(estimation_returns!G$1,regression_results!$B:$J,5,0)+VLOOKUP(estimation_returns!G$1,regression_results!$B:$J,4,0)</f>
        <v>-7.217069017674195E-3</v>
      </c>
      <c r="H20">
        <f>estimation_returns!H20-estimation_returns!$Q20*VLOOKUP(estimation_returns!H$1,regression_results!$B:$J,5,0)+VLOOKUP(estimation_returns!H$1,regression_results!$B:$J,4,0)</f>
        <v>1.6372578609667263E-3</v>
      </c>
      <c r="I20">
        <f>estimation_returns!I20-estimation_returns!$Q20*VLOOKUP(estimation_returns!I$1,regression_results!$B:$J,5,0)+VLOOKUP(estimation_returns!I$1,regression_results!$B:$J,4,0)</f>
        <v>8.7680297390063493E-3</v>
      </c>
      <c r="J20">
        <f>estimation_returns!J20-estimation_returns!$Q20*VLOOKUP(estimation_returns!J$1,regression_results!$B:$J,5,0)+VLOOKUP(estimation_returns!J$1,regression_results!$B:$J,4,0)</f>
        <v>2.6712923619975772E-2</v>
      </c>
      <c r="K20">
        <f>estimation_returns!K20-estimation_returns!$Q20*VLOOKUP(estimation_returns!K$1,regression_results!$B:$J,5,0)+VLOOKUP(estimation_returns!K$1,regression_results!$B:$J,4,0)</f>
        <v>-2.0243952038387001E-2</v>
      </c>
      <c r="L20">
        <f>estimation_returns!L20-estimation_returns!$Q20*VLOOKUP(estimation_returns!L$1,regression_results!$B:$J,5,0)+VLOOKUP(estimation_returns!L$1,regression_results!$B:$J,4,0)</f>
        <v>9.6537981493286986E-3</v>
      </c>
      <c r="M20">
        <f>estimation_returns!M20-estimation_returns!$Q20*VLOOKUP(estimation_returns!M$1,regression_results!$B:$J,5,0)+VLOOKUP(estimation_returns!M$1,regression_results!$B:$J,4,0)</f>
        <v>4.6851583753027134E-3</v>
      </c>
      <c r="N20">
        <f>estimation_returns!N20-estimation_returns!$Q20*VLOOKUP(estimation_returns!N$1,regression_results!$B:$J,5,0)+VLOOKUP(estimation_returns!N$1,regression_results!$B:$J,4,0)</f>
        <v>-7.30567751164868E-3</v>
      </c>
      <c r="O20">
        <f>estimation_returns!O20-estimation_returns!$Q20*VLOOKUP(estimation_returns!O$1,regression_results!$B:$J,5,0)+VLOOKUP(estimation_returns!O$1,regression_results!$B:$J,4,0)</f>
        <v>-9.4710235008870578E-3</v>
      </c>
      <c r="P20">
        <f>estimation_returns!P20-estimation_returns!$Q20*VLOOKUP(estimation_returns!P$1,regression_results!$B:$J,5,0)+VLOOKUP(estimation_returns!P$1,regression_results!$B:$J,4,0)</f>
        <v>6.893131414589514E-3</v>
      </c>
      <c r="Q20">
        <f>estimation_returns!R20-estimation_returns!$Q20*VLOOKUP(estimation_returns!R$1,regression_results!$B:$J,5,0)+VLOOKUP(estimation_returns!R$1,regression_results!$B:$J,4,0)</f>
        <v>3.9829614684142034E-4</v>
      </c>
      <c r="R20">
        <f>estimation_returns!S20-estimation_returns!$Q20*VLOOKUP(estimation_returns!S$1,regression_results!$B:$J,5,0)+VLOOKUP(estimation_returns!S$1,regression_results!$B:$J,4,0)</f>
        <v>3.2791685398875598E-3</v>
      </c>
      <c r="S20">
        <f>estimation_returns!T20-estimation_returns!$Q20*VLOOKUP(estimation_returns!T$1,regression_results!$B:$J,5,0)+VLOOKUP(estimation_returns!T$1,regression_results!$B:$J,4,0)</f>
        <v>2.73395847662651E-2</v>
      </c>
      <c r="T20">
        <f>estimation_returns!U20-estimation_returns!$Q20*VLOOKUP(estimation_returns!U$1,regression_results!$B:$J,5,0)+VLOOKUP(estimation_returns!U$1,regression_results!$B:$J,4,0)</f>
        <v>-3.0986812501406016E-3</v>
      </c>
      <c r="U20">
        <f>estimation_returns!V20-estimation_returns!$Q20*VLOOKUP(estimation_returns!V$1,regression_results!$B:$J,5,0)+VLOOKUP(estimation_returns!V$1,regression_results!$B:$J,4,0)</f>
        <v>-2.3743505557280932E-3</v>
      </c>
      <c r="V20">
        <f>estimation_returns!W20-estimation_returns!$Q20*VLOOKUP(estimation_returns!W$1,regression_results!$B:$J,5,0)+VLOOKUP(estimation_returns!W$1,regression_results!$B:$J,4,0)</f>
        <v>1.5206788071609866E-4</v>
      </c>
      <c r="W20">
        <f>estimation_returns!X20-estimation_returns!$Q20*VLOOKUP(estimation_returns!X$1,regression_results!$B:$J,5,0)+VLOOKUP(estimation_returns!X$1,regression_results!$B:$J,4,0)</f>
        <v>6.4533000818240965E-3</v>
      </c>
      <c r="X20">
        <f>estimation_returns!Y20-estimation_returns!$Q20*VLOOKUP(estimation_returns!Y$1,regression_results!$B:$J,5,0)+VLOOKUP(estimation_returns!Y$1,regression_results!$B:$J,4,0)</f>
        <v>3.3060000083645895E-2</v>
      </c>
      <c r="Y20">
        <f>estimation_returns!Z20-estimation_returns!$Q20*VLOOKUP(estimation_returns!Z$1,regression_results!$B:$J,5,0)+VLOOKUP(estimation_returns!Z$1,regression_results!$B:$J,4,0)</f>
        <v>5.4767784475836644E-3</v>
      </c>
      <c r="Z20">
        <f>estimation_returns!AA20-estimation_returns!$Q20*VLOOKUP(estimation_returns!AA$1,regression_results!$B:$J,5,0)+VLOOKUP(estimation_returns!AA$1,regression_results!$B:$J,4,0)</f>
        <v>1.5144082794873974E-2</v>
      </c>
      <c r="AA20">
        <f>estimation_returns!AB20-estimation_returns!$Q20*VLOOKUP(estimation_returns!AB$1,regression_results!$B:$J,5,0)+VLOOKUP(estimation_returns!AB$1,regression_results!$B:$J,4,0)</f>
        <v>5.0657647061816873E-3</v>
      </c>
      <c r="AB20">
        <f>estimation_returns!AC20-estimation_returns!$Q20*VLOOKUP(estimation_returns!AC$1,regression_results!$B:$J,5,0)+VLOOKUP(estimation_returns!AC$1,regression_results!$B:$J,4,0)</f>
        <v>3.7261452980323767E-2</v>
      </c>
      <c r="AC20">
        <f>estimation_returns!AD20-estimation_returns!$Q20*VLOOKUP(estimation_returns!AD$1,regression_results!$B:$J,5,0)+VLOOKUP(estimation_returns!AD$1,regression_results!$B:$J,4,0)</f>
        <v>-1.9030263955680832E-2</v>
      </c>
      <c r="AD20">
        <f>estimation_returns!AE20-estimation_returns!$Q20*VLOOKUP(estimation_returns!AE$1,regression_results!$B:$J,5,0)+VLOOKUP(estimation_returns!AE$1,regression_results!$B:$J,4,0)</f>
        <v>6.318533581943498E-3</v>
      </c>
      <c r="AE20">
        <f>estimation_returns!AF20-estimation_returns!$Q20*VLOOKUP(estimation_returns!AF$1,regression_results!$B:$J,5,0)+VLOOKUP(estimation_returns!AF$1,regression_results!$B:$J,4,0)</f>
        <v>-8.640694912925127E-3</v>
      </c>
      <c r="AF20">
        <f>estimation_returns!AG20-estimation_returns!$Q20*VLOOKUP(estimation_returns!AG$1,regression_results!$B:$J,5,0)+VLOOKUP(estimation_returns!AG$1,regression_results!$B:$J,4,0)</f>
        <v>-6.1085604738284564E-3</v>
      </c>
      <c r="AG20">
        <f>estimation_returns!AH20-estimation_returns!$Q20*VLOOKUP(estimation_returns!AH$1,regression_results!$B:$J,5,0)+VLOOKUP(estimation_returns!AH$1,regression_results!$B:$J,4,0)</f>
        <v>1.0406865656601332E-2</v>
      </c>
      <c r="AH20">
        <f>estimation_returns!AI20-estimation_returns!$Q20*VLOOKUP(estimation_returns!AI$1,regression_results!$B:$J,5,0)+VLOOKUP(estimation_returns!AI$1,regression_results!$B:$J,4,0)</f>
        <v>-3.2336379838927157E-3</v>
      </c>
      <c r="AI20">
        <f>estimation_returns!AJ20-estimation_returns!$Q20*VLOOKUP(estimation_returns!AJ$1,regression_results!$B:$J,5,0)+VLOOKUP(estimation_returns!AJ$1,regression_results!$B:$J,4,0)</f>
        <v>-3.6035427399531352E-3</v>
      </c>
      <c r="AJ20">
        <f>estimation_returns!AK20-estimation_returns!$Q20*VLOOKUP(estimation_returns!AK$1,regression_results!$B:$J,5,0)+VLOOKUP(estimation_returns!AK$1,regression_results!$B:$J,4,0)</f>
        <v>1.540679284733362E-3</v>
      </c>
      <c r="AK20">
        <f>estimation_returns!AL20-estimation_returns!$Q20*VLOOKUP(estimation_returns!AL$1,regression_results!$B:$J,5,0)+VLOOKUP(estimation_returns!AL$1,regression_results!$B:$J,4,0)</f>
        <v>-1.549904461407477E-2</v>
      </c>
      <c r="AL20">
        <f>estimation_returns!AM20-estimation_returns!$Q20*VLOOKUP(estimation_returns!AM$1,regression_results!$B:$J,5,0)+VLOOKUP(estimation_returns!AM$1,regression_results!$B:$J,4,0)</f>
        <v>-2.5302536735103097E-2</v>
      </c>
      <c r="AM20">
        <f>estimation_returns!AN20-estimation_returns!$Q20*VLOOKUP(estimation_returns!AN$1,regression_results!$B:$J,5,0)+VLOOKUP(estimation_returns!AN$1,regression_results!$B:$J,4,0)</f>
        <v>-1.3751161159068004E-3</v>
      </c>
      <c r="AN20">
        <f>estimation_returns!AO20-estimation_returns!$Q20*VLOOKUP(estimation_returns!AO$1,regression_results!$B:$J,5,0)+VLOOKUP(estimation_returns!AO$1,regression_results!$B:$J,4,0)</f>
        <v>4.9575142748288867E-3</v>
      </c>
      <c r="AO20">
        <f>estimation_returns!AP20-estimation_returns!$Q20*VLOOKUP(estimation_returns!AP$1,regression_results!$B:$J,5,0)+VLOOKUP(estimation_returns!AP$1,regression_results!$B:$J,4,0)</f>
        <v>1.7512879722172321E-2</v>
      </c>
      <c r="AP20">
        <f>estimation_returns!AQ20-estimation_returns!$Q20*VLOOKUP(estimation_returns!AQ$1,regression_results!$B:$J,5,0)+VLOOKUP(estimation_returns!AQ$1,regression_results!$B:$J,4,0)</f>
        <v>3.9238276235479472E-3</v>
      </c>
      <c r="AQ20">
        <f>estimation_returns!AR20-estimation_returns!$Q20*VLOOKUP(estimation_returns!AR$1,regression_results!$B:$J,5,0)+VLOOKUP(estimation_returns!AR$1,regression_results!$B:$J,4,0)</f>
        <v>-5.8131312274494872E-3</v>
      </c>
      <c r="AR20">
        <f>estimation_returns!AS20-estimation_returns!$Q20*VLOOKUP(estimation_returns!AS$1,regression_results!$B:$J,5,0)+VLOOKUP(estimation_returns!AS$1,regression_results!$B:$J,4,0)</f>
        <v>6.0502782292434158E-2</v>
      </c>
      <c r="AS20">
        <f>estimation_returns!AT20-estimation_returns!$Q20*VLOOKUP(estimation_returns!AT$1,regression_results!$B:$J,5,0)+VLOOKUP(estimation_returns!AT$1,regression_results!$B:$J,4,0)</f>
        <v>-9.4429061063251891E-3</v>
      </c>
      <c r="AT20">
        <f>estimation_returns!AU20-estimation_returns!$Q20*VLOOKUP(estimation_returns!AU$1,regression_results!$B:$J,5,0)+VLOOKUP(estimation_returns!AU$1,regression_results!$B:$J,4,0)</f>
        <v>2.5155507735354084E-2</v>
      </c>
      <c r="AU20">
        <f>estimation_returns!AV20-estimation_returns!$Q20*VLOOKUP(estimation_returns!AV$1,regression_results!$B:$J,5,0)+VLOOKUP(estimation_returns!AV$1,regression_results!$B:$J,4,0)</f>
        <v>-8.9243752892784814E-3</v>
      </c>
      <c r="AV20">
        <f>estimation_returns!AW20-estimation_returns!$Q20*VLOOKUP(estimation_returns!AW$1,regression_results!$B:$J,5,0)+VLOOKUP(estimation_returns!AW$1,regression_results!$B:$J,4,0)</f>
        <v>3.2636188215715545E-3</v>
      </c>
      <c r="AW20">
        <f>estimation_returns!AX20-estimation_returns!$Q20*VLOOKUP(estimation_returns!AX$1,regression_results!$B:$J,5,0)+VLOOKUP(estimation_returns!AX$1,regression_results!$B:$J,4,0)</f>
        <v>1.1199026754597335E-2</v>
      </c>
      <c r="AX20">
        <f>estimation_returns!AY20-estimation_returns!$Q20*VLOOKUP(estimation_returns!AY$1,regression_results!$B:$J,5,0)+VLOOKUP(estimation_returns!AY$1,regression_results!$B:$J,4,0)</f>
        <v>2.3723719724407046E-2</v>
      </c>
      <c r="AY20">
        <f>estimation_returns!AZ20-estimation_returns!$Q20*VLOOKUP(estimation_returns!AZ$1,regression_results!$B:$J,5,0)+VLOOKUP(estimation_returns!AZ$1,regression_results!$B:$J,4,0)</f>
        <v>3.0910266528419265E-2</v>
      </c>
      <c r="AZ20">
        <f>estimation_returns!BA20-estimation_returns!$Q20*VLOOKUP(estimation_returns!BA$1,regression_results!$B:$J,5,0)+VLOOKUP(estimation_returns!BA$1,regression_results!$B:$J,4,0)</f>
        <v>1.4720610809812518E-2</v>
      </c>
      <c r="BA20">
        <f>estimation_returns!BB20-estimation_returns!$Q20*VLOOKUP(estimation_returns!BB$1,regression_results!$B:$J,5,0)+VLOOKUP(estimation_returns!BB$1,regression_results!$B:$J,4,0)</f>
        <v>1.077873207017295E-2</v>
      </c>
      <c r="BB20">
        <f>estimation_returns!BC20-estimation_returns!$Q20*VLOOKUP(estimation_returns!BC$1,regression_results!$B:$J,5,0)+VLOOKUP(estimation_returns!BC$1,regression_results!$B:$J,4,0)</f>
        <v>2.3700710935301517E-2</v>
      </c>
      <c r="BC20">
        <f>estimation_returns!BD20-estimation_returns!$Q20*VLOOKUP(estimation_returns!BD$1,regression_results!$B:$J,5,0)+VLOOKUP(estimation_returns!BD$1,regression_results!$B:$J,4,0)</f>
        <v>-2.4508520339241845E-3</v>
      </c>
      <c r="BD20">
        <f>estimation_returns!BE20-estimation_returns!$Q20*VLOOKUP(estimation_returns!BE$1,regression_results!$B:$J,5,0)+VLOOKUP(estimation_returns!BE$1,regression_results!$B:$J,4,0)</f>
        <v>-1.1048905328198095E-2</v>
      </c>
      <c r="BE20">
        <f>estimation_returns!BF20-estimation_returns!$Q20*VLOOKUP(estimation_returns!BF$1,regression_results!$B:$J,5,0)+VLOOKUP(estimation_returns!BF$1,regression_results!$B:$J,4,0)</f>
        <v>1.0848353099429116E-2</v>
      </c>
      <c r="BF20">
        <f>estimation_returns!BG20-estimation_returns!$Q20*VLOOKUP(estimation_returns!BG$1,regression_results!$B:$J,5,0)+VLOOKUP(estimation_returns!BG$1,regression_results!$B:$J,4,0)</f>
        <v>-2.4986410232223327E-3</v>
      </c>
      <c r="BG20">
        <f>estimation_returns!BH20-estimation_returns!$Q20*VLOOKUP(estimation_returns!BH$1,regression_results!$B:$J,5,0)+VLOOKUP(estimation_returns!BH$1,regression_results!$B:$J,4,0)</f>
        <v>2.1688698814646454E-2</v>
      </c>
      <c r="BH20">
        <f>estimation_returns!BI20-estimation_returns!$Q20*VLOOKUP(estimation_returns!BI$1,regression_results!$B:$J,5,0)+VLOOKUP(estimation_returns!BI$1,regression_results!$B:$J,4,0)</f>
        <v>1.0676612764333935E-2</v>
      </c>
      <c r="BI20">
        <f>estimation_returns!BJ20-estimation_returns!$Q20*VLOOKUP(estimation_returns!BJ$1,regression_results!$B:$J,5,0)+VLOOKUP(estimation_returns!BJ$1,regression_results!$B:$J,4,0)</f>
        <v>9.1973895783024999E-3</v>
      </c>
      <c r="BJ20">
        <f>estimation_returns!BK20-estimation_returns!$Q20*VLOOKUP(estimation_returns!BK$1,regression_results!$B:$J,5,0)+VLOOKUP(estimation_returns!BK$1,regression_results!$B:$J,4,0)</f>
        <v>1.5104722358359159E-2</v>
      </c>
      <c r="BK20">
        <f>estimation_returns!BL20-estimation_returns!$Q20*VLOOKUP(estimation_returns!BL$1,regression_results!$B:$J,5,0)+VLOOKUP(estimation_returns!BL$1,regression_results!$B:$J,4,0)</f>
        <v>3.2971988336770564E-2</v>
      </c>
      <c r="BL20">
        <f>estimation_returns!BM20-estimation_returns!$Q20*VLOOKUP(estimation_returns!BM$1,regression_results!$B:$J,5,0)+VLOOKUP(estimation_returns!BM$1,regression_results!$B:$J,4,0)</f>
        <v>3.6409033388347493E-2</v>
      </c>
      <c r="BM20" s="2">
        <v>44592</v>
      </c>
      <c r="BN20">
        <f t="shared" si="0"/>
        <v>7.2280073221254754E-3</v>
      </c>
    </row>
    <row r="21" spans="1:66" x14ac:dyDescent="0.25">
      <c r="A21" s="1">
        <v>-16</v>
      </c>
      <c r="B21">
        <f>estimation_returns!B21-estimation_returns!$Q21*VLOOKUP(estimation_returns!B$1,regression_results!$B:$J,5,0)+VLOOKUP(estimation_returns!B$1,regression_results!$B:$J,4,0)</f>
        <v>-1.4465526477921823E-2</v>
      </c>
      <c r="C21">
        <f>estimation_returns!C21-estimation_returns!$Q21*VLOOKUP(estimation_returns!C$1,regression_results!$B:$J,5,0)+VLOOKUP(estimation_returns!C$1,regression_results!$B:$J,4,0)</f>
        <v>4.4301844915311396E-2</v>
      </c>
      <c r="D21">
        <f>estimation_returns!D21-estimation_returns!$Q21*VLOOKUP(estimation_returns!D$1,regression_results!$B:$J,5,0)+VLOOKUP(estimation_returns!D$1,regression_results!$B:$J,4,0)</f>
        <v>1.4528627788727641E-2</v>
      </c>
      <c r="E21">
        <f>estimation_returns!E21-estimation_returns!$Q21*VLOOKUP(estimation_returns!E$1,regression_results!$B:$J,5,0)+VLOOKUP(estimation_returns!E$1,regression_results!$B:$J,4,0)</f>
        <v>1.8729441456102447E-2</v>
      </c>
      <c r="F21">
        <f>estimation_returns!F21-estimation_returns!$Q21*VLOOKUP(estimation_returns!F$1,regression_results!$B:$J,5,0)+VLOOKUP(estimation_returns!F$1,regression_results!$B:$J,4,0)</f>
        <v>-1.2247629026089038E-3</v>
      </c>
      <c r="G21">
        <f>estimation_returns!G21-estimation_returns!$Q21*VLOOKUP(estimation_returns!G$1,regression_results!$B:$J,5,0)+VLOOKUP(estimation_returns!G$1,regression_results!$B:$J,4,0)</f>
        <v>-5.7322648081595219E-3</v>
      </c>
      <c r="H21">
        <f>estimation_returns!H21-estimation_returns!$Q21*VLOOKUP(estimation_returns!H$1,regression_results!$B:$J,5,0)+VLOOKUP(estimation_returns!H$1,regression_results!$B:$J,4,0)</f>
        <v>-2.1885030666371274E-2</v>
      </c>
      <c r="I21">
        <f>estimation_returns!I21-estimation_returns!$Q21*VLOOKUP(estimation_returns!I$1,regression_results!$B:$J,5,0)+VLOOKUP(estimation_returns!I$1,regression_results!$B:$J,4,0)</f>
        <v>-1.6729636119955468E-2</v>
      </c>
      <c r="J21">
        <f>estimation_returns!J21-estimation_returns!$Q21*VLOOKUP(estimation_returns!J$1,regression_results!$B:$J,5,0)+VLOOKUP(estimation_returns!J$1,regression_results!$B:$J,4,0)</f>
        <v>1.3806353956934745E-2</v>
      </c>
      <c r="K21">
        <f>estimation_returns!K21-estimation_returns!$Q21*VLOOKUP(estimation_returns!K$1,regression_results!$B:$J,5,0)+VLOOKUP(estimation_returns!K$1,regression_results!$B:$J,4,0)</f>
        <v>2.3056472273785891E-3</v>
      </c>
      <c r="L21">
        <f>estimation_returns!L21-estimation_returns!$Q21*VLOOKUP(estimation_returns!L$1,regression_results!$B:$J,5,0)+VLOOKUP(estimation_returns!L$1,regression_results!$B:$J,4,0)</f>
        <v>-3.5357738241372123E-4</v>
      </c>
      <c r="M21">
        <f>estimation_returns!M21-estimation_returns!$Q21*VLOOKUP(estimation_returns!M$1,regression_results!$B:$J,5,0)+VLOOKUP(estimation_returns!M$1,regression_results!$B:$J,4,0)</f>
        <v>-2.0086066547146463E-2</v>
      </c>
      <c r="N21">
        <f>estimation_returns!N21-estimation_returns!$Q21*VLOOKUP(estimation_returns!N$1,regression_results!$B:$J,5,0)+VLOOKUP(estimation_returns!N$1,regression_results!$B:$J,4,0)</f>
        <v>3.4840526588669003E-3</v>
      </c>
      <c r="O21">
        <f>estimation_returns!O21-estimation_returns!$Q21*VLOOKUP(estimation_returns!O$1,regression_results!$B:$J,5,0)+VLOOKUP(estimation_returns!O$1,regression_results!$B:$J,4,0)</f>
        <v>3.1077971661650966E-2</v>
      </c>
      <c r="P21">
        <f>estimation_returns!P21-estimation_returns!$Q21*VLOOKUP(estimation_returns!P$1,regression_results!$B:$J,5,0)+VLOOKUP(estimation_returns!P$1,regression_results!$B:$J,4,0)</f>
        <v>9.4526051244206537E-3</v>
      </c>
      <c r="Q21">
        <f>estimation_returns!R21-estimation_returns!$Q21*VLOOKUP(estimation_returns!R$1,regression_results!$B:$J,5,0)+VLOOKUP(estimation_returns!R$1,regression_results!$B:$J,4,0)</f>
        <v>2.8094673796693302E-4</v>
      </c>
      <c r="R21">
        <f>estimation_returns!S21-estimation_returns!$Q21*VLOOKUP(estimation_returns!S$1,regression_results!$B:$J,5,0)+VLOOKUP(estimation_returns!S$1,regression_results!$B:$J,4,0)</f>
        <v>3.7265495742990502E-3</v>
      </c>
      <c r="S21">
        <f>estimation_returns!T21-estimation_returns!$Q21*VLOOKUP(estimation_returns!T$1,regression_results!$B:$J,5,0)+VLOOKUP(estimation_returns!T$1,regression_results!$B:$J,4,0)</f>
        <v>-5.2915896704823169E-2</v>
      </c>
      <c r="T21">
        <f>estimation_returns!U21-estimation_returns!$Q21*VLOOKUP(estimation_returns!U$1,regression_results!$B:$J,5,0)+VLOOKUP(estimation_returns!U$1,regression_results!$B:$J,4,0)</f>
        <v>1.9170337527110982E-2</v>
      </c>
      <c r="U21">
        <f>estimation_returns!V21-estimation_returns!$Q21*VLOOKUP(estimation_returns!V$1,regression_results!$B:$J,5,0)+VLOOKUP(estimation_returns!V$1,regression_results!$B:$J,4,0)</f>
        <v>-6.6570950252099904E-3</v>
      </c>
      <c r="V21">
        <f>estimation_returns!W21-estimation_returns!$Q21*VLOOKUP(estimation_returns!W$1,regression_results!$B:$J,5,0)+VLOOKUP(estimation_returns!W$1,regression_results!$B:$J,4,0)</f>
        <v>-3.3775858226139113E-2</v>
      </c>
      <c r="W21">
        <f>estimation_returns!X21-estimation_returns!$Q21*VLOOKUP(estimation_returns!X$1,regression_results!$B:$J,5,0)+VLOOKUP(estimation_returns!X$1,regression_results!$B:$J,4,0)</f>
        <v>-7.1666164610635144E-3</v>
      </c>
      <c r="X21">
        <f>estimation_returns!Y21-estimation_returns!$Q21*VLOOKUP(estimation_returns!Y$1,regression_results!$B:$J,5,0)+VLOOKUP(estimation_returns!Y$1,regression_results!$B:$J,4,0)</f>
        <v>-7.1409463304891226E-3</v>
      </c>
      <c r="Y21">
        <f>estimation_returns!Z21-estimation_returns!$Q21*VLOOKUP(estimation_returns!Z$1,regression_results!$B:$J,5,0)+VLOOKUP(estimation_returns!Z$1,regression_results!$B:$J,4,0)</f>
        <v>-3.1975074809931774E-2</v>
      </c>
      <c r="Z21">
        <f>estimation_returns!AA21-estimation_returns!$Q21*VLOOKUP(estimation_returns!AA$1,regression_results!$B:$J,5,0)+VLOOKUP(estimation_returns!AA$1,regression_results!$B:$J,4,0)</f>
        <v>1.480005572263461E-2</v>
      </c>
      <c r="AA21">
        <f>estimation_returns!AB21-estimation_returns!$Q21*VLOOKUP(estimation_returns!AB$1,regression_results!$B:$J,5,0)+VLOOKUP(estimation_returns!AB$1,regression_results!$B:$J,4,0)</f>
        <v>-2.2696589487782009E-3</v>
      </c>
      <c r="AB21">
        <f>estimation_returns!AC21-estimation_returns!$Q21*VLOOKUP(estimation_returns!AC$1,regression_results!$B:$J,5,0)+VLOOKUP(estimation_returns!AC$1,regression_results!$B:$J,4,0)</f>
        <v>5.5514866437259445E-3</v>
      </c>
      <c r="AC21">
        <f>estimation_returns!AD21-estimation_returns!$Q21*VLOOKUP(estimation_returns!AD$1,regression_results!$B:$J,5,0)+VLOOKUP(estimation_returns!AD$1,regression_results!$B:$J,4,0)</f>
        <v>3.0390040017440809E-2</v>
      </c>
      <c r="AD21">
        <f>estimation_returns!AE21-estimation_returns!$Q21*VLOOKUP(estimation_returns!AE$1,regression_results!$B:$J,5,0)+VLOOKUP(estimation_returns!AE$1,regression_results!$B:$J,4,0)</f>
        <v>-1.954585253257844E-3</v>
      </c>
      <c r="AE21">
        <f>estimation_returns!AF21-estimation_returns!$Q21*VLOOKUP(estimation_returns!AF$1,regression_results!$B:$J,5,0)+VLOOKUP(estimation_returns!AF$1,regression_results!$B:$J,4,0)</f>
        <v>1.000190670631251E-2</v>
      </c>
      <c r="AF21">
        <f>estimation_returns!AG21-estimation_returns!$Q21*VLOOKUP(estimation_returns!AG$1,regression_results!$B:$J,5,0)+VLOOKUP(estimation_returns!AG$1,regression_results!$B:$J,4,0)</f>
        <v>1.0693221770662833E-2</v>
      </c>
      <c r="AG21">
        <f>estimation_returns!AH21-estimation_returns!$Q21*VLOOKUP(estimation_returns!AH$1,regression_results!$B:$J,5,0)+VLOOKUP(estimation_returns!AH$1,regression_results!$B:$J,4,0)</f>
        <v>-3.6780385329999647E-3</v>
      </c>
      <c r="AH21">
        <f>estimation_returns!AI21-estimation_returns!$Q21*VLOOKUP(estimation_returns!AI$1,regression_results!$B:$J,5,0)+VLOOKUP(estimation_returns!AI$1,regression_results!$B:$J,4,0)</f>
        <v>2.0394119875753444E-2</v>
      </c>
      <c r="AI21">
        <f>estimation_returns!AJ21-estimation_returns!$Q21*VLOOKUP(estimation_returns!AJ$1,regression_results!$B:$J,5,0)+VLOOKUP(estimation_returns!AJ$1,regression_results!$B:$J,4,0)</f>
        <v>5.244035141795827E-3</v>
      </c>
      <c r="AJ21">
        <f>estimation_returns!AK21-estimation_returns!$Q21*VLOOKUP(estimation_returns!AK$1,regression_results!$B:$J,5,0)+VLOOKUP(estimation_returns!AK$1,regression_results!$B:$J,4,0)</f>
        <v>1.8364410191858082E-3</v>
      </c>
      <c r="AK21">
        <f>estimation_returns!AL21-estimation_returns!$Q21*VLOOKUP(estimation_returns!AL$1,regression_results!$B:$J,5,0)+VLOOKUP(estimation_returns!AL$1,regression_results!$B:$J,4,0)</f>
        <v>1.0552105652145809E-2</v>
      </c>
      <c r="AL21">
        <f>estimation_returns!AM21-estimation_returns!$Q21*VLOOKUP(estimation_returns!AM$1,regression_results!$B:$J,5,0)+VLOOKUP(estimation_returns!AM$1,regression_results!$B:$J,4,0)</f>
        <v>-1.5315544972151799E-2</v>
      </c>
      <c r="AM21">
        <f>estimation_returns!AN21-estimation_returns!$Q21*VLOOKUP(estimation_returns!AN$1,regression_results!$B:$J,5,0)+VLOOKUP(estimation_returns!AN$1,regression_results!$B:$J,4,0)</f>
        <v>-3.7967430628398496E-3</v>
      </c>
      <c r="AN21">
        <f>estimation_returns!AO21-estimation_returns!$Q21*VLOOKUP(estimation_returns!AO$1,regression_results!$B:$J,5,0)+VLOOKUP(estimation_returns!AO$1,regression_results!$B:$J,4,0)</f>
        <v>-5.3619365789222499E-3</v>
      </c>
      <c r="AO21">
        <f>estimation_returns!AP21-estimation_returns!$Q21*VLOOKUP(estimation_returns!AP$1,regression_results!$B:$J,5,0)+VLOOKUP(estimation_returns!AP$1,regression_results!$B:$J,4,0)</f>
        <v>9.0031232377922599E-4</v>
      </c>
      <c r="AP21">
        <f>estimation_returns!AQ21-estimation_returns!$Q21*VLOOKUP(estimation_returns!AQ$1,regression_results!$B:$J,5,0)+VLOOKUP(estimation_returns!AQ$1,regression_results!$B:$J,4,0)</f>
        <v>1.2483510045592037E-3</v>
      </c>
      <c r="AQ21">
        <f>estimation_returns!AR21-estimation_returns!$Q21*VLOOKUP(estimation_returns!AR$1,regression_results!$B:$J,5,0)+VLOOKUP(estimation_returns!AR$1,regression_results!$B:$J,4,0)</f>
        <v>1.4429885857274147E-2</v>
      </c>
      <c r="AR21">
        <f>estimation_returns!AS21-estimation_returns!$Q21*VLOOKUP(estimation_returns!AS$1,regression_results!$B:$J,5,0)+VLOOKUP(estimation_returns!AS$1,regression_results!$B:$J,4,0)</f>
        <v>3.3899377591462992E-3</v>
      </c>
      <c r="AS21">
        <f>estimation_returns!AT21-estimation_returns!$Q21*VLOOKUP(estimation_returns!AT$1,regression_results!$B:$J,5,0)+VLOOKUP(estimation_returns!AT$1,regression_results!$B:$J,4,0)</f>
        <v>-1.3461459278414009E-2</v>
      </c>
      <c r="AT21">
        <f>estimation_returns!AU21-estimation_returns!$Q21*VLOOKUP(estimation_returns!AU$1,regression_results!$B:$J,5,0)+VLOOKUP(estimation_returns!AU$1,regression_results!$B:$J,4,0)</f>
        <v>7.255782779069242E-3</v>
      </c>
      <c r="AU21">
        <f>estimation_returns!AV21-estimation_returns!$Q21*VLOOKUP(estimation_returns!AV$1,regression_results!$B:$J,5,0)+VLOOKUP(estimation_returns!AV$1,regression_results!$B:$J,4,0)</f>
        <v>-9.335901208293312E-3</v>
      </c>
      <c r="AV21">
        <f>estimation_returns!AW21-estimation_returns!$Q21*VLOOKUP(estimation_returns!AW$1,regression_results!$B:$J,5,0)+VLOOKUP(estimation_returns!AW$1,regression_results!$B:$J,4,0)</f>
        <v>4.2113406173073849E-3</v>
      </c>
      <c r="AW21">
        <f>estimation_returns!AX21-estimation_returns!$Q21*VLOOKUP(estimation_returns!AX$1,regression_results!$B:$J,5,0)+VLOOKUP(estimation_returns!AX$1,regression_results!$B:$J,4,0)</f>
        <v>2.2419245433510163E-2</v>
      </c>
      <c r="AX21">
        <f>estimation_returns!AY21-estimation_returns!$Q21*VLOOKUP(estimation_returns!AY$1,regression_results!$B:$J,5,0)+VLOOKUP(estimation_returns!AY$1,regression_results!$B:$J,4,0)</f>
        <v>2.907032247320325E-2</v>
      </c>
      <c r="AY21">
        <f>estimation_returns!AZ21-estimation_returns!$Q21*VLOOKUP(estimation_returns!AZ$1,regression_results!$B:$J,5,0)+VLOOKUP(estimation_returns!AZ$1,regression_results!$B:$J,4,0)</f>
        <v>-8.3881784794521651E-3</v>
      </c>
      <c r="AZ21">
        <f>estimation_returns!BA21-estimation_returns!$Q21*VLOOKUP(estimation_returns!BA$1,regression_results!$B:$J,5,0)+VLOOKUP(estimation_returns!BA$1,regression_results!$B:$J,4,0)</f>
        <v>6.8668592928232741E-2</v>
      </c>
      <c r="BA21">
        <f>estimation_returns!BB21-estimation_returns!$Q21*VLOOKUP(estimation_returns!BB$1,regression_results!$B:$J,5,0)+VLOOKUP(estimation_returns!BB$1,regression_results!$B:$J,4,0)</f>
        <v>2.5258950696387315E-2</v>
      </c>
      <c r="BB21">
        <f>estimation_returns!BC21-estimation_returns!$Q21*VLOOKUP(estimation_returns!BC$1,regression_results!$B:$J,5,0)+VLOOKUP(estimation_returns!BC$1,regression_results!$B:$J,4,0)</f>
        <v>1.8926127034837655E-2</v>
      </c>
      <c r="BC21">
        <f>estimation_returns!BD21-estimation_returns!$Q21*VLOOKUP(estimation_returns!BD$1,regression_results!$B:$J,5,0)+VLOOKUP(estimation_returns!BD$1,regression_results!$B:$J,4,0)</f>
        <v>-6.3353698194716767E-3</v>
      </c>
      <c r="BD21">
        <f>estimation_returns!BE21-estimation_returns!$Q21*VLOOKUP(estimation_returns!BE$1,regression_results!$B:$J,5,0)+VLOOKUP(estimation_returns!BE$1,regression_results!$B:$J,4,0)</f>
        <v>1.2328353535069333E-2</v>
      </c>
      <c r="BE21">
        <f>estimation_returns!BF21-estimation_returns!$Q21*VLOOKUP(estimation_returns!BF$1,regression_results!$B:$J,5,0)+VLOOKUP(estimation_returns!BF$1,regression_results!$B:$J,4,0)</f>
        <v>5.1421534499039188E-3</v>
      </c>
      <c r="BF21">
        <f>estimation_returns!BG21-estimation_returns!$Q21*VLOOKUP(estimation_returns!BG$1,regression_results!$B:$J,5,0)+VLOOKUP(estimation_returns!BG$1,regression_results!$B:$J,4,0)</f>
        <v>-5.7578992231056949E-3</v>
      </c>
      <c r="BG21">
        <f>estimation_returns!BH21-estimation_returns!$Q21*VLOOKUP(estimation_returns!BH$1,regression_results!$B:$J,5,0)+VLOOKUP(estimation_returns!BH$1,regression_results!$B:$J,4,0)</f>
        <v>5.0550149570313424E-2</v>
      </c>
      <c r="BH21">
        <f>estimation_returns!BI21-estimation_returns!$Q21*VLOOKUP(estimation_returns!BI$1,regression_results!$B:$J,5,0)+VLOOKUP(estimation_returns!BI$1,regression_results!$B:$J,4,0)</f>
        <v>1.0245348766933953E-2</v>
      </c>
      <c r="BI21">
        <f>estimation_returns!BJ21-estimation_returns!$Q21*VLOOKUP(estimation_returns!BJ$1,regression_results!$B:$J,5,0)+VLOOKUP(estimation_returns!BJ$1,regression_results!$B:$J,4,0)</f>
        <v>5.3727641043823859E-3</v>
      </c>
      <c r="BJ21">
        <f>estimation_returns!BK21-estimation_returns!$Q21*VLOOKUP(estimation_returns!BK$1,regression_results!$B:$J,5,0)+VLOOKUP(estimation_returns!BK$1,regression_results!$B:$J,4,0)</f>
        <v>1.2373399634422903E-2</v>
      </c>
      <c r="BK21">
        <f>estimation_returns!BL21-estimation_returns!$Q21*VLOOKUP(estimation_returns!BL$1,regression_results!$B:$J,5,0)+VLOOKUP(estimation_returns!BL$1,regression_results!$B:$J,4,0)</f>
        <v>2.8535383597083096E-2</v>
      </c>
      <c r="BL21">
        <f>estimation_returns!BM21-estimation_returns!$Q21*VLOOKUP(estimation_returns!BM$1,regression_results!$B:$J,5,0)+VLOOKUP(estimation_returns!BM$1,regression_results!$B:$J,4,0)</f>
        <v>2.5260027029068217E-2</v>
      </c>
      <c r="BM21" s="2">
        <v>44593</v>
      </c>
      <c r="BN21">
        <f t="shared" si="0"/>
        <v>5.0817547929046213E-3</v>
      </c>
    </row>
    <row r="22" spans="1:66" x14ac:dyDescent="0.25">
      <c r="A22" s="1">
        <v>-15</v>
      </c>
      <c r="B22">
        <f>estimation_returns!B22-estimation_returns!$Q22*VLOOKUP(estimation_returns!B$1,regression_results!$B:$J,5,0)+VLOOKUP(estimation_returns!B$1,regression_results!$B:$J,4,0)</f>
        <v>3.0219421164576852E-3</v>
      </c>
      <c r="C22">
        <f>estimation_returns!C22-estimation_returns!$Q22*VLOOKUP(estimation_returns!C$1,regression_results!$B:$J,5,0)+VLOOKUP(estimation_returns!C$1,regression_results!$B:$J,4,0)</f>
        <v>-9.2042080431709555E-2</v>
      </c>
      <c r="D22">
        <f>estimation_returns!D22-estimation_returns!$Q22*VLOOKUP(estimation_returns!D$1,regression_results!$B:$J,5,0)+VLOOKUP(estimation_returns!D$1,regression_results!$B:$J,4,0)</f>
        <v>-6.1898574059401953E-2</v>
      </c>
      <c r="E22">
        <f>estimation_returns!E22-estimation_returns!$Q22*VLOOKUP(estimation_returns!E$1,regression_results!$B:$J,5,0)+VLOOKUP(estimation_returns!E$1,regression_results!$B:$J,4,0)</f>
        <v>1.8177059319945104E-3</v>
      </c>
      <c r="F22">
        <f>estimation_returns!F22-estimation_returns!$Q22*VLOOKUP(estimation_returns!F$1,regression_results!$B:$J,5,0)+VLOOKUP(estimation_returns!F$1,regression_results!$B:$J,4,0)</f>
        <v>-3.8714331913514003E-5</v>
      </c>
      <c r="G22">
        <f>estimation_returns!G22-estimation_returns!$Q22*VLOOKUP(estimation_returns!G$1,regression_results!$B:$J,5,0)+VLOOKUP(estimation_returns!G$1,regression_results!$B:$J,4,0)</f>
        <v>-2.2471721007295851E-2</v>
      </c>
      <c r="H22">
        <f>estimation_returns!H22-estimation_returns!$Q22*VLOOKUP(estimation_returns!H$1,regression_results!$B:$J,5,0)+VLOOKUP(estimation_returns!H$1,regression_results!$B:$J,4,0)</f>
        <v>5.2383697242843877E-2</v>
      </c>
      <c r="I22">
        <f>estimation_returns!I22-estimation_returns!$Q22*VLOOKUP(estimation_returns!I$1,regression_results!$B:$J,5,0)+VLOOKUP(estimation_returns!I$1,regression_results!$B:$J,4,0)</f>
        <v>-5.0537466958199349E-2</v>
      </c>
      <c r="J22">
        <f>estimation_returns!J22-estimation_returns!$Q22*VLOOKUP(estimation_returns!J$1,regression_results!$B:$J,5,0)+VLOOKUP(estimation_returns!J$1,regression_results!$B:$J,4,0)</f>
        <v>-7.8330010721471329E-3</v>
      </c>
      <c r="K22">
        <f>estimation_returns!K22-estimation_returns!$Q22*VLOOKUP(estimation_returns!K$1,regression_results!$B:$J,5,0)+VLOOKUP(estimation_returns!K$1,regression_results!$B:$J,4,0)</f>
        <v>6.8444678729966957E-3</v>
      </c>
      <c r="L22">
        <f>estimation_returns!L22-estimation_returns!$Q22*VLOOKUP(estimation_returns!L$1,regression_results!$B:$J,5,0)+VLOOKUP(estimation_returns!L$1,regression_results!$B:$J,4,0)</f>
        <v>2.3943863316791186E-2</v>
      </c>
      <c r="M22">
        <f>estimation_returns!M22-estimation_returns!$Q22*VLOOKUP(estimation_returns!M$1,regression_results!$B:$J,5,0)+VLOOKUP(estimation_returns!M$1,regression_results!$B:$J,4,0)</f>
        <v>-1.1728946171984205E-2</v>
      </c>
      <c r="N22">
        <f>estimation_returns!N22-estimation_returns!$Q22*VLOOKUP(estimation_returns!N$1,regression_results!$B:$J,5,0)+VLOOKUP(estimation_returns!N$1,regression_results!$B:$J,4,0)</f>
        <v>-7.1026008518970882E-3</v>
      </c>
      <c r="O22">
        <f>estimation_returns!O22-estimation_returns!$Q22*VLOOKUP(estimation_returns!O$1,regression_results!$B:$J,5,0)+VLOOKUP(estimation_returns!O$1,regression_results!$B:$J,4,0)</f>
        <v>2.2730826276434326E-2</v>
      </c>
      <c r="P22">
        <f>estimation_returns!P22-estimation_returns!$Q22*VLOOKUP(estimation_returns!P$1,regression_results!$B:$J,5,0)+VLOOKUP(estimation_returns!P$1,regression_results!$B:$J,4,0)</f>
        <v>6.7035909478788316E-3</v>
      </c>
      <c r="Q22">
        <f>estimation_returns!R22-estimation_returns!$Q22*VLOOKUP(estimation_returns!R$1,regression_results!$B:$J,5,0)+VLOOKUP(estimation_returns!R$1,regression_results!$B:$J,4,0)</f>
        <v>-1.1072232470143981E-2</v>
      </c>
      <c r="R22">
        <f>estimation_returns!S22-estimation_returns!$Q22*VLOOKUP(estimation_returns!S$1,regression_results!$B:$J,5,0)+VLOOKUP(estimation_returns!S$1,regression_results!$B:$J,4,0)</f>
        <v>4.9683924042257237E-2</v>
      </c>
      <c r="S22">
        <f>estimation_returns!T22-estimation_returns!$Q22*VLOOKUP(estimation_returns!T$1,regression_results!$B:$J,5,0)+VLOOKUP(estimation_returns!T$1,regression_results!$B:$J,4,0)</f>
        <v>-0.12383981751580699</v>
      </c>
      <c r="T22">
        <f>estimation_returns!U22-estimation_returns!$Q22*VLOOKUP(estimation_returns!U$1,regression_results!$B:$J,5,0)+VLOOKUP(estimation_returns!U$1,regression_results!$B:$J,4,0)</f>
        <v>6.8532192746539895E-3</v>
      </c>
      <c r="U22">
        <f>estimation_returns!V22-estimation_returns!$Q22*VLOOKUP(estimation_returns!V$1,regression_results!$B:$J,5,0)+VLOOKUP(estimation_returns!V$1,regression_results!$B:$J,4,0)</f>
        <v>-6.3790232928136077E-3</v>
      </c>
      <c r="V22">
        <f>estimation_returns!W22-estimation_returns!$Q22*VLOOKUP(estimation_returns!W$1,regression_results!$B:$J,5,0)+VLOOKUP(estimation_returns!W$1,regression_results!$B:$J,4,0)</f>
        <v>-3.8966461894277396E-2</v>
      </c>
      <c r="W22">
        <f>estimation_returns!X22-estimation_returns!$Q22*VLOOKUP(estimation_returns!X$1,regression_results!$B:$J,5,0)+VLOOKUP(estimation_returns!X$1,regression_results!$B:$J,4,0)</f>
        <v>-2.7346513959352692E-4</v>
      </c>
      <c r="X22">
        <f>estimation_returns!Y22-estimation_returns!$Q22*VLOOKUP(estimation_returns!Y$1,regression_results!$B:$J,5,0)+VLOOKUP(estimation_returns!Y$1,regression_results!$B:$J,4,0)</f>
        <v>-2.4412525269067498E-2</v>
      </c>
      <c r="Y22">
        <f>estimation_returns!Z22-estimation_returns!$Q22*VLOOKUP(estimation_returns!Z$1,regression_results!$B:$J,5,0)+VLOOKUP(estimation_returns!Z$1,regression_results!$B:$J,4,0)</f>
        <v>-7.0709081754533776E-2</v>
      </c>
      <c r="Z22">
        <f>estimation_returns!AA22-estimation_returns!$Q22*VLOOKUP(estimation_returns!AA$1,regression_results!$B:$J,5,0)+VLOOKUP(estimation_returns!AA$1,regression_results!$B:$J,4,0)</f>
        <v>7.9364145018547914E-3</v>
      </c>
      <c r="AA22">
        <f>estimation_returns!AB22-estimation_returns!$Q22*VLOOKUP(estimation_returns!AB$1,regression_results!$B:$J,5,0)+VLOOKUP(estimation_returns!AB$1,regression_results!$B:$J,4,0)</f>
        <v>-1.8863640815982227E-2</v>
      </c>
      <c r="AB22">
        <f>estimation_returns!AC22-estimation_returns!$Q22*VLOOKUP(estimation_returns!AC$1,regression_results!$B:$J,5,0)+VLOOKUP(estimation_returns!AC$1,regression_results!$B:$J,4,0)</f>
        <v>-1.4238244058693155E-2</v>
      </c>
      <c r="AC22">
        <f>estimation_returns!AD22-estimation_returns!$Q22*VLOOKUP(estimation_returns!AD$1,regression_results!$B:$J,5,0)+VLOOKUP(estimation_returns!AD$1,regression_results!$B:$J,4,0)</f>
        <v>-2.1281909415973316E-3</v>
      </c>
      <c r="AD22">
        <f>estimation_returns!AE22-estimation_returns!$Q22*VLOOKUP(estimation_returns!AE$1,regression_results!$B:$J,5,0)+VLOOKUP(estimation_returns!AE$1,regression_results!$B:$J,4,0)</f>
        <v>9.0664329104945575E-3</v>
      </c>
      <c r="AE22">
        <f>estimation_returns!AF22-estimation_returns!$Q22*VLOOKUP(estimation_returns!AF$1,regression_results!$B:$J,5,0)+VLOOKUP(estimation_returns!AF$1,regression_results!$B:$J,4,0)</f>
        <v>-9.8017595876744423E-3</v>
      </c>
      <c r="AF22">
        <f>estimation_returns!AG22-estimation_returns!$Q22*VLOOKUP(estimation_returns!AG$1,regression_results!$B:$J,5,0)+VLOOKUP(estimation_returns!AG$1,regression_results!$B:$J,4,0)</f>
        <v>8.4268632755896324E-3</v>
      </c>
      <c r="AG22">
        <f>estimation_returns!AH22-estimation_returns!$Q22*VLOOKUP(estimation_returns!AH$1,regression_results!$B:$J,5,0)+VLOOKUP(estimation_returns!AH$1,regression_results!$B:$J,4,0)</f>
        <v>-3.8578584545366598E-2</v>
      </c>
      <c r="AH22">
        <f>estimation_returns!AI22-estimation_returns!$Q22*VLOOKUP(estimation_returns!AI$1,regression_results!$B:$J,5,0)+VLOOKUP(estimation_returns!AI$1,regression_results!$B:$J,4,0)</f>
        <v>3.2282493241290204E-3</v>
      </c>
      <c r="AI22">
        <f>estimation_returns!AJ22-estimation_returns!$Q22*VLOOKUP(estimation_returns!AJ$1,regression_results!$B:$J,5,0)+VLOOKUP(estimation_returns!AJ$1,regression_results!$B:$J,4,0)</f>
        <v>-6.5088184945882397E-3</v>
      </c>
      <c r="AJ22">
        <f>estimation_returns!AK22-estimation_returns!$Q22*VLOOKUP(estimation_returns!AK$1,regression_results!$B:$J,5,0)+VLOOKUP(estimation_returns!AK$1,regression_results!$B:$J,4,0)</f>
        <v>-1.8647702980986079E-2</v>
      </c>
      <c r="AK22">
        <f>estimation_returns!AL22-estimation_returns!$Q22*VLOOKUP(estimation_returns!AL$1,regression_results!$B:$J,5,0)+VLOOKUP(estimation_returns!AL$1,regression_results!$B:$J,4,0)</f>
        <v>-1.4642975676891073E-2</v>
      </c>
      <c r="AL22">
        <f>estimation_returns!AM22-estimation_returns!$Q22*VLOOKUP(estimation_returns!AM$1,regression_results!$B:$J,5,0)+VLOOKUP(estimation_returns!AM$1,regression_results!$B:$J,4,0)</f>
        <v>-4.48395560163279E-2</v>
      </c>
      <c r="AM22">
        <f>estimation_returns!AN22-estimation_returns!$Q22*VLOOKUP(estimation_returns!AN$1,regression_results!$B:$J,5,0)+VLOOKUP(estimation_returns!AN$1,regression_results!$B:$J,4,0)</f>
        <v>1.1586735049318203E-2</v>
      </c>
      <c r="AN22">
        <f>estimation_returns!AO22-estimation_returns!$Q22*VLOOKUP(estimation_returns!AO$1,regression_results!$B:$J,5,0)+VLOOKUP(estimation_returns!AO$1,regression_results!$B:$J,4,0)</f>
        <v>8.0759106213153572E-3</v>
      </c>
      <c r="AO22">
        <f>estimation_returns!AP22-estimation_returns!$Q22*VLOOKUP(estimation_returns!AP$1,regression_results!$B:$J,5,0)+VLOOKUP(estimation_returns!AP$1,regression_results!$B:$J,4,0)</f>
        <v>-1.9885535186151552E-2</v>
      </c>
      <c r="AP22">
        <f>estimation_returns!AQ22-estimation_returns!$Q22*VLOOKUP(estimation_returns!AQ$1,regression_results!$B:$J,5,0)+VLOOKUP(estimation_returns!AQ$1,regression_results!$B:$J,4,0)</f>
        <v>-9.8812450858372369E-4</v>
      </c>
      <c r="AQ22">
        <f>estimation_returns!AR22-estimation_returns!$Q22*VLOOKUP(estimation_returns!AR$1,regression_results!$B:$J,5,0)+VLOOKUP(estimation_returns!AR$1,regression_results!$B:$J,4,0)</f>
        <v>1.0625602339074605E-2</v>
      </c>
      <c r="AR22">
        <f>estimation_returns!AS22-estimation_returns!$Q22*VLOOKUP(estimation_returns!AS$1,regression_results!$B:$J,5,0)+VLOOKUP(estimation_returns!AS$1,regression_results!$B:$J,4,0)</f>
        <v>-1.5605295482177661E-2</v>
      </c>
      <c r="AS22">
        <f>estimation_returns!AT22-estimation_returns!$Q22*VLOOKUP(estimation_returns!AT$1,regression_results!$B:$J,5,0)+VLOOKUP(estimation_returns!AT$1,regression_results!$B:$J,4,0)</f>
        <v>-2.9092734093008662E-2</v>
      </c>
      <c r="AT22">
        <f>estimation_returns!AU22-estimation_returns!$Q22*VLOOKUP(estimation_returns!AU$1,regression_results!$B:$J,5,0)+VLOOKUP(estimation_returns!AU$1,regression_results!$B:$J,4,0)</f>
        <v>-5.7844935529399455E-3</v>
      </c>
      <c r="AU22">
        <f>estimation_returns!AV22-estimation_returns!$Q22*VLOOKUP(estimation_returns!AV$1,regression_results!$B:$J,5,0)+VLOOKUP(estimation_returns!AV$1,regression_results!$B:$J,4,0)</f>
        <v>9.6584147801194627E-3</v>
      </c>
      <c r="AV22">
        <f>estimation_returns!AW22-estimation_returns!$Q22*VLOOKUP(estimation_returns!AW$1,regression_results!$B:$J,5,0)+VLOOKUP(estimation_returns!AW$1,regression_results!$B:$J,4,0)</f>
        <v>-1.2070899645336046E-2</v>
      </c>
      <c r="AW22">
        <f>estimation_returns!AX22-estimation_returns!$Q22*VLOOKUP(estimation_returns!AX$1,regression_results!$B:$J,5,0)+VLOOKUP(estimation_returns!AX$1,regression_results!$B:$J,4,0)</f>
        <v>-2.2090421374163026E-2</v>
      </c>
      <c r="AX22">
        <f>estimation_returns!AY22-estimation_returns!$Q22*VLOOKUP(estimation_returns!AY$1,regression_results!$B:$J,5,0)+VLOOKUP(estimation_returns!AY$1,regression_results!$B:$J,4,0)</f>
        <v>-1.6329052234163623E-2</v>
      </c>
      <c r="AY22">
        <f>estimation_returns!AZ22-estimation_returns!$Q22*VLOOKUP(estimation_returns!AZ$1,regression_results!$B:$J,5,0)+VLOOKUP(estimation_returns!AZ$1,regression_results!$B:$J,4,0)</f>
        <v>-8.5848260414584626E-2</v>
      </c>
      <c r="AZ22">
        <f>estimation_returns!BA22-estimation_returns!$Q22*VLOOKUP(estimation_returns!BA$1,regression_results!$B:$J,5,0)+VLOOKUP(estimation_returns!BA$1,regression_results!$B:$J,4,0)</f>
        <v>3.7557574929715336E-3</v>
      </c>
      <c r="BA22">
        <f>estimation_returns!BB22-estimation_returns!$Q22*VLOOKUP(estimation_returns!BB$1,regression_results!$B:$J,5,0)+VLOOKUP(estimation_returns!BB$1,regression_results!$B:$J,4,0)</f>
        <v>-2.4375068329582665E-3</v>
      </c>
      <c r="BB22">
        <f>estimation_returns!BC22-estimation_returns!$Q22*VLOOKUP(estimation_returns!BC$1,regression_results!$B:$J,5,0)+VLOOKUP(estimation_returns!BC$1,regression_results!$B:$J,4,0)</f>
        <v>-2.7352347225863306E-3</v>
      </c>
      <c r="BC22">
        <f>estimation_returns!BD22-estimation_returns!$Q22*VLOOKUP(estimation_returns!BD$1,regression_results!$B:$J,5,0)+VLOOKUP(estimation_returns!BD$1,regression_results!$B:$J,4,0)</f>
        <v>-5.0131116227245934E-2</v>
      </c>
      <c r="BD22">
        <f>estimation_returns!BE22-estimation_returns!$Q22*VLOOKUP(estimation_returns!BE$1,regression_results!$B:$J,5,0)+VLOOKUP(estimation_returns!BE$1,regression_results!$B:$J,4,0)</f>
        <v>9.9720339904212519E-3</v>
      </c>
      <c r="BE22">
        <f>estimation_returns!BF22-estimation_returns!$Q22*VLOOKUP(estimation_returns!BF$1,regression_results!$B:$J,5,0)+VLOOKUP(estimation_returns!BF$1,regression_results!$B:$J,4,0)</f>
        <v>1.2139713408665077E-2</v>
      </c>
      <c r="BF22">
        <f>estimation_returns!BG22-estimation_returns!$Q22*VLOOKUP(estimation_returns!BG$1,regression_results!$B:$J,5,0)+VLOOKUP(estimation_returns!BG$1,regression_results!$B:$J,4,0)</f>
        <v>-1.5985712086517324E-2</v>
      </c>
      <c r="BG22">
        <f>estimation_returns!BH22-estimation_returns!$Q22*VLOOKUP(estimation_returns!BH$1,regression_results!$B:$J,5,0)+VLOOKUP(estimation_returns!BH$1,regression_results!$B:$J,4,0)</f>
        <v>-1.1952877389912585E-2</v>
      </c>
      <c r="BH22">
        <f>estimation_returns!BI22-estimation_returns!$Q22*VLOOKUP(estimation_returns!BI$1,regression_results!$B:$J,5,0)+VLOOKUP(estimation_returns!BI$1,regression_results!$B:$J,4,0)</f>
        <v>-3.8525527389308575E-2</v>
      </c>
      <c r="BI22">
        <f>estimation_returns!BJ22-estimation_returns!$Q22*VLOOKUP(estimation_returns!BJ$1,regression_results!$B:$J,5,0)+VLOOKUP(estimation_returns!BJ$1,regression_results!$B:$J,4,0)</f>
        <v>-1.4483036784176229E-2</v>
      </c>
      <c r="BJ22">
        <f>estimation_returns!BK22-estimation_returns!$Q22*VLOOKUP(estimation_returns!BK$1,regression_results!$B:$J,5,0)+VLOOKUP(estimation_returns!BK$1,regression_results!$B:$J,4,0)</f>
        <v>-9.1765456837447287E-3</v>
      </c>
      <c r="BK22">
        <f>estimation_returns!BL22-estimation_returns!$Q22*VLOOKUP(estimation_returns!BL$1,regression_results!$B:$J,5,0)+VLOOKUP(estimation_returns!BL$1,regression_results!$B:$J,4,0)</f>
        <v>-7.666445811906461E-2</v>
      </c>
      <c r="BL22">
        <f>estimation_returns!BM22-estimation_returns!$Q22*VLOOKUP(estimation_returns!BM$1,regression_results!$B:$J,5,0)+VLOOKUP(estimation_returns!BM$1,regression_results!$B:$J,4,0)</f>
        <v>-1.7856462428400121E-2</v>
      </c>
      <c r="BM22" s="2">
        <v>44594</v>
      </c>
      <c r="BN22">
        <f t="shared" si="0"/>
        <v>-1.3916557377423082E-2</v>
      </c>
    </row>
    <row r="23" spans="1:66" x14ac:dyDescent="0.25">
      <c r="A23" s="1">
        <v>-14</v>
      </c>
      <c r="B23">
        <f>estimation_returns!B23-estimation_returns!$Q23*VLOOKUP(estimation_returns!B$1,regression_results!$B:$J,5,0)+VLOOKUP(estimation_returns!B$1,regression_results!$B:$J,4,0)</f>
        <v>1.6031066242968503E-3</v>
      </c>
      <c r="C23">
        <f>estimation_returns!C23-estimation_returns!$Q23*VLOOKUP(estimation_returns!C$1,regression_results!$B:$J,5,0)+VLOOKUP(estimation_returns!C$1,regression_results!$B:$J,4,0)</f>
        <v>-5.036670069869166E-3</v>
      </c>
      <c r="D23">
        <f>estimation_returns!D23-estimation_returns!$Q23*VLOOKUP(estimation_returns!D$1,regression_results!$B:$J,5,0)+VLOOKUP(estimation_returns!D$1,regression_results!$B:$J,4,0)</f>
        <v>-8.9789152069105309E-3</v>
      </c>
      <c r="E23">
        <f>estimation_returns!E23-estimation_returns!$Q23*VLOOKUP(estimation_returns!E$1,regression_results!$B:$J,5,0)+VLOOKUP(estimation_returns!E$1,regression_results!$B:$J,4,0)</f>
        <v>-7.6537416480364278E-3</v>
      </c>
      <c r="F23">
        <f>estimation_returns!F23-estimation_returns!$Q23*VLOOKUP(estimation_returns!F$1,regression_results!$B:$J,5,0)+VLOOKUP(estimation_returns!F$1,regression_results!$B:$J,4,0)</f>
        <v>2.4672396049425106E-2</v>
      </c>
      <c r="G23">
        <f>estimation_returns!G23-estimation_returns!$Q23*VLOOKUP(estimation_returns!G$1,regression_results!$B:$J,5,0)+VLOOKUP(estimation_returns!G$1,regression_results!$B:$J,4,0)</f>
        <v>-6.4380105420579117E-3</v>
      </c>
      <c r="H23">
        <f>estimation_returns!H23-estimation_returns!$Q23*VLOOKUP(estimation_returns!H$1,regression_results!$B:$J,5,0)+VLOOKUP(estimation_returns!H$1,regression_results!$B:$J,4,0)</f>
        <v>7.1142624142901236E-3</v>
      </c>
      <c r="I23">
        <f>estimation_returns!I23-estimation_returns!$Q23*VLOOKUP(estimation_returns!I$1,regression_results!$B:$J,5,0)+VLOOKUP(estimation_returns!I$1,regression_results!$B:$J,4,0)</f>
        <v>-9.6773938731688595E-3</v>
      </c>
      <c r="J23">
        <f>estimation_returns!J23-estimation_returns!$Q23*VLOOKUP(estimation_returns!J$1,regression_results!$B:$J,5,0)+VLOOKUP(estimation_returns!J$1,regression_results!$B:$J,4,0)</f>
        <v>-2.400742810326293E-4</v>
      </c>
      <c r="K23">
        <f>estimation_returns!K23-estimation_returns!$Q23*VLOOKUP(estimation_returns!K$1,regression_results!$B:$J,5,0)+VLOOKUP(estimation_returns!K$1,regression_results!$B:$J,4,0)</f>
        <v>3.4594029253274636E-2</v>
      </c>
      <c r="L23">
        <f>estimation_returns!L23-estimation_returns!$Q23*VLOOKUP(estimation_returns!L$1,regression_results!$B:$J,5,0)+VLOOKUP(estimation_returns!L$1,regression_results!$B:$J,4,0)</f>
        <v>3.4698461400869011E-2</v>
      </c>
      <c r="M23">
        <f>estimation_returns!M23-estimation_returns!$Q23*VLOOKUP(estimation_returns!M$1,regression_results!$B:$J,5,0)+VLOOKUP(estimation_returns!M$1,regression_results!$B:$J,4,0)</f>
        <v>2.0704414158198422E-3</v>
      </c>
      <c r="N23">
        <f>estimation_returns!N23-estimation_returns!$Q23*VLOOKUP(estimation_returns!N$1,regression_results!$B:$J,5,0)+VLOOKUP(estimation_returns!N$1,regression_results!$B:$J,4,0)</f>
        <v>1.497192742439914E-2</v>
      </c>
      <c r="O23">
        <f>estimation_returns!O23-estimation_returns!$Q23*VLOOKUP(estimation_returns!O$1,regression_results!$B:$J,5,0)+VLOOKUP(estimation_returns!O$1,regression_results!$B:$J,4,0)</f>
        <v>7.1633181051736175E-2</v>
      </c>
      <c r="P23">
        <f>estimation_returns!P23-estimation_returns!$Q23*VLOOKUP(estimation_returns!P$1,regression_results!$B:$J,5,0)+VLOOKUP(estimation_returns!P$1,regression_results!$B:$J,4,0)</f>
        <v>5.2975034809585857E-3</v>
      </c>
      <c r="Q23">
        <f>estimation_returns!R23-estimation_returns!$Q23*VLOOKUP(estimation_returns!R$1,regression_results!$B:$J,5,0)+VLOOKUP(estimation_returns!R$1,regression_results!$B:$J,4,0)</f>
        <v>-2.0796340463666105E-3</v>
      </c>
      <c r="R23">
        <f>estimation_returns!S23-estimation_returns!$Q23*VLOOKUP(estimation_returns!S$1,regression_results!$B:$J,5,0)+VLOOKUP(estimation_returns!S$1,regression_results!$B:$J,4,0)</f>
        <v>9.9729963441472017E-3</v>
      </c>
      <c r="S23">
        <f>estimation_returns!T23-estimation_returns!$Q23*VLOOKUP(estimation_returns!T$1,regression_results!$B:$J,5,0)+VLOOKUP(estimation_returns!T$1,regression_results!$B:$J,4,0)</f>
        <v>-3.8195213910200303E-2</v>
      </c>
      <c r="T23">
        <f>estimation_returns!U23-estimation_returns!$Q23*VLOOKUP(estimation_returns!U$1,regression_results!$B:$J,5,0)+VLOOKUP(estimation_returns!U$1,regression_results!$B:$J,4,0)</f>
        <v>2.0439406027791207E-2</v>
      </c>
      <c r="U23">
        <f>estimation_returns!V23-estimation_returns!$Q23*VLOOKUP(estimation_returns!V$1,regression_results!$B:$J,5,0)+VLOOKUP(estimation_returns!V$1,regression_results!$B:$J,4,0)</f>
        <v>-5.8260429911891533E-3</v>
      </c>
      <c r="V23">
        <f>estimation_returns!W23-estimation_returns!$Q23*VLOOKUP(estimation_returns!W$1,regression_results!$B:$J,5,0)+VLOOKUP(estimation_returns!W$1,regression_results!$B:$J,4,0)</f>
        <v>1.59718299012859E-2</v>
      </c>
      <c r="W23">
        <f>estimation_returns!X23-estimation_returns!$Q23*VLOOKUP(estimation_returns!X$1,regression_results!$B:$J,5,0)+VLOOKUP(estimation_returns!X$1,regression_results!$B:$J,4,0)</f>
        <v>5.6193018199671629E-4</v>
      </c>
      <c r="X23">
        <f>estimation_returns!Y23-estimation_returns!$Q23*VLOOKUP(estimation_returns!Y$1,regression_results!$B:$J,5,0)+VLOOKUP(estimation_returns!Y$1,regression_results!$B:$J,4,0)</f>
        <v>-7.8470772720998592E-3</v>
      </c>
      <c r="Y23">
        <f>estimation_returns!Z23-estimation_returns!$Q23*VLOOKUP(estimation_returns!Z$1,regression_results!$B:$J,5,0)+VLOOKUP(estimation_returns!Z$1,regression_results!$B:$J,4,0)</f>
        <v>6.7651383629956617E-4</v>
      </c>
      <c r="Z23">
        <f>estimation_returns!AA23-estimation_returns!$Q23*VLOOKUP(estimation_returns!AA$1,regression_results!$B:$J,5,0)+VLOOKUP(estimation_returns!AA$1,regression_results!$B:$J,4,0)</f>
        <v>-3.7072470295914984E-3</v>
      </c>
      <c r="AA23">
        <f>estimation_returns!AB23-estimation_returns!$Q23*VLOOKUP(estimation_returns!AB$1,regression_results!$B:$J,5,0)+VLOOKUP(estimation_returns!AB$1,regression_results!$B:$J,4,0)</f>
        <v>6.7819495923779403E-4</v>
      </c>
      <c r="AB23">
        <f>estimation_returns!AC23-estimation_returns!$Q23*VLOOKUP(estimation_returns!AC$1,regression_results!$B:$J,5,0)+VLOOKUP(estimation_returns!AC$1,regression_results!$B:$J,4,0)</f>
        <v>1.3249860654514549E-2</v>
      </c>
      <c r="AC23">
        <f>estimation_returns!AD23-estimation_returns!$Q23*VLOOKUP(estimation_returns!AD$1,regression_results!$B:$J,5,0)+VLOOKUP(estimation_returns!AD$1,regression_results!$B:$J,4,0)</f>
        <v>3.3876410715372091E-2</v>
      </c>
      <c r="AD23">
        <f>estimation_returns!AE23-estimation_returns!$Q23*VLOOKUP(estimation_returns!AE$1,regression_results!$B:$J,5,0)+VLOOKUP(estimation_returns!AE$1,regression_results!$B:$J,4,0)</f>
        <v>5.1347469935488985E-3</v>
      </c>
      <c r="AE23">
        <f>estimation_returns!AF23-estimation_returns!$Q23*VLOOKUP(estimation_returns!AF$1,regression_results!$B:$J,5,0)+VLOOKUP(estimation_returns!AF$1,regression_results!$B:$J,4,0)</f>
        <v>4.95571570879106E-3</v>
      </c>
      <c r="AF23">
        <f>estimation_returns!AG23-estimation_returns!$Q23*VLOOKUP(estimation_returns!AG$1,regression_results!$B:$J,5,0)+VLOOKUP(estimation_returns!AG$1,regression_results!$B:$J,4,0)</f>
        <v>8.931088368434004E-3</v>
      </c>
      <c r="AG23">
        <f>estimation_returns!AH23-estimation_returns!$Q23*VLOOKUP(estimation_returns!AH$1,regression_results!$B:$J,5,0)+VLOOKUP(estimation_returns!AH$1,regression_results!$B:$J,4,0)</f>
        <v>-1.9086681398265151E-2</v>
      </c>
      <c r="AH23">
        <f>estimation_returns!AI23-estimation_returns!$Q23*VLOOKUP(estimation_returns!AI$1,regression_results!$B:$J,5,0)+VLOOKUP(estimation_returns!AI$1,regression_results!$B:$J,4,0)</f>
        <v>9.0968673558058863E-3</v>
      </c>
      <c r="AI23">
        <f>estimation_returns!AJ23-estimation_returns!$Q23*VLOOKUP(estimation_returns!AJ$1,regression_results!$B:$J,5,0)+VLOOKUP(estimation_returns!AJ$1,regression_results!$B:$J,4,0)</f>
        <v>9.2231634775321418E-3</v>
      </c>
      <c r="AJ23">
        <f>estimation_returns!AK23-estimation_returns!$Q23*VLOOKUP(estimation_returns!AK$1,regression_results!$B:$J,5,0)+VLOOKUP(estimation_returns!AK$1,regression_results!$B:$J,4,0)</f>
        <v>1.3488462988224465E-2</v>
      </c>
      <c r="AK23">
        <f>estimation_returns!AL23-estimation_returns!$Q23*VLOOKUP(estimation_returns!AL$1,regression_results!$B:$J,5,0)+VLOOKUP(estimation_returns!AL$1,regression_results!$B:$J,4,0)</f>
        <v>5.14342768690568E-2</v>
      </c>
      <c r="AL23">
        <f>estimation_returns!AM23-estimation_returns!$Q23*VLOOKUP(estimation_returns!AM$1,regression_results!$B:$J,5,0)+VLOOKUP(estimation_returns!AM$1,regression_results!$B:$J,4,0)</f>
        <v>1.7380880660631967E-2</v>
      </c>
      <c r="AM23">
        <f>estimation_returns!AN23-estimation_returns!$Q23*VLOOKUP(estimation_returns!AN$1,regression_results!$B:$J,5,0)+VLOOKUP(estimation_returns!AN$1,regression_results!$B:$J,4,0)</f>
        <v>5.0203568935510597E-3</v>
      </c>
      <c r="AN23">
        <f>estimation_returns!AO23-estimation_returns!$Q23*VLOOKUP(estimation_returns!AO$1,regression_results!$B:$J,5,0)+VLOOKUP(estimation_returns!AO$1,regression_results!$B:$J,4,0)</f>
        <v>2.0703377453124088E-3</v>
      </c>
      <c r="AO23">
        <f>estimation_returns!AP23-estimation_returns!$Q23*VLOOKUP(estimation_returns!AP$1,regression_results!$B:$J,5,0)+VLOOKUP(estimation_returns!AP$1,regression_results!$B:$J,4,0)</f>
        <v>1.7126610405200488E-2</v>
      </c>
      <c r="AP23">
        <f>estimation_returns!AQ23-estimation_returns!$Q23*VLOOKUP(estimation_returns!AQ$1,regression_results!$B:$J,5,0)+VLOOKUP(estimation_returns!AQ$1,regression_results!$B:$J,4,0)</f>
        <v>2.228816865842094E-3</v>
      </c>
      <c r="AQ23">
        <f>estimation_returns!AR23-estimation_returns!$Q23*VLOOKUP(estimation_returns!AR$1,regression_results!$B:$J,5,0)+VLOOKUP(estimation_returns!AR$1,regression_results!$B:$J,4,0)</f>
        <v>1.5931843374762809E-2</v>
      </c>
      <c r="AR23">
        <f>estimation_returns!AS23-estimation_returns!$Q23*VLOOKUP(estimation_returns!AS$1,regression_results!$B:$J,5,0)+VLOOKUP(estimation_returns!AS$1,regression_results!$B:$J,4,0)</f>
        <v>7.166050760985726E-3</v>
      </c>
      <c r="AS23">
        <f>estimation_returns!AT23-estimation_returns!$Q23*VLOOKUP(estimation_returns!AT$1,regression_results!$B:$J,5,0)+VLOOKUP(estimation_returns!AT$1,regression_results!$B:$J,4,0)</f>
        <v>-1.7485070606782652E-3</v>
      </c>
      <c r="AT23">
        <f>estimation_returns!AU23-estimation_returns!$Q23*VLOOKUP(estimation_returns!AU$1,regression_results!$B:$J,5,0)+VLOOKUP(estimation_returns!AU$1,regression_results!$B:$J,4,0)</f>
        <v>2.1931036355604207E-2</v>
      </c>
      <c r="AU23">
        <f>estimation_returns!AV23-estimation_returns!$Q23*VLOOKUP(estimation_returns!AV$1,regression_results!$B:$J,5,0)+VLOOKUP(estimation_returns!AV$1,regression_results!$B:$J,4,0)</f>
        <v>-5.8763779877568346E-2</v>
      </c>
      <c r="AV23">
        <f>estimation_returns!AW23-estimation_returns!$Q23*VLOOKUP(estimation_returns!AW$1,regression_results!$B:$J,5,0)+VLOOKUP(estimation_returns!AW$1,regression_results!$B:$J,4,0)</f>
        <v>7.8170243060131928E-3</v>
      </c>
      <c r="AW23">
        <f>estimation_returns!AX23-estimation_returns!$Q23*VLOOKUP(estimation_returns!AX$1,regression_results!$B:$J,5,0)+VLOOKUP(estimation_returns!AX$1,regression_results!$B:$J,4,0)</f>
        <v>-1.3504781888859358E-3</v>
      </c>
      <c r="AX23">
        <f>estimation_returns!AY23-estimation_returns!$Q23*VLOOKUP(estimation_returns!AY$1,regression_results!$B:$J,5,0)+VLOOKUP(estimation_returns!AY$1,regression_results!$B:$J,4,0)</f>
        <v>-5.6163009911783298E-3</v>
      </c>
      <c r="AY23">
        <f>estimation_returns!AZ23-estimation_returns!$Q23*VLOOKUP(estimation_returns!AZ$1,regression_results!$B:$J,5,0)+VLOOKUP(estimation_returns!AZ$1,regression_results!$B:$J,4,0)</f>
        <v>-2.2504198313757967E-2</v>
      </c>
      <c r="AZ23">
        <f>estimation_returns!BA23-estimation_returns!$Q23*VLOOKUP(estimation_returns!BA$1,regression_results!$B:$J,5,0)+VLOOKUP(estimation_returns!BA$1,regression_results!$B:$J,4,0)</f>
        <v>-3.0778878518730023E-3</v>
      </c>
      <c r="BA23">
        <f>estimation_returns!BB23-estimation_returns!$Q23*VLOOKUP(estimation_returns!BB$1,regression_results!$B:$J,5,0)+VLOOKUP(estimation_returns!BB$1,regression_results!$B:$J,4,0)</f>
        <v>0.14461236096937952</v>
      </c>
      <c r="BB23">
        <f>estimation_returns!BC23-estimation_returns!$Q23*VLOOKUP(estimation_returns!BC$1,regression_results!$B:$J,5,0)+VLOOKUP(estimation_returns!BC$1,regression_results!$B:$J,4,0)</f>
        <v>9.675581446520299E-3</v>
      </c>
      <c r="BC23">
        <f>estimation_returns!BD23-estimation_returns!$Q23*VLOOKUP(estimation_returns!BD$1,regression_results!$B:$J,5,0)+VLOOKUP(estimation_returns!BD$1,regression_results!$B:$J,4,0)</f>
        <v>-4.1931860226451494E-3</v>
      </c>
      <c r="BD23">
        <f>estimation_returns!BE23-estimation_returns!$Q23*VLOOKUP(estimation_returns!BE$1,regression_results!$B:$J,5,0)+VLOOKUP(estimation_returns!BE$1,regression_results!$B:$J,4,0)</f>
        <v>6.5890636222986302E-3</v>
      </c>
      <c r="BE23">
        <f>estimation_returns!BF23-estimation_returns!$Q23*VLOOKUP(estimation_returns!BF$1,regression_results!$B:$J,5,0)+VLOOKUP(estimation_returns!BF$1,regression_results!$B:$J,4,0)</f>
        <v>1.720667741380635E-2</v>
      </c>
      <c r="BF23">
        <f>estimation_returns!BG23-estimation_returns!$Q23*VLOOKUP(estimation_returns!BG$1,regression_results!$B:$J,5,0)+VLOOKUP(estimation_returns!BG$1,regression_results!$B:$J,4,0)</f>
        <v>-1.1751150759787025E-4</v>
      </c>
      <c r="BG23">
        <f>estimation_returns!BH23-estimation_returns!$Q23*VLOOKUP(estimation_returns!BH$1,regression_results!$B:$J,5,0)+VLOOKUP(estimation_returns!BH$1,regression_results!$B:$J,4,0)</f>
        <v>1.6460394699078937E-2</v>
      </c>
      <c r="BH23">
        <f>estimation_returns!BI23-estimation_returns!$Q23*VLOOKUP(estimation_returns!BI$1,regression_results!$B:$J,5,0)+VLOOKUP(estimation_returns!BI$1,regression_results!$B:$J,4,0)</f>
        <v>-3.2934786837953464E-2</v>
      </c>
      <c r="BI23">
        <f>estimation_returns!BJ23-estimation_returns!$Q23*VLOOKUP(estimation_returns!BJ$1,regression_results!$B:$J,5,0)+VLOOKUP(estimation_returns!BJ$1,regression_results!$B:$J,4,0)</f>
        <v>1.6993686255256601E-2</v>
      </c>
      <c r="BJ23">
        <f>estimation_returns!BK23-estimation_returns!$Q23*VLOOKUP(estimation_returns!BK$1,regression_results!$B:$J,5,0)+VLOOKUP(estimation_returns!BK$1,regression_results!$B:$J,4,0)</f>
        <v>1.8497753345132081E-2</v>
      </c>
      <c r="BK23">
        <f>estimation_returns!BL23-estimation_returns!$Q23*VLOOKUP(estimation_returns!BL$1,regression_results!$B:$J,5,0)+VLOOKUP(estimation_returns!BL$1,regression_results!$B:$J,4,0)</f>
        <v>-2.4526814655365513E-2</v>
      </c>
      <c r="BL23">
        <f>estimation_returns!BM23-estimation_returns!$Q23*VLOOKUP(estimation_returns!BM$1,regression_results!$B:$J,5,0)+VLOOKUP(estimation_returns!BM$1,regression_results!$B:$J,4,0)</f>
        <v>2.5336136588701461E-2</v>
      </c>
      <c r="BM23" s="2">
        <v>44595</v>
      </c>
      <c r="BN23">
        <f t="shared" si="0"/>
        <v>7.5681147877602164E-3</v>
      </c>
    </row>
    <row r="24" spans="1:66" x14ac:dyDescent="0.25">
      <c r="A24" s="1">
        <v>-13</v>
      </c>
      <c r="B24">
        <f>estimation_returns!B24-estimation_returns!$Q24*VLOOKUP(estimation_returns!B$1,regression_results!$B:$J,5,0)+VLOOKUP(estimation_returns!B$1,regression_results!$B:$J,4,0)</f>
        <v>-8.4579428435907142E-3</v>
      </c>
      <c r="C24">
        <f>estimation_returns!C24-estimation_returns!$Q24*VLOOKUP(estimation_returns!C$1,regression_results!$B:$J,5,0)+VLOOKUP(estimation_returns!C$1,regression_results!$B:$J,4,0)</f>
        <v>-8.2772656486966717E-3</v>
      </c>
      <c r="D24">
        <f>estimation_returns!D24-estimation_returns!$Q24*VLOOKUP(estimation_returns!D$1,regression_results!$B:$J,5,0)+VLOOKUP(estimation_returns!D$1,regression_results!$B:$J,4,0)</f>
        <v>5.7232794981173576E-2</v>
      </c>
      <c r="E24">
        <f>estimation_returns!E24-estimation_returns!$Q24*VLOOKUP(estimation_returns!E$1,regression_results!$B:$J,5,0)+VLOOKUP(estimation_returns!E$1,regression_results!$B:$J,4,0)</f>
        <v>-3.0982893670419592E-2</v>
      </c>
      <c r="F24">
        <f>estimation_returns!F24-estimation_returns!$Q24*VLOOKUP(estimation_returns!F$1,regression_results!$B:$J,5,0)+VLOOKUP(estimation_returns!F$1,regression_results!$B:$J,4,0)</f>
        <v>-1.9068279993191797E-2</v>
      </c>
      <c r="G24">
        <f>estimation_returns!G24-estimation_returns!$Q24*VLOOKUP(estimation_returns!G$1,regression_results!$B:$J,5,0)+VLOOKUP(estimation_returns!G$1,regression_results!$B:$J,4,0)</f>
        <v>-1.8846805504087336E-2</v>
      </c>
      <c r="H24">
        <f>estimation_returns!H24-estimation_returns!$Q24*VLOOKUP(estimation_returns!H$1,regression_results!$B:$J,5,0)+VLOOKUP(estimation_returns!H$1,regression_results!$B:$J,4,0)</f>
        <v>2.2854238119467329E-3</v>
      </c>
      <c r="I24">
        <f>estimation_returns!I24-estimation_returns!$Q24*VLOOKUP(estimation_returns!I$1,regression_results!$B:$J,5,0)+VLOOKUP(estimation_returns!I$1,regression_results!$B:$J,4,0)</f>
        <v>1.8644962422858413E-2</v>
      </c>
      <c r="J24">
        <f>estimation_returns!J24-estimation_returns!$Q24*VLOOKUP(estimation_returns!J$1,regression_results!$B:$J,5,0)+VLOOKUP(estimation_returns!J$1,regression_results!$B:$J,4,0)</f>
        <v>1.6737837853437049E-2</v>
      </c>
      <c r="K24">
        <f>estimation_returns!K24-estimation_returns!$Q24*VLOOKUP(estimation_returns!K$1,regression_results!$B:$J,5,0)+VLOOKUP(estimation_returns!K$1,regression_results!$B:$J,4,0)</f>
        <v>1.3914243044963965E-2</v>
      </c>
      <c r="L24">
        <f>estimation_returns!L24-estimation_returns!$Q24*VLOOKUP(estimation_returns!L$1,regression_results!$B:$J,5,0)+VLOOKUP(estimation_returns!L$1,regression_results!$B:$J,4,0)</f>
        <v>-3.3938997171953332E-2</v>
      </c>
      <c r="M24">
        <f>estimation_returns!M24-estimation_returns!$Q24*VLOOKUP(estimation_returns!M$1,regression_results!$B:$J,5,0)+VLOOKUP(estimation_returns!M$1,regression_results!$B:$J,4,0)</f>
        <v>-5.7650949775149415E-3</v>
      </c>
      <c r="N24">
        <f>estimation_returns!N24-estimation_returns!$Q24*VLOOKUP(estimation_returns!N$1,regression_results!$B:$J,5,0)+VLOOKUP(estimation_returns!N$1,regression_results!$B:$J,4,0)</f>
        <v>-3.4160992898109089E-3</v>
      </c>
      <c r="O24">
        <f>estimation_returns!O24-estimation_returns!$Q24*VLOOKUP(estimation_returns!O$1,regression_results!$B:$J,5,0)+VLOOKUP(estimation_returns!O$1,regression_results!$B:$J,4,0)</f>
        <v>2.9407758333568776E-2</v>
      </c>
      <c r="P24">
        <f>estimation_returns!P24-estimation_returns!$Q24*VLOOKUP(estimation_returns!P$1,regression_results!$B:$J,5,0)+VLOOKUP(estimation_returns!P$1,regression_results!$B:$J,4,0)</f>
        <v>-4.1496816985049072E-3</v>
      </c>
      <c r="Q24">
        <f>estimation_returns!R24-estimation_returns!$Q24*VLOOKUP(estimation_returns!R$1,regression_results!$B:$J,5,0)+VLOOKUP(estimation_returns!R$1,regression_results!$B:$J,4,0)</f>
        <v>-7.3036218771506622E-2</v>
      </c>
      <c r="R24">
        <f>estimation_returns!S24-estimation_returns!$Q24*VLOOKUP(estimation_returns!S$1,regression_results!$B:$J,5,0)+VLOOKUP(estimation_returns!S$1,regression_results!$B:$J,4,0)</f>
        <v>-1.3444911063075687E-2</v>
      </c>
      <c r="S24">
        <f>estimation_returns!T24-estimation_returns!$Q24*VLOOKUP(estimation_returns!T$1,regression_results!$B:$J,5,0)+VLOOKUP(estimation_returns!T$1,regression_results!$B:$J,4,0)</f>
        <v>3.3989494822138429E-2</v>
      </c>
      <c r="T24">
        <f>estimation_returns!U24-estimation_returns!$Q24*VLOOKUP(estimation_returns!U$1,regression_results!$B:$J,5,0)+VLOOKUP(estimation_returns!U$1,regression_results!$B:$J,4,0)</f>
        <v>1.7958872813228818E-2</v>
      </c>
      <c r="U24">
        <f>estimation_returns!V24-estimation_returns!$Q24*VLOOKUP(estimation_returns!V$1,regression_results!$B:$J,5,0)+VLOOKUP(estimation_returns!V$1,regression_results!$B:$J,4,0)</f>
        <v>-5.7759751111612374E-3</v>
      </c>
      <c r="V24">
        <f>estimation_returns!W24-estimation_returns!$Q24*VLOOKUP(estimation_returns!W$1,regression_results!$B:$J,5,0)+VLOOKUP(estimation_returns!W$1,regression_results!$B:$J,4,0)</f>
        <v>2.0199683385427438E-3</v>
      </c>
      <c r="W24">
        <f>estimation_returns!X24-estimation_returns!$Q24*VLOOKUP(estimation_returns!X$1,regression_results!$B:$J,5,0)+VLOOKUP(estimation_returns!X$1,regression_results!$B:$J,4,0)</f>
        <v>2.9417631129265947E-3</v>
      </c>
      <c r="X24">
        <f>estimation_returns!Y24-estimation_returns!$Q24*VLOOKUP(estimation_returns!Y$1,regression_results!$B:$J,5,0)+VLOOKUP(estimation_returns!Y$1,regression_results!$B:$J,4,0)</f>
        <v>4.764134788434805E-3</v>
      </c>
      <c r="Y24">
        <f>estimation_returns!Z24-estimation_returns!$Q24*VLOOKUP(estimation_returns!Z$1,regression_results!$B:$J,5,0)+VLOOKUP(estimation_returns!Z$1,regression_results!$B:$J,4,0)</f>
        <v>2.5717422814965207E-3</v>
      </c>
      <c r="Z24">
        <f>estimation_returns!AA24-estimation_returns!$Q24*VLOOKUP(estimation_returns!AA$1,regression_results!$B:$J,5,0)+VLOOKUP(estimation_returns!AA$1,regression_results!$B:$J,4,0)</f>
        <v>1.0641864828403949E-2</v>
      </c>
      <c r="AA24">
        <f>estimation_returns!AB24-estimation_returns!$Q24*VLOOKUP(estimation_returns!AB$1,regression_results!$B:$J,5,0)+VLOOKUP(estimation_returns!AB$1,regression_results!$B:$J,4,0)</f>
        <v>5.4217127008585339E-3</v>
      </c>
      <c r="AB24">
        <f>estimation_returns!AC24-estimation_returns!$Q24*VLOOKUP(estimation_returns!AC$1,regression_results!$B:$J,5,0)+VLOOKUP(estimation_returns!AC$1,regression_results!$B:$J,4,0)</f>
        <v>-1.9280205946444352E-4</v>
      </c>
      <c r="AC24">
        <f>estimation_returns!AD24-estimation_returns!$Q24*VLOOKUP(estimation_returns!AD$1,regression_results!$B:$J,5,0)+VLOOKUP(estimation_returns!AD$1,regression_results!$B:$J,4,0)</f>
        <v>1.3661433912842176E-2</v>
      </c>
      <c r="AD24">
        <f>estimation_returns!AE24-estimation_returns!$Q24*VLOOKUP(estimation_returns!AE$1,regression_results!$B:$J,5,0)+VLOOKUP(estimation_returns!AE$1,regression_results!$B:$J,4,0)</f>
        <v>1.0585140985621558E-2</v>
      </c>
      <c r="AE24">
        <f>estimation_returns!AF24-estimation_returns!$Q24*VLOOKUP(estimation_returns!AF$1,regression_results!$B:$J,5,0)+VLOOKUP(estimation_returns!AF$1,regression_results!$B:$J,4,0)</f>
        <v>1.1357913812144609E-2</v>
      </c>
      <c r="AF24">
        <f>estimation_returns!AG24-estimation_returns!$Q24*VLOOKUP(estimation_returns!AG$1,regression_results!$B:$J,5,0)+VLOOKUP(estimation_returns!AG$1,regression_results!$B:$J,4,0)</f>
        <v>-1.6447932678649951E-2</v>
      </c>
      <c r="AG24">
        <f>estimation_returns!AH24-estimation_returns!$Q24*VLOOKUP(estimation_returns!AH$1,regression_results!$B:$J,5,0)+VLOOKUP(estimation_returns!AH$1,regression_results!$B:$J,4,0)</f>
        <v>-2.6874487691008711E-2</v>
      </c>
      <c r="AH24">
        <f>estimation_returns!AI24-estimation_returns!$Q24*VLOOKUP(estimation_returns!AI$1,regression_results!$B:$J,5,0)+VLOOKUP(estimation_returns!AI$1,regression_results!$B:$J,4,0)</f>
        <v>5.8111405438208358E-3</v>
      </c>
      <c r="AI24">
        <f>estimation_returns!AJ24-estimation_returns!$Q24*VLOOKUP(estimation_returns!AJ$1,regression_results!$B:$J,5,0)+VLOOKUP(estimation_returns!AJ$1,regression_results!$B:$J,4,0)</f>
        <v>-1.9113176139800951E-2</v>
      </c>
      <c r="AJ24">
        <f>estimation_returns!AK24-estimation_returns!$Q24*VLOOKUP(estimation_returns!AK$1,regression_results!$B:$J,5,0)+VLOOKUP(estimation_returns!AK$1,regression_results!$B:$J,4,0)</f>
        <v>-5.1894269688343146E-2</v>
      </c>
      <c r="AK24">
        <f>estimation_returns!AL24-estimation_returns!$Q24*VLOOKUP(estimation_returns!AL$1,regression_results!$B:$J,5,0)+VLOOKUP(estimation_returns!AL$1,regression_results!$B:$J,4,0)</f>
        <v>-1.1653593349411892E-2</v>
      </c>
      <c r="AL24">
        <f>estimation_returns!AM24-estimation_returns!$Q24*VLOOKUP(estimation_returns!AM$1,regression_results!$B:$J,5,0)+VLOOKUP(estimation_returns!AM$1,regression_results!$B:$J,4,0)</f>
        <v>-7.7004186006298606E-3</v>
      </c>
      <c r="AM24">
        <f>estimation_returns!AN24-estimation_returns!$Q24*VLOOKUP(estimation_returns!AN$1,regression_results!$B:$J,5,0)+VLOOKUP(estimation_returns!AN$1,regression_results!$B:$J,4,0)</f>
        <v>-3.258791756174452E-2</v>
      </c>
      <c r="AN24">
        <f>estimation_returns!AO24-estimation_returns!$Q24*VLOOKUP(estimation_returns!AO$1,regression_results!$B:$J,5,0)+VLOOKUP(estimation_returns!AO$1,regression_results!$B:$J,4,0)</f>
        <v>-5.173321469230753E-3</v>
      </c>
      <c r="AO24">
        <f>estimation_returns!AP24-estimation_returns!$Q24*VLOOKUP(estimation_returns!AP$1,regression_results!$B:$J,5,0)+VLOOKUP(estimation_returns!AP$1,regression_results!$B:$J,4,0)</f>
        <v>7.8259182608127285E-4</v>
      </c>
      <c r="AP24">
        <f>estimation_returns!AQ24-estimation_returns!$Q24*VLOOKUP(estimation_returns!AQ$1,regression_results!$B:$J,5,0)+VLOOKUP(estimation_returns!AQ$1,regression_results!$B:$J,4,0)</f>
        <v>-1.8745926193907934E-2</v>
      </c>
      <c r="AQ24">
        <f>estimation_returns!AR24-estimation_returns!$Q24*VLOOKUP(estimation_returns!AR$1,regression_results!$B:$J,5,0)+VLOOKUP(estimation_returns!AR$1,regression_results!$B:$J,4,0)</f>
        <v>-6.6731004126760387E-3</v>
      </c>
      <c r="AR24">
        <f>estimation_returns!AS24-estimation_returns!$Q24*VLOOKUP(estimation_returns!AS$1,regression_results!$B:$J,5,0)+VLOOKUP(estimation_returns!AS$1,regression_results!$B:$J,4,0)</f>
        <v>2.4566359972418732E-2</v>
      </c>
      <c r="AS24">
        <f>estimation_returns!AT24-estimation_returns!$Q24*VLOOKUP(estimation_returns!AT$1,regression_results!$B:$J,5,0)+VLOOKUP(estimation_returns!AT$1,regression_results!$B:$J,4,0)</f>
        <v>-3.2548609756919707E-2</v>
      </c>
      <c r="AT24">
        <f>estimation_returns!AU24-estimation_returns!$Q24*VLOOKUP(estimation_returns!AU$1,regression_results!$B:$J,5,0)+VLOOKUP(estimation_returns!AU$1,regression_results!$B:$J,4,0)</f>
        <v>1.9047554512358282E-2</v>
      </c>
      <c r="AU24">
        <f>estimation_returns!AV24-estimation_returns!$Q24*VLOOKUP(estimation_returns!AV$1,regression_results!$B:$J,5,0)+VLOOKUP(estimation_returns!AV$1,regression_results!$B:$J,4,0)</f>
        <v>-1.2973530016941093E-2</v>
      </c>
      <c r="AV24">
        <f>estimation_returns!AW24-estimation_returns!$Q24*VLOOKUP(estimation_returns!AW$1,regression_results!$B:$J,5,0)+VLOOKUP(estimation_returns!AW$1,regression_results!$B:$J,4,0)</f>
        <v>-1.3841252966048302E-2</v>
      </c>
      <c r="AW24">
        <f>estimation_returns!AX24-estimation_returns!$Q24*VLOOKUP(estimation_returns!AX$1,regression_results!$B:$J,5,0)+VLOOKUP(estimation_returns!AX$1,regression_results!$B:$J,4,0)</f>
        <v>-2.6956525547428946E-3</v>
      </c>
      <c r="AX24">
        <f>estimation_returns!AY24-estimation_returns!$Q24*VLOOKUP(estimation_returns!AY$1,regression_results!$B:$J,5,0)+VLOOKUP(estimation_returns!AY$1,regression_results!$B:$J,4,0)</f>
        <v>2.5251370346999237E-2</v>
      </c>
      <c r="AY24">
        <f>estimation_returns!AZ24-estimation_returns!$Q24*VLOOKUP(estimation_returns!AZ$1,regression_results!$B:$J,5,0)+VLOOKUP(estimation_returns!AZ$1,regression_results!$B:$J,4,0)</f>
        <v>7.0870877061124909E-2</v>
      </c>
      <c r="AZ24">
        <f>estimation_returns!BA24-estimation_returns!$Q24*VLOOKUP(estimation_returns!BA$1,regression_results!$B:$J,5,0)+VLOOKUP(estimation_returns!BA$1,regression_results!$B:$J,4,0)</f>
        <v>2.8121752462591687E-2</v>
      </c>
      <c r="BA24">
        <f>estimation_returns!BB24-estimation_returns!$Q24*VLOOKUP(estimation_returns!BB$1,regression_results!$B:$J,5,0)+VLOOKUP(estimation_returns!BB$1,regression_results!$B:$J,4,0)</f>
        <v>3.4253678816864114E-2</v>
      </c>
      <c r="BB24">
        <f>estimation_returns!BC24-estimation_returns!$Q24*VLOOKUP(estimation_returns!BC$1,regression_results!$B:$J,5,0)+VLOOKUP(estimation_returns!BC$1,regression_results!$B:$J,4,0)</f>
        <v>3.6208904472060858E-3</v>
      </c>
      <c r="BC24">
        <f>estimation_returns!BD24-estimation_returns!$Q24*VLOOKUP(estimation_returns!BD$1,regression_results!$B:$J,5,0)+VLOOKUP(estimation_returns!BD$1,regression_results!$B:$J,4,0)</f>
        <v>3.915922500301823E-3</v>
      </c>
      <c r="BD24">
        <f>estimation_returns!BE24-estimation_returns!$Q24*VLOOKUP(estimation_returns!BE$1,regression_results!$B:$J,5,0)+VLOOKUP(estimation_returns!BE$1,regression_results!$B:$J,4,0)</f>
        <v>-6.5541358472304525E-3</v>
      </c>
      <c r="BE24">
        <f>estimation_returns!BF24-estimation_returns!$Q24*VLOOKUP(estimation_returns!BF$1,regression_results!$B:$J,5,0)+VLOOKUP(estimation_returns!BF$1,regression_results!$B:$J,4,0)</f>
        <v>-1.4575053677778872E-2</v>
      </c>
      <c r="BF24">
        <f>estimation_returns!BG24-estimation_returns!$Q24*VLOOKUP(estimation_returns!BG$1,regression_results!$B:$J,5,0)+VLOOKUP(estimation_returns!BG$1,regression_results!$B:$J,4,0)</f>
        <v>-2.7892370417242451E-3</v>
      </c>
      <c r="BG24">
        <f>estimation_returns!BH24-estimation_returns!$Q24*VLOOKUP(estimation_returns!BH$1,regression_results!$B:$J,5,0)+VLOOKUP(estimation_returns!BH$1,regression_results!$B:$J,4,0)</f>
        <v>-2.0849372208826322E-2</v>
      </c>
      <c r="BH24">
        <f>estimation_returns!BI24-estimation_returns!$Q24*VLOOKUP(estimation_returns!BI$1,regression_results!$B:$J,5,0)+VLOOKUP(estimation_returns!BI$1,regression_results!$B:$J,4,0)</f>
        <v>-3.0904447144771384E-4</v>
      </c>
      <c r="BI24">
        <f>estimation_returns!BJ24-estimation_returns!$Q24*VLOOKUP(estimation_returns!BJ$1,regression_results!$B:$J,5,0)+VLOOKUP(estimation_returns!BJ$1,regression_results!$B:$J,4,0)</f>
        <v>-1.5393450116659615E-2</v>
      </c>
      <c r="BJ24">
        <f>estimation_returns!BK24-estimation_returns!$Q24*VLOOKUP(estimation_returns!BK$1,regression_results!$B:$J,5,0)+VLOOKUP(estimation_returns!BK$1,regression_results!$B:$J,4,0)</f>
        <v>8.3154040708343681E-3</v>
      </c>
      <c r="BK24">
        <f>estimation_returns!BL24-estimation_returns!$Q24*VLOOKUP(estimation_returns!BL$1,regression_results!$B:$J,5,0)+VLOOKUP(estimation_returns!BL$1,regression_results!$B:$J,4,0)</f>
        <v>2.770132431835437E-2</v>
      </c>
      <c r="BL24">
        <f>estimation_returns!BM24-estimation_returns!$Q24*VLOOKUP(estimation_returns!BM$1,regression_results!$B:$J,5,0)+VLOOKUP(estimation_returns!BM$1,regression_results!$B:$J,4,0)</f>
        <v>1.0385770181103801E-2</v>
      </c>
      <c r="BM24" s="2">
        <v>44596</v>
      </c>
      <c r="BN24">
        <f t="shared" si="0"/>
        <v>-4.4388492606435483E-4</v>
      </c>
    </row>
    <row r="25" spans="1:66" x14ac:dyDescent="0.25">
      <c r="A25" s="1">
        <v>-12</v>
      </c>
      <c r="B25">
        <f>estimation_returns!B25-estimation_returns!$Q25*VLOOKUP(estimation_returns!B$1,regression_results!$B:$J,5,0)+VLOOKUP(estimation_returns!B$1,regression_results!$B:$J,4,0)</f>
        <v>6.9619684670015449E-4</v>
      </c>
      <c r="C25">
        <f>estimation_returns!C25-estimation_returns!$Q25*VLOOKUP(estimation_returns!C$1,regression_results!$B:$J,5,0)+VLOOKUP(estimation_returns!C$1,regression_results!$B:$J,4,0)</f>
        <v>-1.8092070968958096E-2</v>
      </c>
      <c r="D25">
        <f>estimation_returns!D25-estimation_returns!$Q25*VLOOKUP(estimation_returns!D$1,regression_results!$B:$J,5,0)+VLOOKUP(estimation_returns!D$1,regression_results!$B:$J,4,0)</f>
        <v>2.3164256746930567E-2</v>
      </c>
      <c r="E25">
        <f>estimation_returns!E25-estimation_returns!$Q25*VLOOKUP(estimation_returns!E$1,regression_results!$B:$J,5,0)+VLOOKUP(estimation_returns!E$1,regression_results!$B:$J,4,0)</f>
        <v>5.9003717334131693E-3</v>
      </c>
      <c r="F25">
        <f>estimation_returns!F25-estimation_returns!$Q25*VLOOKUP(estimation_returns!F$1,regression_results!$B:$J,5,0)+VLOOKUP(estimation_returns!F$1,regression_results!$B:$J,4,0)</f>
        <v>5.71818533526909E-3</v>
      </c>
      <c r="G25">
        <f>estimation_returns!G25-estimation_returns!$Q25*VLOOKUP(estimation_returns!G$1,regression_results!$B:$J,5,0)+VLOOKUP(estimation_returns!G$1,regression_results!$B:$J,4,0)</f>
        <v>-7.5737259196994623E-4</v>
      </c>
      <c r="H25">
        <f>estimation_returns!H25-estimation_returns!$Q25*VLOOKUP(estimation_returns!H$1,regression_results!$B:$J,5,0)+VLOOKUP(estimation_returns!H$1,regression_results!$B:$J,4,0)</f>
        <v>-8.2476720037671109E-3</v>
      </c>
      <c r="I25">
        <f>estimation_returns!I25-estimation_returns!$Q25*VLOOKUP(estimation_returns!I$1,regression_results!$B:$J,5,0)+VLOOKUP(estimation_returns!I$1,regression_results!$B:$J,4,0)</f>
        <v>-4.5599645231726715E-3</v>
      </c>
      <c r="J25">
        <f>estimation_returns!J25-estimation_returns!$Q25*VLOOKUP(estimation_returns!J$1,regression_results!$B:$J,5,0)+VLOOKUP(estimation_returns!J$1,regression_results!$B:$J,4,0)</f>
        <v>4.0656726376865682E-2</v>
      </c>
      <c r="K25">
        <f>estimation_returns!K25-estimation_returns!$Q25*VLOOKUP(estimation_returns!K$1,regression_results!$B:$J,5,0)+VLOOKUP(estimation_returns!K$1,regression_results!$B:$J,4,0)</f>
        <v>1.7358298925319711E-2</v>
      </c>
      <c r="L25">
        <f>estimation_returns!L25-estimation_returns!$Q25*VLOOKUP(estimation_returns!L$1,regression_results!$B:$J,5,0)+VLOOKUP(estimation_returns!L$1,regression_results!$B:$J,4,0)</f>
        <v>-1.6292594693647994E-2</v>
      </c>
      <c r="M25">
        <f>estimation_returns!M25-estimation_returns!$Q25*VLOOKUP(estimation_returns!M$1,regression_results!$B:$J,5,0)+VLOOKUP(estimation_returns!M$1,regression_results!$B:$J,4,0)</f>
        <v>-7.3140493863057317E-4</v>
      </c>
      <c r="N25">
        <f>estimation_returns!N25-estimation_returns!$Q25*VLOOKUP(estimation_returns!N$1,regression_results!$B:$J,5,0)+VLOOKUP(estimation_returns!N$1,regression_results!$B:$J,4,0)</f>
        <v>6.7795951667665479E-3</v>
      </c>
      <c r="O25">
        <f>estimation_returns!O25-estimation_returns!$Q25*VLOOKUP(estimation_returns!O$1,regression_results!$B:$J,5,0)+VLOOKUP(estimation_returns!O$1,regression_results!$B:$J,4,0)</f>
        <v>1.0110940685265791E-3</v>
      </c>
      <c r="P25">
        <f>estimation_returns!P25-estimation_returns!$Q25*VLOOKUP(estimation_returns!P$1,regression_results!$B:$J,5,0)+VLOOKUP(estimation_returns!P$1,regression_results!$B:$J,4,0)</f>
        <v>-1.1575910025957724E-2</v>
      </c>
      <c r="Q25">
        <f>estimation_returns!R25-estimation_returns!$Q25*VLOOKUP(estimation_returns!R$1,regression_results!$B:$J,5,0)+VLOOKUP(estimation_returns!R$1,regression_results!$B:$J,4,0)</f>
        <v>-3.5924954181512168E-2</v>
      </c>
      <c r="R25">
        <f>estimation_returns!S25-estimation_returns!$Q25*VLOOKUP(estimation_returns!S$1,regression_results!$B:$J,5,0)+VLOOKUP(estimation_returns!S$1,regression_results!$B:$J,4,0)</f>
        <v>8.9968607395902733E-3</v>
      </c>
      <c r="S25">
        <f>estimation_returns!T25-estimation_returns!$Q25*VLOOKUP(estimation_returns!T$1,regression_results!$B:$J,5,0)+VLOOKUP(estimation_returns!T$1,regression_results!$B:$J,4,0)</f>
        <v>1.5954885263288858E-2</v>
      </c>
      <c r="T25">
        <f>estimation_returns!U25-estimation_returns!$Q25*VLOOKUP(estimation_returns!U$1,regression_results!$B:$J,5,0)+VLOOKUP(estimation_returns!U$1,regression_results!$B:$J,4,0)</f>
        <v>1.1678863313229515E-2</v>
      </c>
      <c r="U25">
        <f>estimation_returns!V25-estimation_returns!$Q25*VLOOKUP(estimation_returns!V$1,regression_results!$B:$J,5,0)+VLOOKUP(estimation_returns!V$1,regression_results!$B:$J,4,0)</f>
        <v>-1.0359841918961344E-3</v>
      </c>
      <c r="V25">
        <f>estimation_returns!W25-estimation_returns!$Q25*VLOOKUP(estimation_returns!W$1,regression_results!$B:$J,5,0)+VLOOKUP(estimation_returns!W$1,regression_results!$B:$J,4,0)</f>
        <v>2.1288900282604318E-2</v>
      </c>
      <c r="W25">
        <f>estimation_returns!X25-estimation_returns!$Q25*VLOOKUP(estimation_returns!X$1,regression_results!$B:$J,5,0)+VLOOKUP(estimation_returns!X$1,regression_results!$B:$J,4,0)</f>
        <v>2.3711300755058684E-3</v>
      </c>
      <c r="X25">
        <f>estimation_returns!Y25-estimation_returns!$Q25*VLOOKUP(estimation_returns!Y$1,regression_results!$B:$J,5,0)+VLOOKUP(estimation_returns!Y$1,regression_results!$B:$J,4,0)</f>
        <v>-1.2604552625578446E-2</v>
      </c>
      <c r="Y25">
        <f>estimation_returns!Z25-estimation_returns!$Q25*VLOOKUP(estimation_returns!Z$1,regression_results!$B:$J,5,0)+VLOOKUP(estimation_returns!Z$1,regression_results!$B:$J,4,0)</f>
        <v>-3.9240326875098597E-2</v>
      </c>
      <c r="Z25">
        <f>estimation_returns!AA25-estimation_returns!$Q25*VLOOKUP(estimation_returns!AA$1,regression_results!$B:$J,5,0)+VLOOKUP(estimation_returns!AA$1,regression_results!$B:$J,4,0)</f>
        <v>6.2367469117624065E-3</v>
      </c>
      <c r="AA25">
        <f>estimation_returns!AB25-estimation_returns!$Q25*VLOOKUP(estimation_returns!AB$1,regression_results!$B:$J,5,0)+VLOOKUP(estimation_returns!AB$1,regression_results!$B:$J,4,0)</f>
        <v>1.436077119981726E-2</v>
      </c>
      <c r="AB25">
        <f>estimation_returns!AC25-estimation_returns!$Q25*VLOOKUP(estimation_returns!AC$1,regression_results!$B:$J,5,0)+VLOOKUP(estimation_returns!AC$1,regression_results!$B:$J,4,0)</f>
        <v>1.9448574185025821E-2</v>
      </c>
      <c r="AC25">
        <f>estimation_returns!AD25-estimation_returns!$Q25*VLOOKUP(estimation_returns!AD$1,regression_results!$B:$J,5,0)+VLOOKUP(estimation_returns!AD$1,regression_results!$B:$J,4,0)</f>
        <v>-2.1115557150843942E-2</v>
      </c>
      <c r="AD25">
        <f>estimation_returns!AE25-estimation_returns!$Q25*VLOOKUP(estimation_returns!AE$1,regression_results!$B:$J,5,0)+VLOOKUP(estimation_returns!AE$1,regression_results!$B:$J,4,0)</f>
        <v>-1.4766960197869383E-2</v>
      </c>
      <c r="AE25">
        <f>estimation_returns!AF25-estimation_returns!$Q25*VLOOKUP(estimation_returns!AF$1,regression_results!$B:$J,5,0)+VLOOKUP(estimation_returns!AF$1,regression_results!$B:$J,4,0)</f>
        <v>1.3992024017292951E-2</v>
      </c>
      <c r="AF25">
        <f>estimation_returns!AG25-estimation_returns!$Q25*VLOOKUP(estimation_returns!AG$1,regression_results!$B:$J,5,0)+VLOOKUP(estimation_returns!AG$1,regression_results!$B:$J,4,0)</f>
        <v>8.6607728993181501E-3</v>
      </c>
      <c r="AG25">
        <f>estimation_returns!AH25-estimation_returns!$Q25*VLOOKUP(estimation_returns!AH$1,regression_results!$B:$J,5,0)+VLOOKUP(estimation_returns!AH$1,regression_results!$B:$J,4,0)</f>
        <v>-4.1401477900826766E-2</v>
      </c>
      <c r="AH25">
        <f>estimation_returns!AI25-estimation_returns!$Q25*VLOOKUP(estimation_returns!AI$1,regression_results!$B:$J,5,0)+VLOOKUP(estimation_returns!AI$1,regression_results!$B:$J,4,0)</f>
        <v>-7.4516147778769326E-3</v>
      </c>
      <c r="AI25">
        <f>estimation_returns!AJ25-estimation_returns!$Q25*VLOOKUP(estimation_returns!AJ$1,regression_results!$B:$J,5,0)+VLOOKUP(estimation_returns!AJ$1,regression_results!$B:$J,4,0)</f>
        <v>2.8251664381439449E-2</v>
      </c>
      <c r="AJ25">
        <f>estimation_returns!AK25-estimation_returns!$Q25*VLOOKUP(estimation_returns!AK$1,regression_results!$B:$J,5,0)+VLOOKUP(estimation_returns!AK$1,regression_results!$B:$J,4,0)</f>
        <v>-3.3716215380414964E-2</v>
      </c>
      <c r="AK25">
        <f>estimation_returns!AL25-estimation_returns!$Q25*VLOOKUP(estimation_returns!AL$1,regression_results!$B:$J,5,0)+VLOOKUP(estimation_returns!AL$1,regression_results!$B:$J,4,0)</f>
        <v>1.4060340459084384E-2</v>
      </c>
      <c r="AL25">
        <f>estimation_returns!AM25-estimation_returns!$Q25*VLOOKUP(estimation_returns!AM$1,regression_results!$B:$J,5,0)+VLOOKUP(estimation_returns!AM$1,regression_results!$B:$J,4,0)</f>
        <v>1.8451227488452519E-2</v>
      </c>
      <c r="AM25">
        <f>estimation_returns!AN25-estimation_returns!$Q25*VLOOKUP(estimation_returns!AN$1,regression_results!$B:$J,5,0)+VLOOKUP(estimation_returns!AN$1,regression_results!$B:$J,4,0)</f>
        <v>6.9883272266970699E-3</v>
      </c>
      <c r="AN25">
        <f>estimation_returns!AO25-estimation_returns!$Q25*VLOOKUP(estimation_returns!AO$1,regression_results!$B:$J,5,0)+VLOOKUP(estimation_returns!AO$1,regression_results!$B:$J,4,0)</f>
        <v>-4.0413599393663419E-4</v>
      </c>
      <c r="AO25">
        <f>estimation_returns!AP25-estimation_returns!$Q25*VLOOKUP(estimation_returns!AP$1,regression_results!$B:$J,5,0)+VLOOKUP(estimation_returns!AP$1,regression_results!$B:$J,4,0)</f>
        <v>1.6558699393227513E-2</v>
      </c>
      <c r="AP25">
        <f>estimation_returns!AQ25-estimation_returns!$Q25*VLOOKUP(estimation_returns!AQ$1,regression_results!$B:$J,5,0)+VLOOKUP(estimation_returns!AQ$1,regression_results!$B:$J,4,0)</f>
        <v>-1.1523053436895145E-3</v>
      </c>
      <c r="AQ25">
        <f>estimation_returns!AR25-estimation_returns!$Q25*VLOOKUP(estimation_returns!AR$1,regression_results!$B:$J,5,0)+VLOOKUP(estimation_returns!AR$1,regression_results!$B:$J,4,0)</f>
        <v>2.7857065166464849E-3</v>
      </c>
      <c r="AR25">
        <f>estimation_returns!AS25-estimation_returns!$Q25*VLOOKUP(estimation_returns!AS$1,regression_results!$B:$J,5,0)+VLOOKUP(estimation_returns!AS$1,regression_results!$B:$J,4,0)</f>
        <v>2.5733175924129142E-2</v>
      </c>
      <c r="AS25">
        <f>estimation_returns!AT25-estimation_returns!$Q25*VLOOKUP(estimation_returns!AT$1,regression_results!$B:$J,5,0)+VLOOKUP(estimation_returns!AT$1,regression_results!$B:$J,4,0)</f>
        <v>4.3663547559276124E-3</v>
      </c>
      <c r="AT25">
        <f>estimation_returns!AU25-estimation_returns!$Q25*VLOOKUP(estimation_returns!AU$1,regression_results!$B:$J,5,0)+VLOOKUP(estimation_returns!AU$1,regression_results!$B:$J,4,0)</f>
        <v>-1.1213846652314164E-3</v>
      </c>
      <c r="AU25">
        <f>estimation_returns!AV25-estimation_returns!$Q25*VLOOKUP(estimation_returns!AV$1,regression_results!$B:$J,5,0)+VLOOKUP(estimation_returns!AV$1,regression_results!$B:$J,4,0)</f>
        <v>-2.4824998535913278E-3</v>
      </c>
      <c r="AV25">
        <f>estimation_returns!AW25-estimation_returns!$Q25*VLOOKUP(estimation_returns!AW$1,regression_results!$B:$J,5,0)+VLOOKUP(estimation_returns!AW$1,regression_results!$B:$J,4,0)</f>
        <v>1.1132411415885374E-3</v>
      </c>
      <c r="AW25">
        <f>estimation_returns!AX25-estimation_returns!$Q25*VLOOKUP(estimation_returns!AX$1,regression_results!$B:$J,5,0)+VLOOKUP(estimation_returns!AX$1,regression_results!$B:$J,4,0)</f>
        <v>4.4517502223771791E-3</v>
      </c>
      <c r="AX25">
        <f>estimation_returns!AY25-estimation_returns!$Q25*VLOOKUP(estimation_returns!AY$1,regression_results!$B:$J,5,0)+VLOOKUP(estimation_returns!AY$1,regression_results!$B:$J,4,0)</f>
        <v>1.4091696306147742E-2</v>
      </c>
      <c r="AY25">
        <f>estimation_returns!AZ25-estimation_returns!$Q25*VLOOKUP(estimation_returns!AZ$1,regression_results!$B:$J,5,0)+VLOOKUP(estimation_returns!AZ$1,regression_results!$B:$J,4,0)</f>
        <v>-1.5098343044577333E-2</v>
      </c>
      <c r="AZ25">
        <f>estimation_returns!BA25-estimation_returns!$Q25*VLOOKUP(estimation_returns!BA$1,regression_results!$B:$J,5,0)+VLOOKUP(estimation_returns!BA$1,regression_results!$B:$J,4,0)</f>
        <v>1.9203657154619844E-2</v>
      </c>
      <c r="BA25">
        <f>estimation_returns!BB25-estimation_returns!$Q25*VLOOKUP(estimation_returns!BB$1,regression_results!$B:$J,5,0)+VLOOKUP(estimation_returns!BB$1,regression_results!$B:$J,4,0)</f>
        <v>4.2007106912725585E-2</v>
      </c>
      <c r="BB25">
        <f>estimation_returns!BC25-estimation_returns!$Q25*VLOOKUP(estimation_returns!BC$1,regression_results!$B:$J,5,0)+VLOOKUP(estimation_returns!BC$1,regression_results!$B:$J,4,0)</f>
        <v>3.6123239792546724E-2</v>
      </c>
      <c r="BC25">
        <f>estimation_returns!BD25-estimation_returns!$Q25*VLOOKUP(estimation_returns!BD$1,regression_results!$B:$J,5,0)+VLOOKUP(estimation_returns!BD$1,regression_results!$B:$J,4,0)</f>
        <v>-6.5019254319182221E-3</v>
      </c>
      <c r="BD25">
        <f>estimation_returns!BE25-estimation_returns!$Q25*VLOOKUP(estimation_returns!BE$1,regression_results!$B:$J,5,0)+VLOOKUP(estimation_returns!BE$1,regression_results!$B:$J,4,0)</f>
        <v>8.125064952662687E-5</v>
      </c>
      <c r="BE25">
        <f>estimation_returns!BF25-estimation_returns!$Q25*VLOOKUP(estimation_returns!BF$1,regression_results!$B:$J,5,0)+VLOOKUP(estimation_returns!BF$1,regression_results!$B:$J,4,0)</f>
        <v>1.6606240130372214E-2</v>
      </c>
      <c r="BF25">
        <f>estimation_returns!BG25-estimation_returns!$Q25*VLOOKUP(estimation_returns!BG$1,regression_results!$B:$J,5,0)+VLOOKUP(estimation_returns!BG$1,regression_results!$B:$J,4,0)</f>
        <v>9.3072059369137157E-3</v>
      </c>
      <c r="BG25">
        <f>estimation_returns!BH25-estimation_returns!$Q25*VLOOKUP(estimation_returns!BH$1,regression_results!$B:$J,5,0)+VLOOKUP(estimation_returns!BH$1,regression_results!$B:$J,4,0)</f>
        <v>8.608527029664291E-2</v>
      </c>
      <c r="BH25">
        <f>estimation_returns!BI25-estimation_returns!$Q25*VLOOKUP(estimation_returns!BI$1,regression_results!$B:$J,5,0)+VLOOKUP(estimation_returns!BI$1,regression_results!$B:$J,4,0)</f>
        <v>1.4913521444762943E-3</v>
      </c>
      <c r="BI25">
        <f>estimation_returns!BJ25-estimation_returns!$Q25*VLOOKUP(estimation_returns!BJ$1,regression_results!$B:$J,5,0)+VLOOKUP(estimation_returns!BJ$1,regression_results!$B:$J,4,0)</f>
        <v>-1.4935359060964117E-3</v>
      </c>
      <c r="BJ25">
        <f>estimation_returns!BK25-estimation_returns!$Q25*VLOOKUP(estimation_returns!BK$1,regression_results!$B:$J,5,0)+VLOOKUP(estimation_returns!BK$1,regression_results!$B:$J,4,0)</f>
        <v>1.1357906002173231E-2</v>
      </c>
      <c r="BK25">
        <f>estimation_returns!BL25-estimation_returns!$Q25*VLOOKUP(estimation_returns!BL$1,regression_results!$B:$J,5,0)+VLOOKUP(estimation_returns!BL$1,regression_results!$B:$J,4,0)</f>
        <v>-7.5190765039247504E-3</v>
      </c>
      <c r="BL25">
        <f>estimation_returns!BM25-estimation_returns!$Q25*VLOOKUP(estimation_returns!BM$1,regression_results!$B:$J,5,0)+VLOOKUP(estimation_returns!BM$1,regression_results!$B:$J,4,0)</f>
        <v>2.2165356929317835E-2</v>
      </c>
      <c r="BM25" s="2">
        <v>44599</v>
      </c>
      <c r="BN25">
        <f t="shared" si="0"/>
        <v>4.7978918108138495E-3</v>
      </c>
    </row>
    <row r="26" spans="1:66" x14ac:dyDescent="0.25">
      <c r="A26" s="1">
        <v>-11</v>
      </c>
      <c r="B26">
        <f>estimation_returns!B26-estimation_returns!$Q26*VLOOKUP(estimation_returns!B$1,regression_results!$B:$J,5,0)+VLOOKUP(estimation_returns!B$1,regression_results!$B:$J,4,0)</f>
        <v>-7.3446954790947431E-3</v>
      </c>
      <c r="C26">
        <f>estimation_returns!C26-estimation_returns!$Q26*VLOOKUP(estimation_returns!C$1,regression_results!$B:$J,5,0)+VLOOKUP(estimation_returns!C$1,regression_results!$B:$J,4,0)</f>
        <v>-2.3668794989950222E-2</v>
      </c>
      <c r="D26">
        <f>estimation_returns!D26-estimation_returns!$Q26*VLOOKUP(estimation_returns!D$1,regression_results!$B:$J,5,0)+VLOOKUP(estimation_returns!D$1,regression_results!$B:$J,4,0)</f>
        <v>-1.7998608843774674E-4</v>
      </c>
      <c r="E26">
        <f>estimation_returns!E26-estimation_returns!$Q26*VLOOKUP(estimation_returns!E$1,regression_results!$B:$J,5,0)+VLOOKUP(estimation_returns!E$1,regression_results!$B:$J,4,0)</f>
        <v>-2.1584728109537831E-3</v>
      </c>
      <c r="F26">
        <f>estimation_returns!F26-estimation_returns!$Q26*VLOOKUP(estimation_returns!F$1,regression_results!$B:$J,5,0)+VLOOKUP(estimation_returns!F$1,regression_results!$B:$J,4,0)</f>
        <v>-2.1345992096231806E-5</v>
      </c>
      <c r="G26">
        <f>estimation_returns!G26-estimation_returns!$Q26*VLOOKUP(estimation_returns!G$1,regression_results!$B:$J,5,0)+VLOOKUP(estimation_returns!G$1,regression_results!$B:$J,4,0)</f>
        <v>-1.4114795998026362E-2</v>
      </c>
      <c r="H26">
        <f>estimation_returns!H26-estimation_returns!$Q26*VLOOKUP(estimation_returns!H$1,regression_results!$B:$J,5,0)+VLOOKUP(estimation_returns!H$1,regression_results!$B:$J,4,0)</f>
        <v>-1.652154572174467E-2</v>
      </c>
      <c r="I26">
        <f>estimation_returns!I26-estimation_returns!$Q26*VLOOKUP(estimation_returns!I$1,regression_results!$B:$J,5,0)+VLOOKUP(estimation_returns!I$1,regression_results!$B:$J,4,0)</f>
        <v>-1.5358503676756162E-2</v>
      </c>
      <c r="J26">
        <f>estimation_returns!J26-estimation_returns!$Q26*VLOOKUP(estimation_returns!J$1,regression_results!$B:$J,5,0)+VLOOKUP(estimation_returns!J$1,regression_results!$B:$J,4,0)</f>
        <v>-2.4057901622058959E-3</v>
      </c>
      <c r="K26">
        <f>estimation_returns!K26-estimation_returns!$Q26*VLOOKUP(estimation_returns!K$1,regression_results!$B:$J,5,0)+VLOOKUP(estimation_returns!K$1,regression_results!$B:$J,4,0)</f>
        <v>1.3631625283018161E-2</v>
      </c>
      <c r="L26">
        <f>estimation_returns!L26-estimation_returns!$Q26*VLOOKUP(estimation_returns!L$1,regression_results!$B:$J,5,0)+VLOOKUP(estimation_returns!L$1,regression_results!$B:$J,4,0)</f>
        <v>-6.9720121708350419E-3</v>
      </c>
      <c r="M26">
        <f>estimation_returns!M26-estimation_returns!$Q26*VLOOKUP(estimation_returns!M$1,regression_results!$B:$J,5,0)+VLOOKUP(estimation_returns!M$1,regression_results!$B:$J,4,0)</f>
        <v>-8.4848357778408677E-3</v>
      </c>
      <c r="N26">
        <f>estimation_returns!N26-estimation_returns!$Q26*VLOOKUP(estimation_returns!N$1,regression_results!$B:$J,5,0)+VLOOKUP(estimation_returns!N$1,regression_results!$B:$J,4,0)</f>
        <v>4.4353730650424882E-2</v>
      </c>
      <c r="O26">
        <f>estimation_returns!O26-estimation_returns!$Q26*VLOOKUP(estimation_returns!O$1,regression_results!$B:$J,5,0)+VLOOKUP(estimation_returns!O$1,regression_results!$B:$J,4,0)</f>
        <v>9.8365665965102267E-2</v>
      </c>
      <c r="P26">
        <f>estimation_returns!P26-estimation_returns!$Q26*VLOOKUP(estimation_returns!P$1,regression_results!$B:$J,5,0)+VLOOKUP(estimation_returns!P$1,regression_results!$B:$J,4,0)</f>
        <v>2.4642966970991644E-2</v>
      </c>
      <c r="Q26">
        <f>estimation_returns!R26-estimation_returns!$Q26*VLOOKUP(estimation_returns!R$1,regression_results!$B:$J,5,0)+VLOOKUP(estimation_returns!R$1,regression_results!$B:$J,4,0)</f>
        <v>-1.5676666134994948E-2</v>
      </c>
      <c r="R26">
        <f>estimation_returns!S26-estimation_returns!$Q26*VLOOKUP(estimation_returns!S$1,regression_results!$B:$J,5,0)+VLOOKUP(estimation_returns!S$1,regression_results!$B:$J,4,0)</f>
        <v>1.1330543048729384E-2</v>
      </c>
      <c r="S26">
        <f>estimation_returns!T26-estimation_returns!$Q26*VLOOKUP(estimation_returns!T$1,regression_results!$B:$J,5,0)+VLOOKUP(estimation_returns!T$1,regression_results!$B:$J,4,0)</f>
        <v>1.592359535287529E-2</v>
      </c>
      <c r="T26">
        <f>estimation_returns!U26-estimation_returns!$Q26*VLOOKUP(estimation_returns!U$1,regression_results!$B:$J,5,0)+VLOOKUP(estimation_returns!U$1,regression_results!$B:$J,4,0)</f>
        <v>2.1857701414719585E-2</v>
      </c>
      <c r="U26">
        <f>estimation_returns!V26-estimation_returns!$Q26*VLOOKUP(estimation_returns!V$1,regression_results!$B:$J,5,0)+VLOOKUP(estimation_returns!V$1,regression_results!$B:$J,4,0)</f>
        <v>-2.0032586174289237E-2</v>
      </c>
      <c r="V26">
        <f>estimation_returns!W26-estimation_returns!$Q26*VLOOKUP(estimation_returns!W$1,regression_results!$B:$J,5,0)+VLOOKUP(estimation_returns!W$1,regression_results!$B:$J,4,0)</f>
        <v>-2.0415972242714044E-4</v>
      </c>
      <c r="W26">
        <f>estimation_returns!X26-estimation_returns!$Q26*VLOOKUP(estimation_returns!X$1,regression_results!$B:$J,5,0)+VLOOKUP(estimation_returns!X$1,regression_results!$B:$J,4,0)</f>
        <v>-3.9402433654909374E-3</v>
      </c>
      <c r="X26">
        <f>estimation_returns!Y26-estimation_returns!$Q26*VLOOKUP(estimation_returns!Y$1,regression_results!$B:$J,5,0)+VLOOKUP(estimation_returns!Y$1,regression_results!$B:$J,4,0)</f>
        <v>9.1306835117998444E-3</v>
      </c>
      <c r="Y26">
        <f>estimation_returns!Z26-estimation_returns!$Q26*VLOOKUP(estimation_returns!Z$1,regression_results!$B:$J,5,0)+VLOOKUP(estimation_returns!Z$1,regression_results!$B:$J,4,0)</f>
        <v>-1.4615195612714542E-2</v>
      </c>
      <c r="Z26">
        <f>estimation_returns!AA26-estimation_returns!$Q26*VLOOKUP(estimation_returns!AA$1,regression_results!$B:$J,5,0)+VLOOKUP(estimation_returns!AA$1,regression_results!$B:$J,4,0)</f>
        <v>-1.8202034310032849E-2</v>
      </c>
      <c r="AA26">
        <f>estimation_returns!AB26-estimation_returns!$Q26*VLOOKUP(estimation_returns!AB$1,regression_results!$B:$J,5,0)+VLOOKUP(estimation_returns!AB$1,regression_results!$B:$J,4,0)</f>
        <v>-3.3648883929678569E-3</v>
      </c>
      <c r="AB26">
        <f>estimation_returns!AC26-estimation_returns!$Q26*VLOOKUP(estimation_returns!AC$1,regression_results!$B:$J,5,0)+VLOOKUP(estimation_returns!AC$1,regression_results!$B:$J,4,0)</f>
        <v>1.4008135559450316E-2</v>
      </c>
      <c r="AC26">
        <f>estimation_returns!AD26-estimation_returns!$Q26*VLOOKUP(estimation_returns!AD$1,regression_results!$B:$J,5,0)+VLOOKUP(estimation_returns!AD$1,regression_results!$B:$J,4,0)</f>
        <v>0.22816917617051716</v>
      </c>
      <c r="AD26">
        <f>estimation_returns!AE26-estimation_returns!$Q26*VLOOKUP(estimation_returns!AE$1,regression_results!$B:$J,5,0)+VLOOKUP(estimation_returns!AE$1,regression_results!$B:$J,4,0)</f>
        <v>-6.573098366777874E-3</v>
      </c>
      <c r="AE26">
        <f>estimation_returns!AF26-estimation_returns!$Q26*VLOOKUP(estimation_returns!AF$1,regression_results!$B:$J,5,0)+VLOOKUP(estimation_returns!AF$1,regression_results!$B:$J,4,0)</f>
        <v>2.4302989935381034E-2</v>
      </c>
      <c r="AF26">
        <f>estimation_returns!AG26-estimation_returns!$Q26*VLOOKUP(estimation_returns!AG$1,regression_results!$B:$J,5,0)+VLOOKUP(estimation_returns!AG$1,regression_results!$B:$J,4,0)</f>
        <v>2.0542988097108184E-2</v>
      </c>
      <c r="AG26">
        <f>estimation_returns!AH26-estimation_returns!$Q26*VLOOKUP(estimation_returns!AH$1,regression_results!$B:$J,5,0)+VLOOKUP(estimation_returns!AH$1,regression_results!$B:$J,4,0)</f>
        <v>5.9600177259159243E-3</v>
      </c>
      <c r="AH26">
        <f>estimation_returns!AI26-estimation_returns!$Q26*VLOOKUP(estimation_returns!AI$1,regression_results!$B:$J,5,0)+VLOOKUP(estimation_returns!AI$1,regression_results!$B:$J,4,0)</f>
        <v>-1.4200021362142091E-2</v>
      </c>
      <c r="AI26">
        <f>estimation_returns!AJ26-estimation_returns!$Q26*VLOOKUP(estimation_returns!AJ$1,regression_results!$B:$J,5,0)+VLOOKUP(estimation_returns!AJ$1,regression_results!$B:$J,4,0)</f>
        <v>5.4464139246476456E-3</v>
      </c>
      <c r="AJ26">
        <f>estimation_returns!AK26-estimation_returns!$Q26*VLOOKUP(estimation_returns!AK$1,regression_results!$B:$J,5,0)+VLOOKUP(estimation_returns!AK$1,regression_results!$B:$J,4,0)</f>
        <v>1.2977533318530842E-2</v>
      </c>
      <c r="AK26">
        <f>estimation_returns!AL26-estimation_returns!$Q26*VLOOKUP(estimation_returns!AL$1,regression_results!$B:$J,5,0)+VLOOKUP(estimation_returns!AL$1,regression_results!$B:$J,4,0)</f>
        <v>8.0611260981228432E-3</v>
      </c>
      <c r="AL26">
        <f>estimation_returns!AM26-estimation_returns!$Q26*VLOOKUP(estimation_returns!AM$1,regression_results!$B:$J,5,0)+VLOOKUP(estimation_returns!AM$1,regression_results!$B:$J,4,0)</f>
        <v>3.6800219861018911E-2</v>
      </c>
      <c r="AM26">
        <f>estimation_returns!AN26-estimation_returns!$Q26*VLOOKUP(estimation_returns!AN$1,regression_results!$B:$J,5,0)+VLOOKUP(estimation_returns!AN$1,regression_results!$B:$J,4,0)</f>
        <v>-5.7281049229055761E-3</v>
      </c>
      <c r="AN26">
        <f>estimation_returns!AO26-estimation_returns!$Q26*VLOOKUP(estimation_returns!AO$1,regression_results!$B:$J,5,0)+VLOOKUP(estimation_returns!AO$1,regression_results!$B:$J,4,0)</f>
        <v>-3.2792388533262736E-3</v>
      </c>
      <c r="AO26">
        <f>estimation_returns!AP26-estimation_returns!$Q26*VLOOKUP(estimation_returns!AP$1,regression_results!$B:$J,5,0)+VLOOKUP(estimation_returns!AP$1,regression_results!$B:$J,4,0)</f>
        <v>6.5767565554608873E-2</v>
      </c>
      <c r="AP26">
        <f>estimation_returns!AQ26-estimation_returns!$Q26*VLOOKUP(estimation_returns!AQ$1,regression_results!$B:$J,5,0)+VLOOKUP(estimation_returns!AQ$1,regression_results!$B:$J,4,0)</f>
        <v>9.7902077291233836E-3</v>
      </c>
      <c r="AQ26">
        <f>estimation_returns!AR26-estimation_returns!$Q26*VLOOKUP(estimation_returns!AR$1,regression_results!$B:$J,5,0)+VLOOKUP(estimation_returns!AR$1,regression_results!$B:$J,4,0)</f>
        <v>6.6755893053543278E-3</v>
      </c>
      <c r="AR26">
        <f>estimation_returns!AS26-estimation_returns!$Q26*VLOOKUP(estimation_returns!AS$1,regression_results!$B:$J,5,0)+VLOOKUP(estimation_returns!AS$1,regression_results!$B:$J,4,0)</f>
        <v>2.0752517772440086E-2</v>
      </c>
      <c r="AS26">
        <f>estimation_returns!AT26-estimation_returns!$Q26*VLOOKUP(estimation_returns!AT$1,regression_results!$B:$J,5,0)+VLOOKUP(estimation_returns!AT$1,regression_results!$B:$J,4,0)</f>
        <v>5.9671761167509043E-3</v>
      </c>
      <c r="AT26">
        <f>estimation_returns!AU26-estimation_returns!$Q26*VLOOKUP(estimation_returns!AU$1,regression_results!$B:$J,5,0)+VLOOKUP(estimation_returns!AU$1,regression_results!$B:$J,4,0)</f>
        <v>-2.015318636302927E-2</v>
      </c>
      <c r="AU26">
        <f>estimation_returns!AV26-estimation_returns!$Q26*VLOOKUP(estimation_returns!AV$1,regression_results!$B:$J,5,0)+VLOOKUP(estimation_returns!AV$1,regression_results!$B:$J,4,0)</f>
        <v>1.4742895711857644E-3</v>
      </c>
      <c r="AV26">
        <f>estimation_returns!AW26-estimation_returns!$Q26*VLOOKUP(estimation_returns!AW$1,regression_results!$B:$J,5,0)+VLOOKUP(estimation_returns!AW$1,regression_results!$B:$J,4,0)</f>
        <v>1.6326399466482372E-2</v>
      </c>
      <c r="AW26">
        <f>estimation_returns!AX26-estimation_returns!$Q26*VLOOKUP(estimation_returns!AX$1,regression_results!$B:$J,5,0)+VLOOKUP(estimation_returns!AX$1,regression_results!$B:$J,4,0)</f>
        <v>1.8247252703601068E-2</v>
      </c>
      <c r="AX26">
        <f>estimation_returns!AY26-estimation_returns!$Q26*VLOOKUP(estimation_returns!AY$1,regression_results!$B:$J,5,0)+VLOOKUP(estimation_returns!AY$1,regression_results!$B:$J,4,0)</f>
        <v>6.110525860342002E-3</v>
      </c>
      <c r="AY26">
        <f>estimation_returns!AZ26-estimation_returns!$Q26*VLOOKUP(estimation_returns!AZ$1,regression_results!$B:$J,5,0)+VLOOKUP(estimation_returns!AZ$1,regression_results!$B:$J,4,0)</f>
        <v>-2.4880361707589338E-2</v>
      </c>
      <c r="AZ26">
        <f>estimation_returns!BA26-estimation_returns!$Q26*VLOOKUP(estimation_returns!BA$1,regression_results!$B:$J,5,0)+VLOOKUP(estimation_returns!BA$1,regression_results!$B:$J,4,0)</f>
        <v>-1.976812372827183E-2</v>
      </c>
      <c r="BA26">
        <f>estimation_returns!BB26-estimation_returns!$Q26*VLOOKUP(estimation_returns!BB$1,regression_results!$B:$J,5,0)+VLOOKUP(estimation_returns!BB$1,regression_results!$B:$J,4,0)</f>
        <v>4.0397871031382836E-2</v>
      </c>
      <c r="BB26">
        <f>estimation_returns!BC26-estimation_returns!$Q26*VLOOKUP(estimation_returns!BC$1,regression_results!$B:$J,5,0)+VLOOKUP(estimation_returns!BC$1,regression_results!$B:$J,4,0)</f>
        <v>3.7480225521114643E-2</v>
      </c>
      <c r="BC26">
        <f>estimation_returns!BD26-estimation_returns!$Q26*VLOOKUP(estimation_returns!BD$1,regression_results!$B:$J,5,0)+VLOOKUP(estimation_returns!BD$1,regression_results!$B:$J,4,0)</f>
        <v>-1.0110720102475426E-2</v>
      </c>
      <c r="BD26">
        <f>estimation_returns!BE26-estimation_returns!$Q26*VLOOKUP(estimation_returns!BE$1,regression_results!$B:$J,5,0)+VLOOKUP(estimation_returns!BE$1,regression_results!$B:$J,4,0)</f>
        <v>-4.0833429287340456E-3</v>
      </c>
      <c r="BE26">
        <f>estimation_returns!BF26-estimation_returns!$Q26*VLOOKUP(estimation_returns!BF$1,regression_results!$B:$J,5,0)+VLOOKUP(estimation_returns!BF$1,regression_results!$B:$J,4,0)</f>
        <v>4.5230898159675627E-3</v>
      </c>
      <c r="BF26">
        <f>estimation_returns!BG26-estimation_returns!$Q26*VLOOKUP(estimation_returns!BG$1,regression_results!$B:$J,5,0)+VLOOKUP(estimation_returns!BG$1,regression_results!$B:$J,4,0)</f>
        <v>-2.2587616492438296E-2</v>
      </c>
      <c r="BG26">
        <f>estimation_returns!BH26-estimation_returns!$Q26*VLOOKUP(estimation_returns!BH$1,regression_results!$B:$J,5,0)+VLOOKUP(estimation_returns!BH$1,regression_results!$B:$J,4,0)</f>
        <v>4.0094898529610165E-2</v>
      </c>
      <c r="BH26">
        <f>estimation_returns!BI26-estimation_returns!$Q26*VLOOKUP(estimation_returns!BI$1,regression_results!$B:$J,5,0)+VLOOKUP(estimation_returns!BI$1,regression_results!$B:$J,4,0)</f>
        <v>-2.7976795052776882E-2</v>
      </c>
      <c r="BI26">
        <f>estimation_returns!BJ26-estimation_returns!$Q26*VLOOKUP(estimation_returns!BJ$1,regression_results!$B:$J,5,0)+VLOOKUP(estimation_returns!BJ$1,regression_results!$B:$J,4,0)</f>
        <v>2.5338682088645408E-2</v>
      </c>
      <c r="BJ26">
        <f>estimation_returns!BK26-estimation_returns!$Q26*VLOOKUP(estimation_returns!BK$1,regression_results!$B:$J,5,0)+VLOOKUP(estimation_returns!BK$1,regression_results!$B:$J,4,0)</f>
        <v>2.7002466397415888E-2</v>
      </c>
      <c r="BK26">
        <f>estimation_returns!BL26-estimation_returns!$Q26*VLOOKUP(estimation_returns!BL$1,regression_results!$B:$J,5,0)+VLOOKUP(estimation_returns!BL$1,regression_results!$B:$J,4,0)</f>
        <v>-5.5532425094343772E-2</v>
      </c>
      <c r="BL26">
        <f>estimation_returns!BM26-estimation_returns!$Q26*VLOOKUP(estimation_returns!BM$1,regression_results!$B:$J,5,0)+VLOOKUP(estimation_returns!BM$1,regression_results!$B:$J,4,0)</f>
        <v>3.2247999876941866E-2</v>
      </c>
      <c r="BM26" s="2">
        <v>44600</v>
      </c>
      <c r="BN26">
        <f t="shared" si="0"/>
        <v>8.9771790900579507E-3</v>
      </c>
    </row>
    <row r="27" spans="1:66" x14ac:dyDescent="0.25">
      <c r="A27" s="1">
        <v>-10</v>
      </c>
      <c r="B27">
        <f>estimation_returns!B27-estimation_returns!$Q27*VLOOKUP(estimation_returns!B$1,regression_results!$B:$J,5,0)+VLOOKUP(estimation_returns!B$1,regression_results!$B:$J,4,0)</f>
        <v>1.2133969520372045E-3</v>
      </c>
      <c r="C27">
        <f>estimation_returns!C27-estimation_returns!$Q27*VLOOKUP(estimation_returns!C$1,regression_results!$B:$J,5,0)+VLOOKUP(estimation_returns!C$1,regression_results!$B:$J,4,0)</f>
        <v>-1.8810470944810628E-2</v>
      </c>
      <c r="D27">
        <f>estimation_returns!D27-estimation_returns!$Q27*VLOOKUP(estimation_returns!D$1,regression_results!$B:$J,5,0)+VLOOKUP(estimation_returns!D$1,regression_results!$B:$J,4,0)</f>
        <v>1.0186273338024177E-2</v>
      </c>
      <c r="E27">
        <f>estimation_returns!E27-estimation_returns!$Q27*VLOOKUP(estimation_returns!E$1,regression_results!$B:$J,5,0)+VLOOKUP(estimation_returns!E$1,regression_results!$B:$J,4,0)</f>
        <v>2.1154357088856816E-2</v>
      </c>
      <c r="F27">
        <f>estimation_returns!F27-estimation_returns!$Q27*VLOOKUP(estimation_returns!F$1,regression_results!$B:$J,5,0)+VLOOKUP(estimation_returns!F$1,regression_results!$B:$J,4,0)</f>
        <v>1.9385664530754444E-2</v>
      </c>
      <c r="G27">
        <f>estimation_returns!G27-estimation_returns!$Q27*VLOOKUP(estimation_returns!G$1,regression_results!$B:$J,5,0)+VLOOKUP(estimation_returns!G$1,regression_results!$B:$J,4,0)</f>
        <v>7.4762904337398375E-3</v>
      </c>
      <c r="H27">
        <f>estimation_returns!H27-estimation_returns!$Q27*VLOOKUP(estimation_returns!H$1,regression_results!$B:$J,5,0)+VLOOKUP(estimation_returns!H$1,regression_results!$B:$J,4,0)</f>
        <v>7.5647855103372925E-3</v>
      </c>
      <c r="I27">
        <f>estimation_returns!I27-estimation_returns!$Q27*VLOOKUP(estimation_returns!I$1,regression_results!$B:$J,5,0)+VLOOKUP(estimation_returns!I$1,regression_results!$B:$J,4,0)</f>
        <v>-8.1530876321780597E-3</v>
      </c>
      <c r="J27">
        <f>estimation_returns!J27-estimation_returns!$Q27*VLOOKUP(estimation_returns!J$1,regression_results!$B:$J,5,0)+VLOOKUP(estimation_returns!J$1,regression_results!$B:$J,4,0)</f>
        <v>3.2789906110111636E-2</v>
      </c>
      <c r="K27">
        <f>estimation_returns!K27-estimation_returns!$Q27*VLOOKUP(estimation_returns!K$1,regression_results!$B:$J,5,0)+VLOOKUP(estimation_returns!K$1,regression_results!$B:$J,4,0)</f>
        <v>4.7863240395401088E-3</v>
      </c>
      <c r="L27">
        <f>estimation_returns!L27-estimation_returns!$Q27*VLOOKUP(estimation_returns!L$1,regression_results!$B:$J,5,0)+VLOOKUP(estimation_returns!L$1,regression_results!$B:$J,4,0)</f>
        <v>-2.3822966830130982E-3</v>
      </c>
      <c r="M27">
        <f>estimation_returns!M27-estimation_returns!$Q27*VLOOKUP(estimation_returns!M$1,regression_results!$B:$J,5,0)+VLOOKUP(estimation_returns!M$1,regression_results!$B:$J,4,0)</f>
        <v>7.9968257306722024E-3</v>
      </c>
      <c r="N27">
        <f>estimation_returns!N27-estimation_returns!$Q27*VLOOKUP(estimation_returns!N$1,regression_results!$B:$J,5,0)+VLOOKUP(estimation_returns!N$1,regression_results!$B:$J,4,0)</f>
        <v>4.9333189957401543E-3</v>
      </c>
      <c r="O27">
        <f>estimation_returns!O27-estimation_returns!$Q27*VLOOKUP(estimation_returns!O$1,regression_results!$B:$J,5,0)+VLOOKUP(estimation_returns!O$1,regression_results!$B:$J,4,0)</f>
        <v>3.1071022094178308E-2</v>
      </c>
      <c r="P27">
        <f>estimation_returns!P27-estimation_returns!$Q27*VLOOKUP(estimation_returns!P$1,regression_results!$B:$J,5,0)+VLOOKUP(estimation_returns!P$1,regression_results!$B:$J,4,0)</f>
        <v>4.7333692453439088E-2</v>
      </c>
      <c r="Q27">
        <f>estimation_returns!R27-estimation_returns!$Q27*VLOOKUP(estimation_returns!R$1,regression_results!$B:$J,5,0)+VLOOKUP(estimation_returns!R$1,regression_results!$B:$J,4,0)</f>
        <v>1.2492821386105643E-2</v>
      </c>
      <c r="R27">
        <f>estimation_returns!S27-estimation_returns!$Q27*VLOOKUP(estimation_returns!S$1,regression_results!$B:$J,5,0)+VLOOKUP(estimation_returns!S$1,regression_results!$B:$J,4,0)</f>
        <v>5.9952603094634788E-3</v>
      </c>
      <c r="S27">
        <f>estimation_returns!T27-estimation_returns!$Q27*VLOOKUP(estimation_returns!T$1,regression_results!$B:$J,5,0)+VLOOKUP(estimation_returns!T$1,regression_results!$B:$J,4,0)</f>
        <v>3.0589513852573476E-4</v>
      </c>
      <c r="T27">
        <f>estimation_returns!U27-estimation_returns!$Q27*VLOOKUP(estimation_returns!U$1,regression_results!$B:$J,5,0)+VLOOKUP(estimation_returns!U$1,regression_results!$B:$J,4,0)</f>
        <v>-1.018958860600833E-2</v>
      </c>
      <c r="U27">
        <f>estimation_returns!V27-estimation_returns!$Q27*VLOOKUP(estimation_returns!V$1,regression_results!$B:$J,5,0)+VLOOKUP(estimation_returns!V$1,regression_results!$B:$J,4,0)</f>
        <v>5.1755894623541562E-3</v>
      </c>
      <c r="V27">
        <f>estimation_returns!W27-estimation_returns!$Q27*VLOOKUP(estimation_returns!W$1,regression_results!$B:$J,5,0)+VLOOKUP(estimation_returns!W$1,regression_results!$B:$J,4,0)</f>
        <v>-5.4130720081766422E-3</v>
      </c>
      <c r="W27">
        <f>estimation_returns!X27-estimation_returns!$Q27*VLOOKUP(estimation_returns!X$1,regression_results!$B:$J,5,0)+VLOOKUP(estimation_returns!X$1,regression_results!$B:$J,4,0)</f>
        <v>4.1550955001233326E-3</v>
      </c>
      <c r="X27">
        <f>estimation_returns!Y27-estimation_returns!$Q27*VLOOKUP(estimation_returns!Y$1,regression_results!$B:$J,5,0)+VLOOKUP(estimation_returns!Y$1,regression_results!$B:$J,4,0)</f>
        <v>2.7848589091270938E-3</v>
      </c>
      <c r="Y27">
        <f>estimation_returns!Z27-estimation_returns!$Q27*VLOOKUP(estimation_returns!Z$1,regression_results!$B:$J,5,0)+VLOOKUP(estimation_returns!Z$1,regression_results!$B:$J,4,0)</f>
        <v>-4.7812351244711518E-2</v>
      </c>
      <c r="Z27">
        <f>estimation_returns!AA27-estimation_returns!$Q27*VLOOKUP(estimation_returns!AA$1,regression_results!$B:$J,5,0)+VLOOKUP(estimation_returns!AA$1,regression_results!$B:$J,4,0)</f>
        <v>-2.2176706280897934E-2</v>
      </c>
      <c r="AA27">
        <f>estimation_returns!AB27-estimation_returns!$Q27*VLOOKUP(estimation_returns!AB$1,regression_results!$B:$J,5,0)+VLOOKUP(estimation_returns!AB$1,regression_results!$B:$J,4,0)</f>
        <v>-1.3158790084128271E-4</v>
      </c>
      <c r="AB27">
        <f>estimation_returns!AC27-estimation_returns!$Q27*VLOOKUP(estimation_returns!AC$1,regression_results!$B:$J,5,0)+VLOOKUP(estimation_returns!AC$1,regression_results!$B:$J,4,0)</f>
        <v>-7.871682447109668E-2</v>
      </c>
      <c r="AC27">
        <f>estimation_returns!AD27-estimation_returns!$Q27*VLOOKUP(estimation_returns!AD$1,regression_results!$B:$J,5,0)+VLOOKUP(estimation_returns!AD$1,regression_results!$B:$J,4,0)</f>
        <v>-1.4119860318570161E-2</v>
      </c>
      <c r="AD27">
        <f>estimation_returns!AE27-estimation_returns!$Q27*VLOOKUP(estimation_returns!AE$1,regression_results!$B:$J,5,0)+VLOOKUP(estimation_returns!AE$1,regression_results!$B:$J,4,0)</f>
        <v>1.8741206388213274E-3</v>
      </c>
      <c r="AE27">
        <f>estimation_returns!AF27-estimation_returns!$Q27*VLOOKUP(estimation_returns!AF$1,regression_results!$B:$J,5,0)+VLOOKUP(estimation_returns!AF$1,regression_results!$B:$J,4,0)</f>
        <v>1.488359431688651E-2</v>
      </c>
      <c r="AF27">
        <f>estimation_returns!AG27-estimation_returns!$Q27*VLOOKUP(estimation_returns!AG$1,regression_results!$B:$J,5,0)+VLOOKUP(estimation_returns!AG$1,regression_results!$B:$J,4,0)</f>
        <v>1.8134946796986968E-2</v>
      </c>
      <c r="AG27">
        <f>estimation_returns!AH27-estimation_returns!$Q27*VLOOKUP(estimation_returns!AH$1,regression_results!$B:$J,5,0)+VLOOKUP(estimation_returns!AH$1,regression_results!$B:$J,4,0)</f>
        <v>9.011405142471866E-3</v>
      </c>
      <c r="AH27">
        <f>estimation_returns!AI27-estimation_returns!$Q27*VLOOKUP(estimation_returns!AI$1,regression_results!$B:$J,5,0)+VLOOKUP(estimation_returns!AI$1,regression_results!$B:$J,4,0)</f>
        <v>6.9594379658039626E-3</v>
      </c>
      <c r="AI27">
        <f>estimation_returns!AJ27-estimation_returns!$Q27*VLOOKUP(estimation_returns!AJ$1,regression_results!$B:$J,5,0)+VLOOKUP(estimation_returns!AJ$1,regression_results!$B:$J,4,0)</f>
        <v>2.4260808747652195E-2</v>
      </c>
      <c r="AJ27">
        <f>estimation_returns!AK27-estimation_returns!$Q27*VLOOKUP(estimation_returns!AK$1,regression_results!$B:$J,5,0)+VLOOKUP(estimation_returns!AK$1,regression_results!$B:$J,4,0)</f>
        <v>1.6643906931990499E-2</v>
      </c>
      <c r="AK27">
        <f>estimation_returns!AL27-estimation_returns!$Q27*VLOOKUP(estimation_returns!AL$1,regression_results!$B:$J,5,0)+VLOOKUP(estimation_returns!AL$1,regression_results!$B:$J,4,0)</f>
        <v>3.8890474483983348E-2</v>
      </c>
      <c r="AL27">
        <f>estimation_returns!AM27-estimation_returns!$Q27*VLOOKUP(estimation_returns!AM$1,regression_results!$B:$J,5,0)+VLOOKUP(estimation_returns!AM$1,regression_results!$B:$J,4,0)</f>
        <v>-1.264877493178366E-2</v>
      </c>
      <c r="AM27">
        <f>estimation_returns!AN27-estimation_returns!$Q27*VLOOKUP(estimation_returns!AN$1,regression_results!$B:$J,5,0)+VLOOKUP(estimation_returns!AN$1,regression_results!$B:$J,4,0)</f>
        <v>-3.6604969070585542E-3</v>
      </c>
      <c r="AN27">
        <f>estimation_returns!AO27-estimation_returns!$Q27*VLOOKUP(estimation_returns!AO$1,regression_results!$B:$J,5,0)+VLOOKUP(estimation_returns!AO$1,regression_results!$B:$J,4,0)</f>
        <v>-7.297884235581276E-3</v>
      </c>
      <c r="AO27">
        <f>estimation_returns!AP27-estimation_returns!$Q27*VLOOKUP(estimation_returns!AP$1,regression_results!$B:$J,5,0)+VLOOKUP(estimation_returns!AP$1,regression_results!$B:$J,4,0)</f>
        <v>1.8886510041389245E-2</v>
      </c>
      <c r="AP27">
        <f>estimation_returns!AQ27-estimation_returns!$Q27*VLOOKUP(estimation_returns!AQ$1,regression_results!$B:$J,5,0)+VLOOKUP(estimation_returns!AQ$1,regression_results!$B:$J,4,0)</f>
        <v>2.6019171743655832E-3</v>
      </c>
      <c r="AQ27">
        <f>estimation_returns!AR27-estimation_returns!$Q27*VLOOKUP(estimation_returns!AR$1,regression_results!$B:$J,5,0)+VLOOKUP(estimation_returns!AR$1,regression_results!$B:$J,4,0)</f>
        <v>-2.6513446720107803E-3</v>
      </c>
      <c r="AR27">
        <f>estimation_returns!AS27-estimation_returns!$Q27*VLOOKUP(estimation_returns!AS$1,regression_results!$B:$J,5,0)+VLOOKUP(estimation_returns!AS$1,regression_results!$B:$J,4,0)</f>
        <v>-2.2526861427830204E-2</v>
      </c>
      <c r="AS27">
        <f>estimation_returns!AT27-estimation_returns!$Q27*VLOOKUP(estimation_returns!AT$1,regression_results!$B:$J,5,0)+VLOOKUP(estimation_returns!AT$1,regression_results!$B:$J,4,0)</f>
        <v>3.5814626400551266E-3</v>
      </c>
      <c r="AT27">
        <f>estimation_returns!AU27-estimation_returns!$Q27*VLOOKUP(estimation_returns!AU$1,regression_results!$B:$J,5,0)+VLOOKUP(estimation_returns!AU$1,regression_results!$B:$J,4,0)</f>
        <v>5.9360591138582133E-3</v>
      </c>
      <c r="AU27">
        <f>estimation_returns!AV27-estimation_returns!$Q27*VLOOKUP(estimation_returns!AV$1,regression_results!$B:$J,5,0)+VLOOKUP(estimation_returns!AV$1,regression_results!$B:$J,4,0)</f>
        <v>-2.1196405944207439E-2</v>
      </c>
      <c r="AV27">
        <f>estimation_returns!AW27-estimation_returns!$Q27*VLOOKUP(estimation_returns!AW$1,regression_results!$B:$J,5,0)+VLOOKUP(estimation_returns!AW$1,regression_results!$B:$J,4,0)</f>
        <v>-5.3833561947488444E-3</v>
      </c>
      <c r="AW27">
        <f>estimation_returns!AX27-estimation_returns!$Q27*VLOOKUP(estimation_returns!AX$1,regression_results!$B:$J,5,0)+VLOOKUP(estimation_returns!AX$1,regression_results!$B:$J,4,0)</f>
        <v>-1.8444099221536746E-2</v>
      </c>
      <c r="AX27">
        <f>estimation_returns!AY27-estimation_returns!$Q27*VLOOKUP(estimation_returns!AY$1,regression_results!$B:$J,5,0)+VLOOKUP(estimation_returns!AY$1,regression_results!$B:$J,4,0)</f>
        <v>3.1837711890504543E-2</v>
      </c>
      <c r="AY27">
        <f>estimation_returns!AZ27-estimation_returns!$Q27*VLOOKUP(estimation_returns!AZ$1,regression_results!$B:$J,5,0)+VLOOKUP(estimation_returns!AZ$1,regression_results!$B:$J,4,0)</f>
        <v>1.6671668449327139E-2</v>
      </c>
      <c r="AZ27">
        <f>estimation_returns!BA27-estimation_returns!$Q27*VLOOKUP(estimation_returns!BA$1,regression_results!$B:$J,5,0)+VLOOKUP(estimation_returns!BA$1,regression_results!$B:$J,4,0)</f>
        <v>-9.8061536246565901E-3</v>
      </c>
      <c r="BA27">
        <f>estimation_returns!BB27-estimation_returns!$Q27*VLOOKUP(estimation_returns!BB$1,regression_results!$B:$J,5,0)+VLOOKUP(estimation_returns!BB$1,regression_results!$B:$J,4,0)</f>
        <v>-6.3014184406237532E-3</v>
      </c>
      <c r="BB27">
        <f>estimation_returns!BC27-estimation_returns!$Q27*VLOOKUP(estimation_returns!BC$1,regression_results!$B:$J,5,0)+VLOOKUP(estimation_returns!BC$1,regression_results!$B:$J,4,0)</f>
        <v>2.1040561396944886E-2</v>
      </c>
      <c r="BC27">
        <f>estimation_returns!BD27-estimation_returns!$Q27*VLOOKUP(estimation_returns!BD$1,regression_results!$B:$J,5,0)+VLOOKUP(estimation_returns!BD$1,regression_results!$B:$J,4,0)</f>
        <v>3.5774534484264865E-3</v>
      </c>
      <c r="BD27">
        <f>estimation_returns!BE27-estimation_returns!$Q27*VLOOKUP(estimation_returns!BE$1,regression_results!$B:$J,5,0)+VLOOKUP(estimation_returns!BE$1,regression_results!$B:$J,4,0)</f>
        <v>2.1708618441237358E-3</v>
      </c>
      <c r="BE27">
        <f>estimation_returns!BF27-estimation_returns!$Q27*VLOOKUP(estimation_returns!BF$1,regression_results!$B:$J,5,0)+VLOOKUP(estimation_returns!BF$1,regression_results!$B:$J,4,0)</f>
        <v>1.1834703318973364E-2</v>
      </c>
      <c r="BF27">
        <f>estimation_returns!BG27-estimation_returns!$Q27*VLOOKUP(estimation_returns!BG$1,regression_results!$B:$J,5,0)+VLOOKUP(estimation_returns!BG$1,regression_results!$B:$J,4,0)</f>
        <v>-9.6545216874935058E-3</v>
      </c>
      <c r="BG27">
        <f>estimation_returns!BH27-estimation_returns!$Q27*VLOOKUP(estimation_returns!BH$1,regression_results!$B:$J,5,0)+VLOOKUP(estimation_returns!BH$1,regression_results!$B:$J,4,0)</f>
        <v>1.2570452891908543E-2</v>
      </c>
      <c r="BH27">
        <f>estimation_returns!BI27-estimation_returns!$Q27*VLOOKUP(estimation_returns!BI$1,regression_results!$B:$J,5,0)+VLOOKUP(estimation_returns!BI$1,regression_results!$B:$J,4,0)</f>
        <v>4.7698202537136983E-2</v>
      </c>
      <c r="BI27">
        <f>estimation_returns!BJ27-estimation_returns!$Q27*VLOOKUP(estimation_returns!BJ$1,regression_results!$B:$J,5,0)+VLOOKUP(estimation_returns!BJ$1,regression_results!$B:$J,4,0)</f>
        <v>-1.7486557065457795E-2</v>
      </c>
      <c r="BJ27">
        <f>estimation_returns!BK27-estimation_returns!$Q27*VLOOKUP(estimation_returns!BK$1,regression_results!$B:$J,5,0)+VLOOKUP(estimation_returns!BK$1,regression_results!$B:$J,4,0)</f>
        <v>-3.2206838543412698E-3</v>
      </c>
      <c r="BK27">
        <f>estimation_returns!BL27-estimation_returns!$Q27*VLOOKUP(estimation_returns!BL$1,regression_results!$B:$J,5,0)+VLOOKUP(estimation_returns!BL$1,regression_results!$B:$J,4,0)</f>
        <v>-1.6990750885338711E-2</v>
      </c>
      <c r="BL27">
        <f>estimation_returns!BM27-estimation_returns!$Q27*VLOOKUP(estimation_returns!BM$1,regression_results!$B:$J,5,0)+VLOOKUP(estimation_returns!BM$1,regression_results!$B:$J,4,0)</f>
        <v>6.8138313389942461E-3</v>
      </c>
      <c r="BM27" s="2">
        <v>44601</v>
      </c>
      <c r="BN27">
        <f t="shared" si="0"/>
        <v>2.8175605382660639E-3</v>
      </c>
    </row>
    <row r="28" spans="1:66" x14ac:dyDescent="0.25">
      <c r="A28" s="1">
        <v>-9</v>
      </c>
      <c r="B28">
        <f>estimation_returns!B28-estimation_returns!$Q28*VLOOKUP(estimation_returns!B$1,regression_results!$B:$J,5,0)+VLOOKUP(estimation_returns!B$1,regression_results!$B:$J,4,0)</f>
        <v>-1.2237006394392267E-2</v>
      </c>
      <c r="C28">
        <f>estimation_returns!C28-estimation_returns!$Q28*VLOOKUP(estimation_returns!C$1,regression_results!$B:$J,5,0)+VLOOKUP(estimation_returns!C$1,regression_results!$B:$J,4,0)</f>
        <v>2.0612519685941969E-2</v>
      </c>
      <c r="D28">
        <f>estimation_returns!D28-estimation_returns!$Q28*VLOOKUP(estimation_returns!D$1,regression_results!$B:$J,5,0)+VLOOKUP(estimation_returns!D$1,regression_results!$B:$J,4,0)</f>
        <v>-1.4841958173166945E-2</v>
      </c>
      <c r="E28">
        <f>estimation_returns!E28-estimation_returns!$Q28*VLOOKUP(estimation_returns!E$1,regression_results!$B:$J,5,0)+VLOOKUP(estimation_returns!E$1,regression_results!$B:$J,4,0)</f>
        <v>-1.8165460105505293E-2</v>
      </c>
      <c r="F28">
        <f>estimation_returns!F28-estimation_returns!$Q28*VLOOKUP(estimation_returns!F$1,regression_results!$B:$J,5,0)+VLOOKUP(estimation_returns!F$1,regression_results!$B:$J,4,0)</f>
        <v>2.264515193132016E-3</v>
      </c>
      <c r="G28">
        <f>estimation_returns!G28-estimation_returns!$Q28*VLOOKUP(estimation_returns!G$1,regression_results!$B:$J,5,0)+VLOOKUP(estimation_returns!G$1,regression_results!$B:$J,4,0)</f>
        <v>-1.1390711366590225E-2</v>
      </c>
      <c r="H28">
        <f>estimation_returns!H28-estimation_returns!$Q28*VLOOKUP(estimation_returns!H$1,regression_results!$B:$J,5,0)+VLOOKUP(estimation_returns!H$1,regression_results!$B:$J,4,0)</f>
        <v>-1.2489237062857875E-3</v>
      </c>
      <c r="I28">
        <f>estimation_returns!I28-estimation_returns!$Q28*VLOOKUP(estimation_returns!I$1,regression_results!$B:$J,5,0)+VLOOKUP(estimation_returns!I$1,regression_results!$B:$J,4,0)</f>
        <v>1.401929229547513E-2</v>
      </c>
      <c r="J28">
        <f>estimation_returns!J28-estimation_returns!$Q28*VLOOKUP(estimation_returns!J$1,regression_results!$B:$J,5,0)+VLOOKUP(estimation_returns!J$1,regression_results!$B:$J,4,0)</f>
        <v>3.0295459173875203E-2</v>
      </c>
      <c r="K28">
        <f>estimation_returns!K28-estimation_returns!$Q28*VLOOKUP(estimation_returns!K$1,regression_results!$B:$J,5,0)+VLOOKUP(estimation_returns!K$1,regression_results!$B:$J,4,0)</f>
        <v>2.9319722775361989E-2</v>
      </c>
      <c r="L28">
        <f>estimation_returns!L28-estimation_returns!$Q28*VLOOKUP(estimation_returns!L$1,regression_results!$B:$J,5,0)+VLOOKUP(estimation_returns!L$1,regression_results!$B:$J,4,0)</f>
        <v>7.4856419850308237E-3</v>
      </c>
      <c r="M28">
        <f>estimation_returns!M28-estimation_returns!$Q28*VLOOKUP(estimation_returns!M$1,regression_results!$B:$J,5,0)+VLOOKUP(estimation_returns!M$1,regression_results!$B:$J,4,0)</f>
        <v>-2.4996126719795059E-3</v>
      </c>
      <c r="N28">
        <f>estimation_returns!N28-estimation_returns!$Q28*VLOOKUP(estimation_returns!N$1,regression_results!$B:$J,5,0)+VLOOKUP(estimation_returns!N$1,regression_results!$B:$J,4,0)</f>
        <v>-2.3410105809231314E-3</v>
      </c>
      <c r="O28">
        <f>estimation_returns!O28-estimation_returns!$Q28*VLOOKUP(estimation_returns!O$1,regression_results!$B:$J,5,0)+VLOOKUP(estimation_returns!O$1,regression_results!$B:$J,4,0)</f>
        <v>1.7404367394336174E-3</v>
      </c>
      <c r="P28">
        <f>estimation_returns!P28-estimation_returns!$Q28*VLOOKUP(estimation_returns!P$1,regression_results!$B:$J,5,0)+VLOOKUP(estimation_returns!P$1,regression_results!$B:$J,4,0)</f>
        <v>1.7209856559835802E-2</v>
      </c>
      <c r="Q28">
        <f>estimation_returns!R28-estimation_returns!$Q28*VLOOKUP(estimation_returns!R$1,regression_results!$B:$J,5,0)+VLOOKUP(estimation_returns!R$1,regression_results!$B:$J,4,0)</f>
        <v>-2.0899879871110139E-2</v>
      </c>
      <c r="R28">
        <f>estimation_returns!S28-estimation_returns!$Q28*VLOOKUP(estimation_returns!S$1,regression_results!$B:$J,5,0)+VLOOKUP(estimation_returns!S$1,regression_results!$B:$J,4,0)</f>
        <v>-3.7908611681422132E-4</v>
      </c>
      <c r="S28">
        <f>estimation_returns!T28-estimation_returns!$Q28*VLOOKUP(estimation_returns!T$1,regression_results!$B:$J,5,0)+VLOOKUP(estimation_returns!T$1,regression_results!$B:$J,4,0)</f>
        <v>7.2196527882956458E-3</v>
      </c>
      <c r="T28">
        <f>estimation_returns!U28-estimation_returns!$Q28*VLOOKUP(estimation_returns!U$1,regression_results!$B:$J,5,0)+VLOOKUP(estimation_returns!U$1,regression_results!$B:$J,4,0)</f>
        <v>1.70735789527314E-2</v>
      </c>
      <c r="U28">
        <f>estimation_returns!V28-estimation_returns!$Q28*VLOOKUP(estimation_returns!V$1,regression_results!$B:$J,5,0)+VLOOKUP(estimation_returns!V$1,regression_results!$B:$J,4,0)</f>
        <v>2.3318687016371689E-3</v>
      </c>
      <c r="V28">
        <f>estimation_returns!W28-estimation_returns!$Q28*VLOOKUP(estimation_returns!W$1,regression_results!$B:$J,5,0)+VLOOKUP(estimation_returns!W$1,regression_results!$B:$J,4,0)</f>
        <v>1.0624322763210809E-2</v>
      </c>
      <c r="W28">
        <f>estimation_returns!X28-estimation_returns!$Q28*VLOOKUP(estimation_returns!X$1,regression_results!$B:$J,5,0)+VLOOKUP(estimation_returns!X$1,regression_results!$B:$J,4,0)</f>
        <v>-5.5271190213350054E-3</v>
      </c>
      <c r="X28">
        <f>estimation_returns!Y28-estimation_returns!$Q28*VLOOKUP(estimation_returns!Y$1,regression_results!$B:$J,5,0)+VLOOKUP(estimation_returns!Y$1,regression_results!$B:$J,4,0)</f>
        <v>-9.9904947564284537E-3</v>
      </c>
      <c r="Y28">
        <f>estimation_returns!Z28-estimation_returns!$Q28*VLOOKUP(estimation_returns!Z$1,regression_results!$B:$J,5,0)+VLOOKUP(estimation_returns!Z$1,regression_results!$B:$J,4,0)</f>
        <v>5.8809085684981104E-4</v>
      </c>
      <c r="Z28">
        <f>estimation_returns!AA28-estimation_returns!$Q28*VLOOKUP(estimation_returns!AA$1,regression_results!$B:$J,5,0)+VLOOKUP(estimation_returns!AA$1,regression_results!$B:$J,4,0)</f>
        <v>1.8807353101842918E-2</v>
      </c>
      <c r="AA28">
        <f>estimation_returns!AB28-estimation_returns!$Q28*VLOOKUP(estimation_returns!AB$1,regression_results!$B:$J,5,0)+VLOOKUP(estimation_returns!AB$1,regression_results!$B:$J,4,0)</f>
        <v>-9.7800913885340811E-3</v>
      </c>
      <c r="AB28">
        <f>estimation_returns!AC28-estimation_returns!$Q28*VLOOKUP(estimation_returns!AC$1,regression_results!$B:$J,5,0)+VLOOKUP(estimation_returns!AC$1,regression_results!$B:$J,4,0)</f>
        <v>1.0926835227718312E-2</v>
      </c>
      <c r="AC28">
        <f>estimation_returns!AD28-estimation_returns!$Q28*VLOOKUP(estimation_returns!AD$1,regression_results!$B:$J,5,0)+VLOOKUP(estimation_returns!AD$1,regression_results!$B:$J,4,0)</f>
        <v>4.0565874593073634E-2</v>
      </c>
      <c r="AD28">
        <f>estimation_returns!AE28-estimation_returns!$Q28*VLOOKUP(estimation_returns!AE$1,regression_results!$B:$J,5,0)+VLOOKUP(estimation_returns!AE$1,regression_results!$B:$J,4,0)</f>
        <v>-8.0658903398566784E-3</v>
      </c>
      <c r="AE28">
        <f>estimation_returns!AF28-estimation_returns!$Q28*VLOOKUP(estimation_returns!AF$1,regression_results!$B:$J,5,0)+VLOOKUP(estimation_returns!AF$1,regression_results!$B:$J,4,0)</f>
        <v>-1.3655238038549504E-2</v>
      </c>
      <c r="AF28">
        <f>estimation_returns!AG28-estimation_returns!$Q28*VLOOKUP(estimation_returns!AG$1,regression_results!$B:$J,5,0)+VLOOKUP(estimation_returns!AG$1,regression_results!$B:$J,4,0)</f>
        <v>-1.7742816009782818E-2</v>
      </c>
      <c r="AG28">
        <f>estimation_returns!AH28-estimation_returns!$Q28*VLOOKUP(estimation_returns!AH$1,regression_results!$B:$J,5,0)+VLOOKUP(estimation_returns!AH$1,regression_results!$B:$J,4,0)</f>
        <v>2.5893708139955031E-3</v>
      </c>
      <c r="AH28">
        <f>estimation_returns!AI28-estimation_returns!$Q28*VLOOKUP(estimation_returns!AI$1,regression_results!$B:$J,5,0)+VLOOKUP(estimation_returns!AI$1,regression_results!$B:$J,4,0)</f>
        <v>-5.7430739784983696E-3</v>
      </c>
      <c r="AI28">
        <f>estimation_returns!AJ28-estimation_returns!$Q28*VLOOKUP(estimation_returns!AJ$1,regression_results!$B:$J,5,0)+VLOOKUP(estimation_returns!AJ$1,regression_results!$B:$J,4,0)</f>
        <v>5.7679055331435487E-3</v>
      </c>
      <c r="AJ28">
        <f>estimation_returns!AK28-estimation_returns!$Q28*VLOOKUP(estimation_returns!AK$1,regression_results!$B:$J,5,0)+VLOOKUP(estimation_returns!AK$1,regression_results!$B:$J,4,0)</f>
        <v>-1.6931086336086792E-2</v>
      </c>
      <c r="AK28">
        <f>estimation_returns!AL28-estimation_returns!$Q28*VLOOKUP(estimation_returns!AL$1,regression_results!$B:$J,5,0)+VLOOKUP(estimation_returns!AL$1,regression_results!$B:$J,4,0)</f>
        <v>-6.2525498308427616E-2</v>
      </c>
      <c r="AL28">
        <f>estimation_returns!AM28-estimation_returns!$Q28*VLOOKUP(estimation_returns!AM$1,regression_results!$B:$J,5,0)+VLOOKUP(estimation_returns!AM$1,regression_results!$B:$J,4,0)</f>
        <v>4.8873894060169048E-3</v>
      </c>
      <c r="AM28">
        <f>estimation_returns!AN28-estimation_returns!$Q28*VLOOKUP(estimation_returns!AN$1,regression_results!$B:$J,5,0)+VLOOKUP(estimation_returns!AN$1,regression_results!$B:$J,4,0)</f>
        <v>3.9471721721346994E-3</v>
      </c>
      <c r="AN28">
        <f>estimation_returns!AO28-estimation_returns!$Q28*VLOOKUP(estimation_returns!AO$1,regression_results!$B:$J,5,0)+VLOOKUP(estimation_returns!AO$1,regression_results!$B:$J,4,0)</f>
        <v>-5.6560127666169472E-3</v>
      </c>
      <c r="AO28">
        <f>estimation_returns!AP28-estimation_returns!$Q28*VLOOKUP(estimation_returns!AP$1,regression_results!$B:$J,5,0)+VLOOKUP(estimation_returns!AP$1,regression_results!$B:$J,4,0)</f>
        <v>2.3084202451628302E-2</v>
      </c>
      <c r="AP28">
        <f>estimation_returns!AQ28-estimation_returns!$Q28*VLOOKUP(estimation_returns!AQ$1,regression_results!$B:$J,5,0)+VLOOKUP(estimation_returns!AQ$1,regression_results!$B:$J,4,0)</f>
        <v>2.9099325022647407E-3</v>
      </c>
      <c r="AQ28">
        <f>estimation_returns!AR28-estimation_returns!$Q28*VLOOKUP(estimation_returns!AR$1,regression_results!$B:$J,5,0)+VLOOKUP(estimation_returns!AR$1,regression_results!$B:$J,4,0)</f>
        <v>1.3283526733637009E-2</v>
      </c>
      <c r="AR28">
        <f>estimation_returns!AS28-estimation_returns!$Q28*VLOOKUP(estimation_returns!AS$1,regression_results!$B:$J,5,0)+VLOOKUP(estimation_returns!AS$1,regression_results!$B:$J,4,0)</f>
        <v>8.1025066793244227E-2</v>
      </c>
      <c r="AS28">
        <f>estimation_returns!AT28-estimation_returns!$Q28*VLOOKUP(estimation_returns!AT$1,regression_results!$B:$J,5,0)+VLOOKUP(estimation_returns!AT$1,regression_results!$B:$J,4,0)</f>
        <v>-2.4840188241279662E-2</v>
      </c>
      <c r="AT28">
        <f>estimation_returns!AU28-estimation_returns!$Q28*VLOOKUP(estimation_returns!AU$1,regression_results!$B:$J,5,0)+VLOOKUP(estimation_returns!AU$1,regression_results!$B:$J,4,0)</f>
        <v>-1.9784842158685444E-4</v>
      </c>
      <c r="AU28">
        <f>estimation_returns!AV28-estimation_returns!$Q28*VLOOKUP(estimation_returns!AV$1,regression_results!$B:$J,5,0)+VLOOKUP(estimation_returns!AV$1,regression_results!$B:$J,4,0)</f>
        <v>1.1493909563611441E-2</v>
      </c>
      <c r="AV28">
        <f>estimation_returns!AW28-estimation_returns!$Q28*VLOOKUP(estimation_returns!AW$1,regression_results!$B:$J,5,0)+VLOOKUP(estimation_returns!AW$1,regression_results!$B:$J,4,0)</f>
        <v>-1.700813933614876E-2</v>
      </c>
      <c r="AW28">
        <f>estimation_returns!AX28-estimation_returns!$Q28*VLOOKUP(estimation_returns!AX$1,regression_results!$B:$J,5,0)+VLOOKUP(estimation_returns!AX$1,regression_results!$B:$J,4,0)</f>
        <v>6.7800648251169324E-4</v>
      </c>
      <c r="AX28">
        <f>estimation_returns!AY28-estimation_returns!$Q28*VLOOKUP(estimation_returns!AY$1,regression_results!$B:$J,5,0)+VLOOKUP(estimation_returns!AY$1,regression_results!$B:$J,4,0)</f>
        <v>3.5239594103806296E-2</v>
      </c>
      <c r="AY28">
        <f>estimation_returns!AZ28-estimation_returns!$Q28*VLOOKUP(estimation_returns!AZ$1,regression_results!$B:$J,5,0)+VLOOKUP(estimation_returns!AZ$1,regression_results!$B:$J,4,0)</f>
        <v>4.3121081715345969E-2</v>
      </c>
      <c r="AZ28">
        <f>estimation_returns!BA28-estimation_returns!$Q28*VLOOKUP(estimation_returns!BA$1,regression_results!$B:$J,5,0)+VLOOKUP(estimation_returns!BA$1,regression_results!$B:$J,4,0)</f>
        <v>-1.4484189690753633E-3</v>
      </c>
      <c r="BA28">
        <f>estimation_returns!BB28-estimation_returns!$Q28*VLOOKUP(estimation_returns!BB$1,regression_results!$B:$J,5,0)+VLOOKUP(estimation_returns!BB$1,regression_results!$B:$J,4,0)</f>
        <v>-8.4947640190501557E-3</v>
      </c>
      <c r="BB28">
        <f>estimation_returns!BC28-estimation_returns!$Q28*VLOOKUP(estimation_returns!BC$1,regression_results!$B:$J,5,0)+VLOOKUP(estimation_returns!BC$1,regression_results!$B:$J,4,0)</f>
        <v>2.3641060080545055E-2</v>
      </c>
      <c r="BC28">
        <f>estimation_returns!BD28-estimation_returns!$Q28*VLOOKUP(estimation_returns!BD$1,regression_results!$B:$J,5,0)+VLOOKUP(estimation_returns!BD$1,regression_results!$B:$J,4,0)</f>
        <v>2.9387335167173304E-2</v>
      </c>
      <c r="BD28">
        <f>estimation_returns!BE28-estimation_returns!$Q28*VLOOKUP(estimation_returns!BE$1,regression_results!$B:$J,5,0)+VLOOKUP(estimation_returns!BE$1,regression_results!$B:$J,4,0)</f>
        <v>-2.9755145440246229E-2</v>
      </c>
      <c r="BE28">
        <f>estimation_returns!BF28-estimation_returns!$Q28*VLOOKUP(estimation_returns!BF$1,regression_results!$B:$J,5,0)+VLOOKUP(estimation_returns!BF$1,regression_results!$B:$J,4,0)</f>
        <v>1.7186835371102563E-2</v>
      </c>
      <c r="BF28">
        <f>estimation_returns!BG28-estimation_returns!$Q28*VLOOKUP(estimation_returns!BG$1,regression_results!$B:$J,5,0)+VLOOKUP(estimation_returns!BG$1,regression_results!$B:$J,4,0)</f>
        <v>-2.9385028161392962E-2</v>
      </c>
      <c r="BG28">
        <f>estimation_returns!BH28-estimation_returns!$Q28*VLOOKUP(estimation_returns!BH$1,regression_results!$B:$J,5,0)+VLOOKUP(estimation_returns!BH$1,regression_results!$B:$J,4,0)</f>
        <v>2.8916733216805896E-2</v>
      </c>
      <c r="BH28">
        <f>estimation_returns!BI28-estimation_returns!$Q28*VLOOKUP(estimation_returns!BI$1,regression_results!$B:$J,5,0)+VLOOKUP(estimation_returns!BI$1,regression_results!$B:$J,4,0)</f>
        <v>3.6440148923405538E-2</v>
      </c>
      <c r="BI28">
        <f>estimation_returns!BJ28-estimation_returns!$Q28*VLOOKUP(estimation_returns!BJ$1,regression_results!$B:$J,5,0)+VLOOKUP(estimation_returns!BJ$1,regression_results!$B:$J,4,0)</f>
        <v>-1.0718471544802214E-2</v>
      </c>
      <c r="BJ28">
        <f>estimation_returns!BK28-estimation_returns!$Q28*VLOOKUP(estimation_returns!BK$1,regression_results!$B:$J,5,0)+VLOOKUP(estimation_returns!BK$1,regression_results!$B:$J,4,0)</f>
        <v>1.0229215348767749E-2</v>
      </c>
      <c r="BK28">
        <f>estimation_returns!BL28-estimation_returns!$Q28*VLOOKUP(estimation_returns!BL$1,regression_results!$B:$J,5,0)+VLOOKUP(estimation_returns!BL$1,regression_results!$B:$J,4,0)</f>
        <v>2.9467318030913875E-2</v>
      </c>
      <c r="BL28">
        <f>estimation_returns!BM28-estimation_returns!$Q28*VLOOKUP(estimation_returns!BM$1,regression_results!$B:$J,5,0)+VLOOKUP(estimation_returns!BM$1,regression_results!$B:$J,4,0)</f>
        <v>3.0199034968595266E-2</v>
      </c>
      <c r="BM28" s="2">
        <v>44602</v>
      </c>
      <c r="BN28">
        <f t="shared" si="0"/>
        <v>4.8112839159941256E-3</v>
      </c>
    </row>
    <row r="29" spans="1:66" x14ac:dyDescent="0.25">
      <c r="A29" s="1">
        <v>-8</v>
      </c>
      <c r="B29">
        <f>estimation_returns!B29-estimation_returns!$Q29*VLOOKUP(estimation_returns!B$1,regression_results!$B:$J,5,0)+VLOOKUP(estimation_returns!B$1,regression_results!$B:$J,4,0)</f>
        <v>-3.7481197423474173E-3</v>
      </c>
      <c r="C29">
        <f>estimation_returns!C29-estimation_returns!$Q29*VLOOKUP(estimation_returns!C$1,regression_results!$B:$J,5,0)+VLOOKUP(estimation_returns!C$1,regression_results!$B:$J,4,0)</f>
        <v>1.3467966961500932E-3</v>
      </c>
      <c r="D29">
        <f>estimation_returns!D29-estimation_returns!$Q29*VLOOKUP(estimation_returns!D$1,regression_results!$B:$J,5,0)+VLOOKUP(estimation_returns!D$1,regression_results!$B:$J,4,0)</f>
        <v>-1.7340361794966504E-2</v>
      </c>
      <c r="E29">
        <f>estimation_returns!E29-estimation_returns!$Q29*VLOOKUP(estimation_returns!E$1,regression_results!$B:$J,5,0)+VLOOKUP(estimation_returns!E$1,regression_results!$B:$J,4,0)</f>
        <v>1.3714988803000304E-3</v>
      </c>
      <c r="F29">
        <f>estimation_returns!F29-estimation_returns!$Q29*VLOOKUP(estimation_returns!F$1,regression_results!$B:$J,5,0)+VLOOKUP(estimation_returns!F$1,regression_results!$B:$J,4,0)</f>
        <v>1.6995907421844228E-3</v>
      </c>
      <c r="G29">
        <f>estimation_returns!G29-estimation_returns!$Q29*VLOOKUP(estimation_returns!G$1,regression_results!$B:$J,5,0)+VLOOKUP(estimation_returns!G$1,regression_results!$B:$J,4,0)</f>
        <v>-8.57696160565697E-3</v>
      </c>
      <c r="H29">
        <f>estimation_returns!H29-estimation_returns!$Q29*VLOOKUP(estimation_returns!H$1,regression_results!$B:$J,5,0)+VLOOKUP(estimation_returns!H$1,regression_results!$B:$J,4,0)</f>
        <v>-1.6025278359221877E-3</v>
      </c>
      <c r="I29">
        <f>estimation_returns!I29-estimation_returns!$Q29*VLOOKUP(estimation_returns!I$1,regression_results!$B:$J,5,0)+VLOOKUP(estimation_returns!I$1,regression_results!$B:$J,4,0)</f>
        <v>-1.0349496187869168E-2</v>
      </c>
      <c r="J29">
        <f>estimation_returns!J29-estimation_returns!$Q29*VLOOKUP(estimation_returns!J$1,regression_results!$B:$J,5,0)+VLOOKUP(estimation_returns!J$1,regression_results!$B:$J,4,0)</f>
        <v>8.4297274462555184E-3</v>
      </c>
      <c r="K29">
        <f>estimation_returns!K29-estimation_returns!$Q29*VLOOKUP(estimation_returns!K$1,regression_results!$B:$J,5,0)+VLOOKUP(estimation_returns!K$1,regression_results!$B:$J,4,0)</f>
        <v>4.319530671480732E-2</v>
      </c>
      <c r="L29">
        <f>estimation_returns!L29-estimation_returns!$Q29*VLOOKUP(estimation_returns!L$1,regression_results!$B:$J,5,0)+VLOOKUP(estimation_returns!L$1,regression_results!$B:$J,4,0)</f>
        <v>-2.266260855122158E-3</v>
      </c>
      <c r="M29">
        <f>estimation_returns!M29-estimation_returns!$Q29*VLOOKUP(estimation_returns!M$1,regression_results!$B:$J,5,0)+VLOOKUP(estimation_returns!M$1,regression_results!$B:$J,4,0)</f>
        <v>-8.0063418785954119E-3</v>
      </c>
      <c r="N29">
        <f>estimation_returns!N29-estimation_returns!$Q29*VLOOKUP(estimation_returns!N$1,regression_results!$B:$J,5,0)+VLOOKUP(estimation_returns!N$1,regression_results!$B:$J,4,0)</f>
        <v>1.4500681520875396E-2</v>
      </c>
      <c r="O29">
        <f>estimation_returns!O29-estimation_returns!$Q29*VLOOKUP(estimation_returns!O$1,regression_results!$B:$J,5,0)+VLOOKUP(estimation_returns!O$1,regression_results!$B:$J,4,0)</f>
        <v>4.4792957025146178E-2</v>
      </c>
      <c r="P29">
        <f>estimation_returns!P29-estimation_returns!$Q29*VLOOKUP(estimation_returns!P$1,regression_results!$B:$J,5,0)+VLOOKUP(estimation_returns!P$1,regression_results!$B:$J,4,0)</f>
        <v>2.3400416974962431E-2</v>
      </c>
      <c r="Q29">
        <f>estimation_returns!R29-estimation_returns!$Q29*VLOOKUP(estimation_returns!R$1,regression_results!$B:$J,5,0)+VLOOKUP(estimation_returns!R$1,regression_results!$B:$J,4,0)</f>
        <v>-2.52718633576915E-2</v>
      </c>
      <c r="R29">
        <f>estimation_returns!S29-estimation_returns!$Q29*VLOOKUP(estimation_returns!S$1,regression_results!$B:$J,5,0)+VLOOKUP(estimation_returns!S$1,regression_results!$B:$J,4,0)</f>
        <v>-6.1324768918826307E-3</v>
      </c>
      <c r="S29">
        <f>estimation_returns!T29-estimation_returns!$Q29*VLOOKUP(estimation_returns!T$1,regression_results!$B:$J,5,0)+VLOOKUP(estimation_returns!T$1,regression_results!$B:$J,4,0)</f>
        <v>2.4930292309791276E-2</v>
      </c>
      <c r="T29">
        <f>estimation_returns!U29-estimation_returns!$Q29*VLOOKUP(estimation_returns!U$1,regression_results!$B:$J,5,0)+VLOOKUP(estimation_returns!U$1,regression_results!$B:$J,4,0)</f>
        <v>-1.5556429229039142E-3</v>
      </c>
      <c r="U29">
        <f>estimation_returns!V29-estimation_returns!$Q29*VLOOKUP(estimation_returns!V$1,regression_results!$B:$J,5,0)+VLOOKUP(estimation_returns!V$1,regression_results!$B:$J,4,0)</f>
        <v>-1.964914879528358E-2</v>
      </c>
      <c r="V29">
        <f>estimation_returns!W29-estimation_returns!$Q29*VLOOKUP(estimation_returns!W$1,regression_results!$B:$J,5,0)+VLOOKUP(estimation_returns!W$1,regression_results!$B:$J,4,0)</f>
        <v>-6.268393129853847E-2</v>
      </c>
      <c r="W29">
        <f>estimation_returns!X29-estimation_returns!$Q29*VLOOKUP(estimation_returns!X$1,regression_results!$B:$J,5,0)+VLOOKUP(estimation_returns!X$1,regression_results!$B:$J,4,0)</f>
        <v>5.5603799346622806E-3</v>
      </c>
      <c r="X29">
        <f>estimation_returns!Y29-estimation_returns!$Q29*VLOOKUP(estimation_returns!Y$1,regression_results!$B:$J,5,0)+VLOOKUP(estimation_returns!Y$1,regression_results!$B:$J,4,0)</f>
        <v>2.5302025156610599E-3</v>
      </c>
      <c r="Y29">
        <f>estimation_returns!Z29-estimation_returns!$Q29*VLOOKUP(estimation_returns!Z$1,regression_results!$B:$J,5,0)+VLOOKUP(estimation_returns!Z$1,regression_results!$B:$J,4,0)</f>
        <v>-6.31466987247878E-2</v>
      </c>
      <c r="Z29">
        <f>estimation_returns!AA29-estimation_returns!$Q29*VLOOKUP(estimation_returns!AA$1,regression_results!$B:$J,5,0)+VLOOKUP(estimation_returns!AA$1,regression_results!$B:$J,4,0)</f>
        <v>0.11223285659359961</v>
      </c>
      <c r="AA29">
        <f>estimation_returns!AB29-estimation_returns!$Q29*VLOOKUP(estimation_returns!AB$1,regression_results!$B:$J,5,0)+VLOOKUP(estimation_returns!AB$1,regression_results!$B:$J,4,0)</f>
        <v>-6.7581283371284462E-3</v>
      </c>
      <c r="AB29">
        <f>estimation_returns!AC29-estimation_returns!$Q29*VLOOKUP(estimation_returns!AC$1,regression_results!$B:$J,5,0)+VLOOKUP(estimation_returns!AC$1,regression_results!$B:$J,4,0)</f>
        <v>4.8420904330392792E-3</v>
      </c>
      <c r="AC29">
        <f>estimation_returns!AD29-estimation_returns!$Q29*VLOOKUP(estimation_returns!AD$1,regression_results!$B:$J,5,0)+VLOOKUP(estimation_returns!AD$1,regression_results!$B:$J,4,0)</f>
        <v>2.3468057782342018E-2</v>
      </c>
      <c r="AD29">
        <f>estimation_returns!AE29-estimation_returns!$Q29*VLOOKUP(estimation_returns!AE$1,regression_results!$B:$J,5,0)+VLOOKUP(estimation_returns!AE$1,regression_results!$B:$J,4,0)</f>
        <v>4.4232003605118838E-3</v>
      </c>
      <c r="AE29">
        <f>estimation_returns!AF29-estimation_returns!$Q29*VLOOKUP(estimation_returns!AF$1,regression_results!$B:$J,5,0)+VLOOKUP(estimation_returns!AF$1,regression_results!$B:$J,4,0)</f>
        <v>-1.5818305148175723E-2</v>
      </c>
      <c r="AF29">
        <f>estimation_returns!AG29-estimation_returns!$Q29*VLOOKUP(estimation_returns!AG$1,regression_results!$B:$J,5,0)+VLOOKUP(estimation_returns!AG$1,regression_results!$B:$J,4,0)</f>
        <v>1.8100609479072067E-2</v>
      </c>
      <c r="AG29">
        <f>estimation_returns!AH29-estimation_returns!$Q29*VLOOKUP(estimation_returns!AH$1,regression_results!$B:$J,5,0)+VLOOKUP(estimation_returns!AH$1,regression_results!$B:$J,4,0)</f>
        <v>-3.0719928460679461E-3</v>
      </c>
      <c r="AH29">
        <f>estimation_returns!AI29-estimation_returns!$Q29*VLOOKUP(estimation_returns!AI$1,regression_results!$B:$J,5,0)+VLOOKUP(estimation_returns!AI$1,regression_results!$B:$J,4,0)</f>
        <v>-1.278086593836142E-4</v>
      </c>
      <c r="AI29">
        <f>estimation_returns!AJ29-estimation_returns!$Q29*VLOOKUP(estimation_returns!AJ$1,regression_results!$B:$J,5,0)+VLOOKUP(estimation_returns!AJ$1,regression_results!$B:$J,4,0)</f>
        <v>1.2053174510154634E-2</v>
      </c>
      <c r="AJ29">
        <f>estimation_returns!AK29-estimation_returns!$Q29*VLOOKUP(estimation_returns!AK$1,regression_results!$B:$J,5,0)+VLOOKUP(estimation_returns!AK$1,regression_results!$B:$J,4,0)</f>
        <v>-1.0505452485574207E-3</v>
      </c>
      <c r="AK29">
        <f>estimation_returns!AL29-estimation_returns!$Q29*VLOOKUP(estimation_returns!AL$1,regression_results!$B:$J,5,0)+VLOOKUP(estimation_returns!AL$1,regression_results!$B:$J,4,0)</f>
        <v>1.2466761424242659E-3</v>
      </c>
      <c r="AL29">
        <f>estimation_returns!AM29-estimation_returns!$Q29*VLOOKUP(estimation_returns!AM$1,regression_results!$B:$J,5,0)+VLOOKUP(estimation_returns!AM$1,regression_results!$B:$J,4,0)</f>
        <v>3.0243773806502811E-2</v>
      </c>
      <c r="AM29">
        <f>estimation_returns!AN29-estimation_returns!$Q29*VLOOKUP(estimation_returns!AN$1,regression_results!$B:$J,5,0)+VLOOKUP(estimation_returns!AN$1,regression_results!$B:$J,4,0)</f>
        <v>-2.3020455076713808E-2</v>
      </c>
      <c r="AN29">
        <f>estimation_returns!AO29-estimation_returns!$Q29*VLOOKUP(estimation_returns!AO$1,regression_results!$B:$J,5,0)+VLOOKUP(estimation_returns!AO$1,regression_results!$B:$J,4,0)</f>
        <v>-4.3288237426340878E-4</v>
      </c>
      <c r="AO29">
        <f>estimation_returns!AP29-estimation_returns!$Q29*VLOOKUP(estimation_returns!AP$1,regression_results!$B:$J,5,0)+VLOOKUP(estimation_returns!AP$1,regression_results!$B:$J,4,0)</f>
        <v>-1.0614894737638925E-2</v>
      </c>
      <c r="AP29">
        <f>estimation_returns!AQ29-estimation_returns!$Q29*VLOOKUP(estimation_returns!AQ$1,regression_results!$B:$J,5,0)+VLOOKUP(estimation_returns!AQ$1,regression_results!$B:$J,4,0)</f>
        <v>2.9192429937846542E-5</v>
      </c>
      <c r="AQ29">
        <f>estimation_returns!AR29-estimation_returns!$Q29*VLOOKUP(estimation_returns!AR$1,regression_results!$B:$J,5,0)+VLOOKUP(estimation_returns!AR$1,regression_results!$B:$J,4,0)</f>
        <v>1.0899028805375635E-3</v>
      </c>
      <c r="AR29">
        <f>estimation_returns!AS29-estimation_returns!$Q29*VLOOKUP(estimation_returns!AS$1,regression_results!$B:$J,5,0)+VLOOKUP(estimation_returns!AS$1,regression_results!$B:$J,4,0)</f>
        <v>2.0504078188024306E-2</v>
      </c>
      <c r="AS29">
        <f>estimation_returns!AT29-estimation_returns!$Q29*VLOOKUP(estimation_returns!AT$1,regression_results!$B:$J,5,0)+VLOOKUP(estimation_returns!AT$1,regression_results!$B:$J,4,0)</f>
        <v>-1.5307765432494264E-2</v>
      </c>
      <c r="AT29">
        <f>estimation_returns!AU29-estimation_returns!$Q29*VLOOKUP(estimation_returns!AU$1,regression_results!$B:$J,5,0)+VLOOKUP(estimation_returns!AU$1,regression_results!$B:$J,4,0)</f>
        <v>1.0628435427447026E-2</v>
      </c>
      <c r="AU29">
        <f>estimation_returns!AV29-estimation_returns!$Q29*VLOOKUP(estimation_returns!AV$1,regression_results!$B:$J,5,0)+VLOOKUP(estimation_returns!AV$1,regression_results!$B:$J,4,0)</f>
        <v>3.5458962002571606E-2</v>
      </c>
      <c r="AV29">
        <f>estimation_returns!AW29-estimation_returns!$Q29*VLOOKUP(estimation_returns!AW$1,regression_results!$B:$J,5,0)+VLOOKUP(estimation_returns!AW$1,regression_results!$B:$J,4,0)</f>
        <v>1.798418200691185E-3</v>
      </c>
      <c r="AW29">
        <f>estimation_returns!AX29-estimation_returns!$Q29*VLOOKUP(estimation_returns!AX$1,regression_results!$B:$J,5,0)+VLOOKUP(estimation_returns!AX$1,regression_results!$B:$J,4,0)</f>
        <v>1.5731506924858293E-2</v>
      </c>
      <c r="AX29">
        <f>estimation_returns!AY29-estimation_returns!$Q29*VLOOKUP(estimation_returns!AY$1,regression_results!$B:$J,5,0)+VLOOKUP(estimation_returns!AY$1,regression_results!$B:$J,4,0)</f>
        <v>4.2648174086237021E-2</v>
      </c>
      <c r="AY29">
        <f>estimation_returns!AZ29-estimation_returns!$Q29*VLOOKUP(estimation_returns!AZ$1,regression_results!$B:$J,5,0)+VLOOKUP(estimation_returns!AZ$1,regression_results!$B:$J,4,0)</f>
        <v>3.0672781196656153E-2</v>
      </c>
      <c r="AZ29">
        <f>estimation_returns!BA29-estimation_returns!$Q29*VLOOKUP(estimation_returns!BA$1,regression_results!$B:$J,5,0)+VLOOKUP(estimation_returns!BA$1,regression_results!$B:$J,4,0)</f>
        <v>3.3144141641120561E-2</v>
      </c>
      <c r="BA29">
        <f>estimation_returns!BB29-estimation_returns!$Q29*VLOOKUP(estimation_returns!BB$1,regression_results!$B:$J,5,0)+VLOOKUP(estimation_returns!BB$1,regression_results!$B:$J,4,0)</f>
        <v>-1.2645739570456518E-2</v>
      </c>
      <c r="BB29">
        <f>estimation_returns!BC29-estimation_returns!$Q29*VLOOKUP(estimation_returns!BC$1,regression_results!$B:$J,5,0)+VLOOKUP(estimation_returns!BC$1,regression_results!$B:$J,4,0)</f>
        <v>-1.2394352555798967E-2</v>
      </c>
      <c r="BC29">
        <f>estimation_returns!BD29-estimation_returns!$Q29*VLOOKUP(estimation_returns!BD$1,regression_results!$B:$J,5,0)+VLOOKUP(estimation_returns!BD$1,regression_results!$B:$J,4,0)</f>
        <v>-4.9999314409357988E-2</v>
      </c>
      <c r="BD29">
        <f>estimation_returns!BE29-estimation_returns!$Q29*VLOOKUP(estimation_returns!BE$1,regression_results!$B:$J,5,0)+VLOOKUP(estimation_returns!BE$1,regression_results!$B:$J,4,0)</f>
        <v>-4.3749200644212357E-3</v>
      </c>
      <c r="BE29">
        <f>estimation_returns!BF29-estimation_returns!$Q29*VLOOKUP(estimation_returns!BF$1,regression_results!$B:$J,5,0)+VLOOKUP(estimation_returns!BF$1,regression_results!$B:$J,4,0)</f>
        <v>1.2971979120463394E-2</v>
      </c>
      <c r="BF29">
        <f>estimation_returns!BG29-estimation_returns!$Q29*VLOOKUP(estimation_returns!BG$1,regression_results!$B:$J,5,0)+VLOOKUP(estimation_returns!BG$1,regression_results!$B:$J,4,0)</f>
        <v>7.8466310943864359E-3</v>
      </c>
      <c r="BG29">
        <f>estimation_returns!BH29-estimation_returns!$Q29*VLOOKUP(estimation_returns!BH$1,regression_results!$B:$J,5,0)+VLOOKUP(estimation_returns!BH$1,regression_results!$B:$J,4,0)</f>
        <v>-1.4639162978861309E-2</v>
      </c>
      <c r="BH29">
        <f>estimation_returns!BI29-estimation_returns!$Q29*VLOOKUP(estimation_returns!BI$1,regression_results!$B:$J,5,0)+VLOOKUP(estimation_returns!BI$1,regression_results!$B:$J,4,0)</f>
        <v>-5.8154230797737398E-3</v>
      </c>
      <c r="BI29">
        <f>estimation_returns!BJ29-estimation_returns!$Q29*VLOOKUP(estimation_returns!BJ$1,regression_results!$B:$J,5,0)+VLOOKUP(estimation_returns!BJ$1,regression_results!$B:$J,4,0)</f>
        <v>4.6123065375642145E-3</v>
      </c>
      <c r="BJ29">
        <f>estimation_returns!BK29-estimation_returns!$Q29*VLOOKUP(estimation_returns!BK$1,regression_results!$B:$J,5,0)+VLOOKUP(estimation_returns!BK$1,regression_results!$B:$J,4,0)</f>
        <v>2.354510913395523E-2</v>
      </c>
      <c r="BK29">
        <f>estimation_returns!BL29-estimation_returns!$Q29*VLOOKUP(estimation_returns!BL$1,regression_results!$B:$J,5,0)+VLOOKUP(estimation_returns!BL$1,regression_results!$B:$J,4,0)</f>
        <v>-2.6927123934000034E-2</v>
      </c>
      <c r="BL29">
        <f>estimation_returns!BM29-estimation_returns!$Q29*VLOOKUP(estimation_returns!BM$1,regression_results!$B:$J,5,0)+VLOOKUP(estimation_returns!BM$1,regression_results!$B:$J,4,0)</f>
        <v>5.4969920342483759E-4</v>
      </c>
      <c r="BM29" s="2">
        <v>44603</v>
      </c>
      <c r="BN29">
        <f t="shared" si="0"/>
        <v>2.9566819300263052E-3</v>
      </c>
    </row>
    <row r="30" spans="1:66" x14ac:dyDescent="0.25">
      <c r="A30" s="1">
        <v>-7</v>
      </c>
      <c r="B30">
        <f>estimation_returns!B30-estimation_returns!$Q30*VLOOKUP(estimation_returns!B$1,regression_results!$B:$J,5,0)+VLOOKUP(estimation_returns!B$1,regression_results!$B:$J,4,0)</f>
        <v>-1.299099942383521E-2</v>
      </c>
      <c r="C30">
        <f>estimation_returns!C30-estimation_returns!$Q30*VLOOKUP(estimation_returns!C$1,regression_results!$B:$J,5,0)+VLOOKUP(estimation_returns!C$1,regression_results!$B:$J,4,0)</f>
        <v>1.5465733059109643E-2</v>
      </c>
      <c r="D30">
        <f>estimation_returns!D30-estimation_returns!$Q30*VLOOKUP(estimation_returns!D$1,regression_results!$B:$J,5,0)+VLOOKUP(estimation_returns!D$1,regression_results!$B:$J,4,0)</f>
        <v>-9.6495261305753373E-3</v>
      </c>
      <c r="E30">
        <f>estimation_returns!E30-estimation_returns!$Q30*VLOOKUP(estimation_returns!E$1,regression_results!$B:$J,5,0)+VLOOKUP(estimation_returns!E$1,regression_results!$B:$J,4,0)</f>
        <v>5.3901031116050536E-3</v>
      </c>
      <c r="F30">
        <f>estimation_returns!F30-estimation_returns!$Q30*VLOOKUP(estimation_returns!F$1,regression_results!$B:$J,5,0)+VLOOKUP(estimation_returns!F$1,regression_results!$B:$J,4,0)</f>
        <v>-2.5555908341376561E-2</v>
      </c>
      <c r="G30">
        <f>estimation_returns!G30-estimation_returns!$Q30*VLOOKUP(estimation_returns!G$1,regression_results!$B:$J,5,0)+VLOOKUP(estimation_returns!G$1,regression_results!$B:$J,4,0)</f>
        <v>-3.5113137221196911E-3</v>
      </c>
      <c r="H30">
        <f>estimation_returns!H30-estimation_returns!$Q30*VLOOKUP(estimation_returns!H$1,regression_results!$B:$J,5,0)+VLOOKUP(estimation_returns!H$1,regression_results!$B:$J,4,0)</f>
        <v>-3.8910156520653404E-3</v>
      </c>
      <c r="I30">
        <f>estimation_returns!I30-estimation_returns!$Q30*VLOOKUP(estimation_returns!I$1,regression_results!$B:$J,5,0)+VLOOKUP(estimation_returns!I$1,regression_results!$B:$J,4,0)</f>
        <v>-1.170996246373657E-3</v>
      </c>
      <c r="J30">
        <f>estimation_returns!J30-estimation_returns!$Q30*VLOOKUP(estimation_returns!J$1,regression_results!$B:$J,5,0)+VLOOKUP(estimation_returns!J$1,regression_results!$B:$J,4,0)</f>
        <v>2.5742336065908093E-3</v>
      </c>
      <c r="K30">
        <f>estimation_returns!K30-estimation_returns!$Q30*VLOOKUP(estimation_returns!K$1,regression_results!$B:$J,5,0)+VLOOKUP(estimation_returns!K$1,regression_results!$B:$J,4,0)</f>
        <v>8.0515152098977593E-3</v>
      </c>
      <c r="L30">
        <f>estimation_returns!L30-estimation_returns!$Q30*VLOOKUP(estimation_returns!L$1,regression_results!$B:$J,5,0)+VLOOKUP(estimation_returns!L$1,regression_results!$B:$J,4,0)</f>
        <v>-1.815422284856899E-2</v>
      </c>
      <c r="M30">
        <f>estimation_returns!M30-estimation_returns!$Q30*VLOOKUP(estimation_returns!M$1,regression_results!$B:$J,5,0)+VLOOKUP(estimation_returns!M$1,regression_results!$B:$J,4,0)</f>
        <v>1.9663957973238963E-3</v>
      </c>
      <c r="N30">
        <f>estimation_returns!N30-estimation_returns!$Q30*VLOOKUP(estimation_returns!N$1,regression_results!$B:$J,5,0)+VLOOKUP(estimation_returns!N$1,regression_results!$B:$J,4,0)</f>
        <v>-4.9420747158196634E-3</v>
      </c>
      <c r="O30">
        <f>estimation_returns!O30-estimation_returns!$Q30*VLOOKUP(estimation_returns!O$1,regression_results!$B:$J,5,0)+VLOOKUP(estimation_returns!O$1,regression_results!$B:$J,4,0)</f>
        <v>1.300664616015192E-2</v>
      </c>
      <c r="P30">
        <f>estimation_returns!P30-estimation_returns!$Q30*VLOOKUP(estimation_returns!P$1,regression_results!$B:$J,5,0)+VLOOKUP(estimation_returns!P$1,regression_results!$B:$J,4,0)</f>
        <v>-1.1217372212506458E-2</v>
      </c>
      <c r="Q30">
        <f>estimation_returns!R30-estimation_returns!$Q30*VLOOKUP(estimation_returns!R$1,regression_results!$B:$J,5,0)+VLOOKUP(estimation_returns!R$1,regression_results!$B:$J,4,0)</f>
        <v>-5.9021906236211459E-3</v>
      </c>
      <c r="R30">
        <f>estimation_returns!S30-estimation_returns!$Q30*VLOOKUP(estimation_returns!S$1,regression_results!$B:$J,5,0)+VLOOKUP(estimation_returns!S$1,regression_results!$B:$J,4,0)</f>
        <v>-2.7302212348172088E-3</v>
      </c>
      <c r="S30">
        <f>estimation_returns!T30-estimation_returns!$Q30*VLOOKUP(estimation_returns!T$1,regression_results!$B:$J,5,0)+VLOOKUP(estimation_returns!T$1,regression_results!$B:$J,4,0)</f>
        <v>7.6583253707462069E-3</v>
      </c>
      <c r="T30">
        <f>estimation_returns!U30-estimation_returns!$Q30*VLOOKUP(estimation_returns!U$1,regression_results!$B:$J,5,0)+VLOOKUP(estimation_returns!U$1,regression_results!$B:$J,4,0)</f>
        <v>2.4059749905705396E-3</v>
      </c>
      <c r="U30">
        <f>estimation_returns!V30-estimation_returns!$Q30*VLOOKUP(estimation_returns!V$1,regression_results!$B:$J,5,0)+VLOOKUP(estimation_returns!V$1,regression_results!$B:$J,4,0)</f>
        <v>1.080309462181423E-2</v>
      </c>
      <c r="V30">
        <f>estimation_returns!W30-estimation_returns!$Q30*VLOOKUP(estimation_returns!W$1,regression_results!$B:$J,5,0)+VLOOKUP(estimation_returns!W$1,regression_results!$B:$J,4,0)</f>
        <v>-6.1656115732383861E-3</v>
      </c>
      <c r="W30">
        <f>estimation_returns!X30-estimation_returns!$Q30*VLOOKUP(estimation_returns!X$1,regression_results!$B:$J,5,0)+VLOOKUP(estimation_returns!X$1,regression_results!$B:$J,4,0)</f>
        <v>-1.2665074476164045E-3</v>
      </c>
      <c r="X30">
        <f>estimation_returns!Y30-estimation_returns!$Q30*VLOOKUP(estimation_returns!Y$1,regression_results!$B:$J,5,0)+VLOOKUP(estimation_returns!Y$1,regression_results!$B:$J,4,0)</f>
        <v>-6.5181248670437481E-4</v>
      </c>
      <c r="Y30">
        <f>estimation_returns!Z30-estimation_returns!$Q30*VLOOKUP(estimation_returns!Z$1,regression_results!$B:$J,5,0)+VLOOKUP(estimation_returns!Z$1,regression_results!$B:$J,4,0)</f>
        <v>-2.7528510497911964E-2</v>
      </c>
      <c r="Z30">
        <f>estimation_returns!AA30-estimation_returns!$Q30*VLOOKUP(estimation_returns!AA$1,regression_results!$B:$J,5,0)+VLOOKUP(estimation_returns!AA$1,regression_results!$B:$J,4,0)</f>
        <v>6.1847583891810011E-3</v>
      </c>
      <c r="AA30">
        <f>estimation_returns!AB30-estimation_returns!$Q30*VLOOKUP(estimation_returns!AB$1,regression_results!$B:$J,5,0)+VLOOKUP(estimation_returns!AB$1,regression_results!$B:$J,4,0)</f>
        <v>4.3274022767800464E-2</v>
      </c>
      <c r="AB30">
        <f>estimation_returns!AC30-estimation_returns!$Q30*VLOOKUP(estimation_returns!AC$1,regression_results!$B:$J,5,0)+VLOOKUP(estimation_returns!AC$1,regression_results!$B:$J,4,0)</f>
        <v>2.3224780476450664E-2</v>
      </c>
      <c r="AC30">
        <f>estimation_returns!AD30-estimation_returns!$Q30*VLOOKUP(estimation_returns!AD$1,regression_results!$B:$J,5,0)+VLOOKUP(estimation_returns!AD$1,regression_results!$B:$J,4,0)</f>
        <v>2.3804468299702041E-3</v>
      </c>
      <c r="AD30">
        <f>estimation_returns!AE30-estimation_returns!$Q30*VLOOKUP(estimation_returns!AE$1,regression_results!$B:$J,5,0)+VLOOKUP(estimation_returns!AE$1,regression_results!$B:$J,4,0)</f>
        <v>-7.2173859365461304E-3</v>
      </c>
      <c r="AE30">
        <f>estimation_returns!AF30-estimation_returns!$Q30*VLOOKUP(estimation_returns!AF$1,regression_results!$B:$J,5,0)+VLOOKUP(estimation_returns!AF$1,regression_results!$B:$J,4,0)</f>
        <v>5.233668467594048E-3</v>
      </c>
      <c r="AF30">
        <f>estimation_returns!AG30-estimation_returns!$Q30*VLOOKUP(estimation_returns!AG$1,regression_results!$B:$J,5,0)+VLOOKUP(estimation_returns!AG$1,regression_results!$B:$J,4,0)</f>
        <v>2.1139267316503011E-2</v>
      </c>
      <c r="AG30">
        <f>estimation_returns!AH30-estimation_returns!$Q30*VLOOKUP(estimation_returns!AH$1,regression_results!$B:$J,5,0)+VLOOKUP(estimation_returns!AH$1,regression_results!$B:$J,4,0)</f>
        <v>-8.3461520947909224E-3</v>
      </c>
      <c r="AH30">
        <f>estimation_returns!AI30-estimation_returns!$Q30*VLOOKUP(estimation_returns!AI$1,regression_results!$B:$J,5,0)+VLOOKUP(estimation_returns!AI$1,regression_results!$B:$J,4,0)</f>
        <v>-1.0736731008501126E-2</v>
      </c>
      <c r="AI30">
        <f>estimation_returns!AJ30-estimation_returns!$Q30*VLOOKUP(estimation_returns!AJ$1,regression_results!$B:$J,5,0)+VLOOKUP(estimation_returns!AJ$1,regression_results!$B:$J,4,0)</f>
        <v>-8.8357868969461337E-3</v>
      </c>
      <c r="AJ30">
        <f>estimation_returns!AK30-estimation_returns!$Q30*VLOOKUP(estimation_returns!AK$1,regression_results!$B:$J,5,0)+VLOOKUP(estimation_returns!AK$1,regression_results!$B:$J,4,0)</f>
        <v>9.139584862305242E-3</v>
      </c>
      <c r="AK30">
        <f>estimation_returns!AL30-estimation_returns!$Q30*VLOOKUP(estimation_returns!AL$1,regression_results!$B:$J,5,0)+VLOOKUP(estimation_returns!AL$1,regression_results!$B:$J,4,0)</f>
        <v>1.1951832698933133E-2</v>
      </c>
      <c r="AL30">
        <f>estimation_returns!AM30-estimation_returns!$Q30*VLOOKUP(estimation_returns!AM$1,regression_results!$B:$J,5,0)+VLOOKUP(estimation_returns!AM$1,regression_results!$B:$J,4,0)</f>
        <v>3.7549779708760035E-2</v>
      </c>
      <c r="AM30">
        <f>estimation_returns!AN30-estimation_returns!$Q30*VLOOKUP(estimation_returns!AN$1,regression_results!$B:$J,5,0)+VLOOKUP(estimation_returns!AN$1,regression_results!$B:$J,4,0)</f>
        <v>-3.603993678578726E-3</v>
      </c>
      <c r="AN30">
        <f>estimation_returns!AO30-estimation_returns!$Q30*VLOOKUP(estimation_returns!AO$1,regression_results!$B:$J,5,0)+VLOOKUP(estimation_returns!AO$1,regression_results!$B:$J,4,0)</f>
        <v>-6.5045507933192293E-3</v>
      </c>
      <c r="AO30">
        <f>estimation_returns!AP30-estimation_returns!$Q30*VLOOKUP(estimation_returns!AP$1,regression_results!$B:$J,5,0)+VLOOKUP(estimation_returns!AP$1,regression_results!$B:$J,4,0)</f>
        <v>-9.1278885485059861E-3</v>
      </c>
      <c r="AP30">
        <f>estimation_returns!AQ30-estimation_returns!$Q30*VLOOKUP(estimation_returns!AQ$1,regression_results!$B:$J,5,0)+VLOOKUP(estimation_returns!AQ$1,regression_results!$B:$J,4,0)</f>
        <v>8.4096262176630359E-4</v>
      </c>
      <c r="AQ30">
        <f>estimation_returns!AR30-estimation_returns!$Q30*VLOOKUP(estimation_returns!AR$1,regression_results!$B:$J,5,0)+VLOOKUP(estimation_returns!AR$1,regression_results!$B:$J,4,0)</f>
        <v>-1.6350801202411936E-2</v>
      </c>
      <c r="AR30">
        <f>estimation_returns!AS30-estimation_returns!$Q30*VLOOKUP(estimation_returns!AS$1,regression_results!$B:$J,5,0)+VLOOKUP(estimation_returns!AS$1,regression_results!$B:$J,4,0)</f>
        <v>9.5492777446744663E-3</v>
      </c>
      <c r="AS30">
        <f>estimation_returns!AT30-estimation_returns!$Q30*VLOOKUP(estimation_returns!AT$1,regression_results!$B:$J,5,0)+VLOOKUP(estimation_returns!AT$1,regression_results!$B:$J,4,0)</f>
        <v>4.0735924230783831E-3</v>
      </c>
      <c r="AT30">
        <f>estimation_returns!AU30-estimation_returns!$Q30*VLOOKUP(estimation_returns!AU$1,regression_results!$B:$J,5,0)+VLOOKUP(estimation_returns!AU$1,regression_results!$B:$J,4,0)</f>
        <v>4.3869480416831915E-3</v>
      </c>
      <c r="AU30">
        <f>estimation_returns!AV30-estimation_returns!$Q30*VLOOKUP(estimation_returns!AV$1,regression_results!$B:$J,5,0)+VLOOKUP(estimation_returns!AV$1,regression_results!$B:$J,4,0)</f>
        <v>1.173713611079426E-2</v>
      </c>
      <c r="AV30">
        <f>estimation_returns!AW30-estimation_returns!$Q30*VLOOKUP(estimation_returns!AW$1,regression_results!$B:$J,5,0)+VLOOKUP(estimation_returns!AW$1,regression_results!$B:$J,4,0)</f>
        <v>6.8912980354054951E-3</v>
      </c>
      <c r="AW30">
        <f>estimation_returns!AX30-estimation_returns!$Q30*VLOOKUP(estimation_returns!AX$1,regression_results!$B:$J,5,0)+VLOOKUP(estimation_returns!AX$1,regression_results!$B:$J,4,0)</f>
        <v>8.6186807528210625E-3</v>
      </c>
      <c r="AX30">
        <f>estimation_returns!AY30-estimation_returns!$Q30*VLOOKUP(estimation_returns!AY$1,regression_results!$B:$J,5,0)+VLOOKUP(estimation_returns!AY$1,regression_results!$B:$J,4,0)</f>
        <v>1.7130095866559086E-2</v>
      </c>
      <c r="AY30">
        <f>estimation_returns!AZ30-estimation_returns!$Q30*VLOOKUP(estimation_returns!AZ$1,regression_results!$B:$J,5,0)+VLOOKUP(estimation_returns!AZ$1,regression_results!$B:$J,4,0)</f>
        <v>-2.6409394506758811E-2</v>
      </c>
      <c r="AZ30">
        <f>estimation_returns!BA30-estimation_returns!$Q30*VLOOKUP(estimation_returns!BA$1,regression_results!$B:$J,5,0)+VLOOKUP(estimation_returns!BA$1,regression_results!$B:$J,4,0)</f>
        <v>-8.2059866099580495E-3</v>
      </c>
      <c r="BA30">
        <f>estimation_returns!BB30-estimation_returns!$Q30*VLOOKUP(estimation_returns!BB$1,regression_results!$B:$J,5,0)+VLOOKUP(estimation_returns!BB$1,regression_results!$B:$J,4,0)</f>
        <v>2.2701430027882502E-3</v>
      </c>
      <c r="BB30">
        <f>estimation_returns!BC30-estimation_returns!$Q30*VLOOKUP(estimation_returns!BC$1,regression_results!$B:$J,5,0)+VLOOKUP(estimation_returns!BC$1,regression_results!$B:$J,4,0)</f>
        <v>7.312209920273963E-4</v>
      </c>
      <c r="BC30">
        <f>estimation_returns!BD30-estimation_returns!$Q30*VLOOKUP(estimation_returns!BD$1,regression_results!$B:$J,5,0)+VLOOKUP(estimation_returns!BD$1,regression_results!$B:$J,4,0)</f>
        <v>1.0520774233440571E-2</v>
      </c>
      <c r="BD30">
        <f>estimation_returns!BE30-estimation_returns!$Q30*VLOOKUP(estimation_returns!BE$1,regression_results!$B:$J,5,0)+VLOOKUP(estimation_returns!BE$1,regression_results!$B:$J,4,0)</f>
        <v>-1.9880824836404784E-2</v>
      </c>
      <c r="BE30">
        <f>estimation_returns!BF30-estimation_returns!$Q30*VLOOKUP(estimation_returns!BF$1,regression_results!$B:$J,5,0)+VLOOKUP(estimation_returns!BF$1,regression_results!$B:$J,4,0)</f>
        <v>-2.0250151845304619E-2</v>
      </c>
      <c r="BF30">
        <f>estimation_returns!BG30-estimation_returns!$Q30*VLOOKUP(estimation_returns!BG$1,regression_results!$B:$J,5,0)+VLOOKUP(estimation_returns!BG$1,regression_results!$B:$J,4,0)</f>
        <v>-1.5183197929116935E-2</v>
      </c>
      <c r="BG30">
        <f>estimation_returns!BH30-estimation_returns!$Q30*VLOOKUP(estimation_returns!BH$1,regression_results!$B:$J,5,0)+VLOOKUP(estimation_returns!BH$1,regression_results!$B:$J,4,0)</f>
        <v>-2.030540277369933E-2</v>
      </c>
      <c r="BH30">
        <f>estimation_returns!BI30-estimation_returns!$Q30*VLOOKUP(estimation_returns!BI$1,regression_results!$B:$J,5,0)+VLOOKUP(estimation_returns!BI$1,regression_results!$B:$J,4,0)</f>
        <v>6.5378894910947793E-3</v>
      </c>
      <c r="BI30">
        <f>estimation_returns!BJ30-estimation_returns!$Q30*VLOOKUP(estimation_returns!BJ$1,regression_results!$B:$J,5,0)+VLOOKUP(estimation_returns!BJ$1,regression_results!$B:$J,4,0)</f>
        <v>1.5981715994419603E-2</v>
      </c>
      <c r="BJ30">
        <f>estimation_returns!BK30-estimation_returns!$Q30*VLOOKUP(estimation_returns!BK$1,regression_results!$B:$J,5,0)+VLOOKUP(estimation_returns!BK$1,regression_results!$B:$J,4,0)</f>
        <v>0.20088499362992157</v>
      </c>
      <c r="BK30">
        <f>estimation_returns!BL30-estimation_returns!$Q30*VLOOKUP(estimation_returns!BL$1,regression_results!$B:$J,5,0)+VLOOKUP(estimation_returns!BL$1,regression_results!$B:$J,4,0)</f>
        <v>-1.0495386197169616E-2</v>
      </c>
      <c r="BL30">
        <f>estimation_returns!BM30-estimation_returns!$Q30*VLOOKUP(estimation_returns!BM$1,regression_results!$B:$J,5,0)+VLOOKUP(estimation_returns!BM$1,regression_results!$B:$J,4,0)</f>
        <v>3.7316842364537736E-2</v>
      </c>
      <c r="BM30" s="2">
        <v>44606</v>
      </c>
      <c r="BN30">
        <f t="shared" si="0"/>
        <v>3.7792034402405919E-3</v>
      </c>
    </row>
    <row r="31" spans="1:66" x14ac:dyDescent="0.25">
      <c r="A31" s="1">
        <v>-6</v>
      </c>
      <c r="B31">
        <f>estimation_returns!B31-estimation_returns!$Q31*VLOOKUP(estimation_returns!B$1,regression_results!$B:$J,5,0)+VLOOKUP(estimation_returns!B$1,regression_results!$B:$J,4,0)</f>
        <v>3.3849768731093761E-3</v>
      </c>
      <c r="C31">
        <f>estimation_returns!C31-estimation_returns!$Q31*VLOOKUP(estimation_returns!C$1,regression_results!$B:$J,5,0)+VLOOKUP(estimation_returns!C$1,regression_results!$B:$J,4,0)</f>
        <v>-1.7606677840863744E-2</v>
      </c>
      <c r="D31">
        <f>estimation_returns!D31-estimation_returns!$Q31*VLOOKUP(estimation_returns!D$1,regression_results!$B:$J,5,0)+VLOOKUP(estimation_returns!D$1,regression_results!$B:$J,4,0)</f>
        <v>2.9655149037375029E-2</v>
      </c>
      <c r="E31">
        <f>estimation_returns!E31-estimation_returns!$Q31*VLOOKUP(estimation_returns!E$1,regression_results!$B:$J,5,0)+VLOOKUP(estimation_returns!E$1,regression_results!$B:$J,4,0)</f>
        <v>6.6369806388265331E-3</v>
      </c>
      <c r="F31">
        <f>estimation_returns!F31-estimation_returns!$Q31*VLOOKUP(estimation_returns!F$1,regression_results!$B:$J,5,0)+VLOOKUP(estimation_returns!F$1,regression_results!$B:$J,4,0)</f>
        <v>5.1060840699687958E-3</v>
      </c>
      <c r="G31">
        <f>estimation_returns!G31-estimation_returns!$Q31*VLOOKUP(estimation_returns!G$1,regression_results!$B:$J,5,0)+VLOOKUP(estimation_returns!G$1,regression_results!$B:$J,4,0)</f>
        <v>-7.2671302050059568E-3</v>
      </c>
      <c r="H31">
        <f>estimation_returns!H31-estimation_returns!$Q31*VLOOKUP(estimation_returns!H$1,regression_results!$B:$J,5,0)+VLOOKUP(estimation_returns!H$1,regression_results!$B:$J,4,0)</f>
        <v>4.9755771006618991E-3</v>
      </c>
      <c r="I31">
        <f>estimation_returns!I31-estimation_returns!$Q31*VLOOKUP(estimation_returns!I$1,regression_results!$B:$J,5,0)+VLOOKUP(estimation_returns!I$1,regression_results!$B:$J,4,0)</f>
        <v>5.8207544632205913E-3</v>
      </c>
      <c r="J31">
        <f>estimation_returns!J31-estimation_returns!$Q31*VLOOKUP(estimation_returns!J$1,regression_results!$B:$J,5,0)+VLOOKUP(estimation_returns!J$1,regression_results!$B:$J,4,0)</f>
        <v>4.037591042815742E-2</v>
      </c>
      <c r="K31">
        <f>estimation_returns!K31-estimation_returns!$Q31*VLOOKUP(estimation_returns!K$1,regression_results!$B:$J,5,0)+VLOOKUP(estimation_returns!K$1,regression_results!$B:$J,4,0)</f>
        <v>-7.8199079483417359E-3</v>
      </c>
      <c r="L31">
        <f>estimation_returns!L31-estimation_returns!$Q31*VLOOKUP(estimation_returns!L$1,regression_results!$B:$J,5,0)+VLOOKUP(estimation_returns!L$1,regression_results!$B:$J,4,0)</f>
        <v>-1.2740273239072503E-2</v>
      </c>
      <c r="M31">
        <f>estimation_returns!M31-estimation_returns!$Q31*VLOOKUP(estimation_returns!M$1,regression_results!$B:$J,5,0)+VLOOKUP(estimation_returns!M$1,regression_results!$B:$J,4,0)</f>
        <v>-6.6221217942195468E-3</v>
      </c>
      <c r="N31">
        <f>estimation_returns!N31-estimation_returns!$Q31*VLOOKUP(estimation_returns!N$1,regression_results!$B:$J,5,0)+VLOOKUP(estimation_returns!N$1,regression_results!$B:$J,4,0)</f>
        <v>1.9304098264137253E-3</v>
      </c>
      <c r="O31">
        <f>estimation_returns!O31-estimation_returns!$Q31*VLOOKUP(estimation_returns!O$1,regression_results!$B:$J,5,0)+VLOOKUP(estimation_returns!O$1,regression_results!$B:$J,4,0)</f>
        <v>5.8411686784172034E-3</v>
      </c>
      <c r="P31">
        <f>estimation_returns!P31-estimation_returns!$Q31*VLOOKUP(estimation_returns!P$1,regression_results!$B:$J,5,0)+VLOOKUP(estimation_returns!P$1,regression_results!$B:$J,4,0)</f>
        <v>9.5190374292771513E-3</v>
      </c>
      <c r="Q31">
        <f>estimation_returns!R31-estimation_returns!$Q31*VLOOKUP(estimation_returns!R$1,regression_results!$B:$J,5,0)+VLOOKUP(estimation_returns!R$1,regression_results!$B:$J,4,0)</f>
        <v>3.8478577906822624E-3</v>
      </c>
      <c r="R31">
        <f>estimation_returns!S31-estimation_returns!$Q31*VLOOKUP(estimation_returns!S$1,regression_results!$B:$J,5,0)+VLOOKUP(estimation_returns!S$1,regression_results!$B:$J,4,0)</f>
        <v>1.4769431187844099E-3</v>
      </c>
      <c r="S31">
        <f>estimation_returns!T31-estimation_returns!$Q31*VLOOKUP(estimation_returns!T$1,regression_results!$B:$J,5,0)+VLOOKUP(estimation_returns!T$1,regression_results!$B:$J,4,0)</f>
        <v>-1.2398442303951079E-3</v>
      </c>
      <c r="T31">
        <f>estimation_returns!U31-estimation_returns!$Q31*VLOOKUP(estimation_returns!U$1,regression_results!$B:$J,5,0)+VLOOKUP(estimation_returns!U$1,regression_results!$B:$J,4,0)</f>
        <v>6.9986885536549633E-3</v>
      </c>
      <c r="U31">
        <f>estimation_returns!V31-estimation_returns!$Q31*VLOOKUP(estimation_returns!V$1,regression_results!$B:$J,5,0)+VLOOKUP(estimation_returns!V$1,regression_results!$B:$J,4,0)</f>
        <v>1.3148718817192588E-2</v>
      </c>
      <c r="V31">
        <f>estimation_returns!W31-estimation_returns!$Q31*VLOOKUP(estimation_returns!W$1,regression_results!$B:$J,5,0)+VLOOKUP(estimation_returns!W$1,regression_results!$B:$J,4,0)</f>
        <v>-1.2883447093107016E-3</v>
      </c>
      <c r="W31">
        <f>estimation_returns!X31-estimation_returns!$Q31*VLOOKUP(estimation_returns!X$1,regression_results!$B:$J,5,0)+VLOOKUP(estimation_returns!X$1,regression_results!$B:$J,4,0)</f>
        <v>-1.3224311835923681E-3</v>
      </c>
      <c r="X31">
        <f>estimation_returns!Y31-estimation_returns!$Q31*VLOOKUP(estimation_returns!Y$1,regression_results!$B:$J,5,0)+VLOOKUP(estimation_returns!Y$1,regression_results!$B:$J,4,0)</f>
        <v>-8.7116598747145075E-3</v>
      </c>
      <c r="Y31">
        <f>estimation_returns!Z31-estimation_returns!$Q31*VLOOKUP(estimation_returns!Z$1,regression_results!$B:$J,5,0)+VLOOKUP(estimation_returns!Z$1,regression_results!$B:$J,4,0)</f>
        <v>-4.838596966425647E-2</v>
      </c>
      <c r="Z31">
        <f>estimation_returns!AA31-estimation_returns!$Q31*VLOOKUP(estimation_returns!AA$1,regression_results!$B:$J,5,0)+VLOOKUP(estimation_returns!AA$1,regression_results!$B:$J,4,0)</f>
        <v>5.4354098548581989E-2</v>
      </c>
      <c r="AA31">
        <f>estimation_returns!AB31-estimation_returns!$Q31*VLOOKUP(estimation_returns!AB$1,regression_results!$B:$J,5,0)+VLOOKUP(estimation_returns!AB$1,regression_results!$B:$J,4,0)</f>
        <v>1.3224000114801678E-3</v>
      </c>
      <c r="AB31">
        <f>estimation_returns!AC31-estimation_returns!$Q31*VLOOKUP(estimation_returns!AC$1,regression_results!$B:$J,5,0)+VLOOKUP(estimation_returns!AC$1,regression_results!$B:$J,4,0)</f>
        <v>3.2147773048730774E-2</v>
      </c>
      <c r="AC31">
        <f>estimation_returns!AD31-estimation_returns!$Q31*VLOOKUP(estimation_returns!AD$1,regression_results!$B:$J,5,0)+VLOOKUP(estimation_returns!AD$1,regression_results!$B:$J,4,0)</f>
        <v>6.5726368009822629E-3</v>
      </c>
      <c r="AD31">
        <f>estimation_returns!AE31-estimation_returns!$Q31*VLOOKUP(estimation_returns!AE$1,regression_results!$B:$J,5,0)+VLOOKUP(estimation_returns!AE$1,regression_results!$B:$J,4,0)</f>
        <v>-7.2050226395162596E-3</v>
      </c>
      <c r="AE31">
        <f>estimation_returns!AF31-estimation_returns!$Q31*VLOOKUP(estimation_returns!AF$1,regression_results!$B:$J,5,0)+VLOOKUP(estimation_returns!AF$1,regression_results!$B:$J,4,0)</f>
        <v>-1.1877245199527109E-3</v>
      </c>
      <c r="AF31">
        <f>estimation_returns!AG31-estimation_returns!$Q31*VLOOKUP(estimation_returns!AG$1,regression_results!$B:$J,5,0)+VLOOKUP(estimation_returns!AG$1,regression_results!$B:$J,4,0)</f>
        <v>7.0858631455152903E-3</v>
      </c>
      <c r="AG31">
        <f>estimation_returns!AH31-estimation_returns!$Q31*VLOOKUP(estimation_returns!AH$1,regression_results!$B:$J,5,0)+VLOOKUP(estimation_returns!AH$1,regression_results!$B:$J,4,0)</f>
        <v>-9.0492627644985337E-4</v>
      </c>
      <c r="AH31">
        <f>estimation_returns!AI31-estimation_returns!$Q31*VLOOKUP(estimation_returns!AI$1,regression_results!$B:$J,5,0)+VLOOKUP(estimation_returns!AI$1,regression_results!$B:$J,4,0)</f>
        <v>1.1166352209677221E-2</v>
      </c>
      <c r="AI31">
        <f>estimation_returns!AJ31-estimation_returns!$Q31*VLOOKUP(estimation_returns!AJ$1,regression_results!$B:$J,5,0)+VLOOKUP(estimation_returns!AJ$1,regression_results!$B:$J,4,0)</f>
        <v>1.6528301723858344E-2</v>
      </c>
      <c r="AJ31">
        <f>estimation_returns!AK31-estimation_returns!$Q31*VLOOKUP(estimation_returns!AK$1,regression_results!$B:$J,5,0)+VLOOKUP(estimation_returns!AK$1,regression_results!$B:$J,4,0)</f>
        <v>-3.2536621240424417E-3</v>
      </c>
      <c r="AK31">
        <f>estimation_returns!AL31-estimation_returns!$Q31*VLOOKUP(estimation_returns!AL$1,regression_results!$B:$J,5,0)+VLOOKUP(estimation_returns!AL$1,regression_results!$B:$J,4,0)</f>
        <v>1.3873611554099809E-2</v>
      </c>
      <c r="AL31">
        <f>estimation_returns!AM31-estimation_returns!$Q31*VLOOKUP(estimation_returns!AM$1,regression_results!$B:$J,5,0)+VLOOKUP(estimation_returns!AM$1,regression_results!$B:$J,4,0)</f>
        <v>1.9649183462471347E-2</v>
      </c>
      <c r="AM31">
        <f>estimation_returns!AN31-estimation_returns!$Q31*VLOOKUP(estimation_returns!AN$1,regression_results!$B:$J,5,0)+VLOOKUP(estimation_returns!AN$1,regression_results!$B:$J,4,0)</f>
        <v>-2.7625542135729115E-3</v>
      </c>
      <c r="AN31">
        <f>estimation_returns!AO31-estimation_returns!$Q31*VLOOKUP(estimation_returns!AO$1,regression_results!$B:$J,5,0)+VLOOKUP(estimation_returns!AO$1,regression_results!$B:$J,4,0)</f>
        <v>-5.2615848252217431E-3</v>
      </c>
      <c r="AO31">
        <f>estimation_returns!AP31-estimation_returns!$Q31*VLOOKUP(estimation_returns!AP$1,regression_results!$B:$J,5,0)+VLOOKUP(estimation_returns!AP$1,regression_results!$B:$J,4,0)</f>
        <v>7.102040662065056E-3</v>
      </c>
      <c r="AP31">
        <f>estimation_returns!AQ31-estimation_returns!$Q31*VLOOKUP(estimation_returns!AQ$1,regression_results!$B:$J,5,0)+VLOOKUP(estimation_returns!AQ$1,regression_results!$B:$J,4,0)</f>
        <v>-3.0201322175488939E-3</v>
      </c>
      <c r="AQ31">
        <f>estimation_returns!AR31-estimation_returns!$Q31*VLOOKUP(estimation_returns!AR$1,regression_results!$B:$J,5,0)+VLOOKUP(estimation_returns!AR$1,regression_results!$B:$J,4,0)</f>
        <v>8.8800150557655638E-3</v>
      </c>
      <c r="AR31">
        <f>estimation_returns!AS31-estimation_returns!$Q31*VLOOKUP(estimation_returns!AS$1,regression_results!$B:$J,5,0)+VLOOKUP(estimation_returns!AS$1,regression_results!$B:$J,4,0)</f>
        <v>1.305822244921085E-2</v>
      </c>
      <c r="AS31">
        <f>estimation_returns!AT31-estimation_returns!$Q31*VLOOKUP(estimation_returns!AT$1,regression_results!$B:$J,5,0)+VLOOKUP(estimation_returns!AT$1,regression_results!$B:$J,4,0)</f>
        <v>-5.354678138812497E-3</v>
      </c>
      <c r="AT31">
        <f>estimation_returns!AU31-estimation_returns!$Q31*VLOOKUP(estimation_returns!AU$1,regression_results!$B:$J,5,0)+VLOOKUP(estimation_returns!AU$1,regression_results!$B:$J,4,0)</f>
        <v>1.1783356447079719E-3</v>
      </c>
      <c r="AU31">
        <f>estimation_returns!AV31-estimation_returns!$Q31*VLOOKUP(estimation_returns!AV$1,regression_results!$B:$J,5,0)+VLOOKUP(estimation_returns!AV$1,regression_results!$B:$J,4,0)</f>
        <v>-8.1988703887405539E-4</v>
      </c>
      <c r="AV31">
        <f>estimation_returns!AW31-estimation_returns!$Q31*VLOOKUP(estimation_returns!AW$1,regression_results!$B:$J,5,0)+VLOOKUP(estimation_returns!AW$1,regression_results!$B:$J,4,0)</f>
        <v>-5.1136370313580124E-3</v>
      </c>
      <c r="AW31">
        <f>estimation_returns!AX31-estimation_returns!$Q31*VLOOKUP(estimation_returns!AX$1,regression_results!$B:$J,5,0)+VLOOKUP(estimation_returns!AX$1,regression_results!$B:$J,4,0)</f>
        <v>3.611480037625704E-3</v>
      </c>
      <c r="AX31">
        <f>estimation_returns!AY31-estimation_returns!$Q31*VLOOKUP(estimation_returns!AY$1,regression_results!$B:$J,5,0)+VLOOKUP(estimation_returns!AY$1,regression_results!$B:$J,4,0)</f>
        <v>8.0184395245594623E-3</v>
      </c>
      <c r="AY31">
        <f>estimation_returns!AZ31-estimation_returns!$Q31*VLOOKUP(estimation_returns!AZ$1,regression_results!$B:$J,5,0)+VLOOKUP(estimation_returns!AZ$1,regression_results!$B:$J,4,0)</f>
        <v>1.2777469528071008E-2</v>
      </c>
      <c r="AZ31">
        <f>estimation_returns!BA31-estimation_returns!$Q31*VLOOKUP(estimation_returns!BA$1,regression_results!$B:$J,5,0)+VLOOKUP(estimation_returns!BA$1,regression_results!$B:$J,4,0)</f>
        <v>-6.6790135225315087E-3</v>
      </c>
      <c r="BA31">
        <f>estimation_returns!BB31-estimation_returns!$Q31*VLOOKUP(estimation_returns!BB$1,regression_results!$B:$J,5,0)+VLOOKUP(estimation_returns!BB$1,regression_results!$B:$J,4,0)</f>
        <v>1.6433038920044326E-2</v>
      </c>
      <c r="BB31">
        <f>estimation_returns!BC31-estimation_returns!$Q31*VLOOKUP(estimation_returns!BC$1,regression_results!$B:$J,5,0)+VLOOKUP(estimation_returns!BC$1,regression_results!$B:$J,4,0)</f>
        <v>4.8793008472047747E-2</v>
      </c>
      <c r="BC31">
        <f>estimation_returns!BD31-estimation_returns!$Q31*VLOOKUP(estimation_returns!BD$1,regression_results!$B:$J,5,0)+VLOOKUP(estimation_returns!BD$1,regression_results!$B:$J,4,0)</f>
        <v>2.9782796699817295E-2</v>
      </c>
      <c r="BD31">
        <f>estimation_returns!BE31-estimation_returns!$Q31*VLOOKUP(estimation_returns!BE$1,regression_results!$B:$J,5,0)+VLOOKUP(estimation_returns!BE$1,regression_results!$B:$J,4,0)</f>
        <v>-5.2423041761527761E-3</v>
      </c>
      <c r="BE31">
        <f>estimation_returns!BF31-estimation_returns!$Q31*VLOOKUP(estimation_returns!BF$1,regression_results!$B:$J,5,0)+VLOOKUP(estimation_returns!BF$1,regression_results!$B:$J,4,0)</f>
        <v>1.2762728657521431E-2</v>
      </c>
      <c r="BF31">
        <f>estimation_returns!BG31-estimation_returns!$Q31*VLOOKUP(estimation_returns!BG$1,regression_results!$B:$J,5,0)+VLOOKUP(estimation_returns!BG$1,regression_results!$B:$J,4,0)</f>
        <v>9.3480478023174832E-3</v>
      </c>
      <c r="BG31">
        <f>estimation_returns!BH31-estimation_returns!$Q31*VLOOKUP(estimation_returns!BH$1,regression_results!$B:$J,5,0)+VLOOKUP(estimation_returns!BH$1,regression_results!$B:$J,4,0)</f>
        <v>4.7164478428536508E-2</v>
      </c>
      <c r="BH31">
        <f>estimation_returns!BI31-estimation_returns!$Q31*VLOOKUP(estimation_returns!BI$1,regression_results!$B:$J,5,0)+VLOOKUP(estimation_returns!BI$1,regression_results!$B:$J,4,0)</f>
        <v>-2.7335202951461364E-3</v>
      </c>
      <c r="BI31">
        <f>estimation_returns!BJ31-estimation_returns!$Q31*VLOOKUP(estimation_returns!BJ$1,regression_results!$B:$J,5,0)+VLOOKUP(estimation_returns!BJ$1,regression_results!$B:$J,4,0)</f>
        <v>2.7804350961593599E-3</v>
      </c>
      <c r="BJ31">
        <f>estimation_returns!BK31-estimation_returns!$Q31*VLOOKUP(estimation_returns!BK$1,regression_results!$B:$J,5,0)+VLOOKUP(estimation_returns!BK$1,regression_results!$B:$J,4,0)</f>
        <v>4.0369065284088845E-2</v>
      </c>
      <c r="BK31">
        <f>estimation_returns!BL31-estimation_returns!$Q31*VLOOKUP(estimation_returns!BL$1,regression_results!$B:$J,5,0)+VLOOKUP(estimation_returns!BL$1,regression_results!$B:$J,4,0)</f>
        <v>2.7849934239729125E-2</v>
      </c>
      <c r="BL31">
        <f>estimation_returns!BM31-estimation_returns!$Q31*VLOOKUP(estimation_returns!BM$1,regression_results!$B:$J,5,0)+VLOOKUP(estimation_returns!BM$1,regression_results!$B:$J,4,0)</f>
        <v>6.2037546657298617E-2</v>
      </c>
      <c r="BM31" s="2">
        <v>44607</v>
      </c>
      <c r="BN31">
        <f t="shared" si="0"/>
        <v>7.790834171138938E-3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"/>
  <sheetViews>
    <sheetView workbookViewId="0">
      <selection activeCell="I2" sqref="I2"/>
    </sheetView>
  </sheetViews>
  <sheetFormatPr defaultRowHeight="15" x14ac:dyDescent="0.25"/>
  <cols>
    <col min="9" max="9" width="12" bestFit="1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 t="s">
        <v>9</v>
      </c>
      <c r="C2">
        <v>0.61989957887831026</v>
      </c>
      <c r="D2">
        <v>0.60632456383824995</v>
      </c>
      <c r="E2">
        <v>-2.9703141790864522E-3</v>
      </c>
      <c r="F2">
        <v>0.89067431269522956</v>
      </c>
      <c r="G2">
        <v>2.4457418657723942E-7</v>
      </c>
      <c r="H2">
        <v>2.4457418657723968E-7</v>
      </c>
      <c r="I2">
        <f>SQRT(J2^2/2)</f>
        <v>1.5946251533507087E-17</v>
      </c>
      <c r="J2">
        <v>2.2551405187698489E-17</v>
      </c>
    </row>
    <row r="3" spans="1:10" x14ac:dyDescent="0.25">
      <c r="A3" s="1">
        <v>1</v>
      </c>
      <c r="B3" t="s">
        <v>10</v>
      </c>
      <c r="C3">
        <v>0.27415788693026161</v>
      </c>
      <c r="D3">
        <v>0.24823495432062789</v>
      </c>
      <c r="E3">
        <v>-7.1281151423626329E-3</v>
      </c>
      <c r="F3">
        <v>2.4014678278254351</v>
      </c>
      <c r="G3">
        <v>2.9837962953787761E-3</v>
      </c>
      <c r="H3">
        <v>2.9837962953787669E-3</v>
      </c>
      <c r="J3">
        <v>6.2450045135165055E-17</v>
      </c>
    </row>
    <row r="4" spans="1:10" x14ac:dyDescent="0.25">
      <c r="A4" s="1">
        <v>2</v>
      </c>
      <c r="B4" t="s">
        <v>11</v>
      </c>
      <c r="C4">
        <v>0.63936129386959251</v>
      </c>
      <c r="D4">
        <v>0.62648134007922085</v>
      </c>
      <c r="E4">
        <v>4.1342000354497102E-4</v>
      </c>
      <c r="F4">
        <v>2.5914900898855748</v>
      </c>
      <c r="G4">
        <v>1.155546269778957E-7</v>
      </c>
      <c r="H4">
        <v>1.155546269778957E-7</v>
      </c>
      <c r="J4">
        <v>6.9388939039072284E-17</v>
      </c>
    </row>
    <row r="5" spans="1:10" x14ac:dyDescent="0.25">
      <c r="A5" s="1">
        <v>3</v>
      </c>
      <c r="B5" t="s">
        <v>12</v>
      </c>
      <c r="C5">
        <v>0.29536704703981881</v>
      </c>
      <c r="D5">
        <v>0.27020158443409792</v>
      </c>
      <c r="E5">
        <v>6.2887762036496851E-4</v>
      </c>
      <c r="F5">
        <v>0.71029768483370204</v>
      </c>
      <c r="G5">
        <v>1.910251862742319E-3</v>
      </c>
      <c r="H5">
        <v>1.9102518627423311E-3</v>
      </c>
      <c r="J5">
        <v>1.214306433183765E-17</v>
      </c>
    </row>
    <row r="6" spans="1:10" x14ac:dyDescent="0.25">
      <c r="A6" s="1">
        <v>4</v>
      </c>
      <c r="B6" t="s">
        <v>13</v>
      </c>
      <c r="C6">
        <v>0.46539591871638081</v>
      </c>
      <c r="D6">
        <v>0.44630291581339432</v>
      </c>
      <c r="E6">
        <v>3.7438279338934032E-4</v>
      </c>
      <c r="F6">
        <v>1.1288224701751819</v>
      </c>
      <c r="G6">
        <v>3.2935858327287157E-5</v>
      </c>
      <c r="H6">
        <v>3.2935858327287211E-5</v>
      </c>
      <c r="J6">
        <v>2.0816681711721691E-17</v>
      </c>
    </row>
    <row r="7" spans="1:10" x14ac:dyDescent="0.25">
      <c r="A7" s="1">
        <v>5</v>
      </c>
      <c r="B7" t="s">
        <v>14</v>
      </c>
      <c r="C7">
        <v>0.35932706437207451</v>
      </c>
      <c r="D7">
        <v>0.33644588809964859</v>
      </c>
      <c r="E7">
        <v>-5.3719218601325346E-3</v>
      </c>
      <c r="F7">
        <v>0.70545949532558305</v>
      </c>
      <c r="G7">
        <v>4.6419935200879781E-4</v>
      </c>
      <c r="H7">
        <v>4.641993520087996E-4</v>
      </c>
      <c r="J7">
        <v>7.2858385991025898E-17</v>
      </c>
    </row>
    <row r="8" spans="1:10" x14ac:dyDescent="0.25">
      <c r="A8" s="1">
        <v>6</v>
      </c>
      <c r="B8" t="s">
        <v>15</v>
      </c>
      <c r="C8">
        <v>2.5831040392892631E-2</v>
      </c>
      <c r="D8">
        <v>-8.9607081645042275E-3</v>
      </c>
      <c r="E8">
        <v>4.3894376269427478E-4</v>
      </c>
      <c r="F8">
        <v>0.23493778202712709</v>
      </c>
      <c r="G8">
        <v>0.39619747866387572</v>
      </c>
      <c r="H8">
        <v>0.39619747866387439</v>
      </c>
      <c r="J8">
        <v>1.5612511283791261E-17</v>
      </c>
    </row>
    <row r="9" spans="1:10" x14ac:dyDescent="0.25">
      <c r="A9" s="1">
        <v>7</v>
      </c>
      <c r="B9" t="s">
        <v>16</v>
      </c>
      <c r="C9">
        <v>0.64774692495687258</v>
      </c>
      <c r="D9">
        <v>0.63516645799104654</v>
      </c>
      <c r="E9">
        <v>-1.3482835062485451E-3</v>
      </c>
      <c r="F9">
        <v>1.9278293294893161</v>
      </c>
      <c r="G9">
        <v>8.2638594145180348E-8</v>
      </c>
      <c r="H9">
        <v>8.263859414518007E-8</v>
      </c>
      <c r="J9">
        <v>3.1225022567582528E-17</v>
      </c>
    </row>
    <row r="10" spans="1:10" x14ac:dyDescent="0.25">
      <c r="A10" s="1">
        <v>8</v>
      </c>
      <c r="B10" t="s">
        <v>17</v>
      </c>
      <c r="C10">
        <v>0.52745328358635413</v>
      </c>
      <c r="D10">
        <v>0.51057661514300956</v>
      </c>
      <c r="E10">
        <v>5.3090838225454736E-3</v>
      </c>
      <c r="F10">
        <v>1.47846927859806</v>
      </c>
      <c r="G10">
        <v>5.539196295860771E-6</v>
      </c>
      <c r="H10">
        <v>5.539196295860749E-6</v>
      </c>
      <c r="J10">
        <v>2.4286128663675299E-17</v>
      </c>
    </row>
    <row r="11" spans="1:10" x14ac:dyDescent="0.25">
      <c r="A11" s="1">
        <v>9</v>
      </c>
      <c r="B11" t="s">
        <v>18</v>
      </c>
      <c r="C11">
        <v>0.43033576312333233</v>
      </c>
      <c r="D11">
        <v>0.40999061180630852</v>
      </c>
      <c r="E11">
        <v>9.382031303017728E-3</v>
      </c>
      <c r="F11">
        <v>1.7857286660291141</v>
      </c>
      <c r="G11">
        <v>8.2935627680190123E-5</v>
      </c>
      <c r="H11">
        <v>8.2935627680190408E-5</v>
      </c>
      <c r="J11">
        <v>3.4694469519536142E-18</v>
      </c>
    </row>
    <row r="12" spans="1:10" x14ac:dyDescent="0.25">
      <c r="A12" s="1">
        <v>10</v>
      </c>
      <c r="B12" t="s">
        <v>19</v>
      </c>
      <c r="C12">
        <v>0.35719714449711909</v>
      </c>
      <c r="D12">
        <v>0.33423989965773049</v>
      </c>
      <c r="E12">
        <v>-4.1860204015475213E-3</v>
      </c>
      <c r="F12">
        <v>1.2185024825827779</v>
      </c>
      <c r="G12">
        <v>4.87510369869098E-4</v>
      </c>
      <c r="H12">
        <v>4.8751036986910022E-4</v>
      </c>
      <c r="J12">
        <v>3.8163916471489762E-17</v>
      </c>
    </row>
    <row r="13" spans="1:10" x14ac:dyDescent="0.25">
      <c r="A13" s="1">
        <v>11</v>
      </c>
      <c r="B13" t="s">
        <v>20</v>
      </c>
      <c r="C13">
        <v>0.7697212260577001</v>
      </c>
      <c r="D13">
        <v>0.76149698413118938</v>
      </c>
      <c r="E13">
        <v>-2.827454792264609E-3</v>
      </c>
      <c r="F13">
        <v>2.0129549349242479</v>
      </c>
      <c r="G13">
        <v>1.9890106520340161E-10</v>
      </c>
      <c r="H13">
        <v>1.989010652034019E-10</v>
      </c>
      <c r="J13">
        <v>8.5001450322863548E-17</v>
      </c>
    </row>
    <row r="14" spans="1:10" x14ac:dyDescent="0.25">
      <c r="A14" s="1">
        <v>12</v>
      </c>
      <c r="B14" t="s">
        <v>21</v>
      </c>
      <c r="C14">
        <v>0.53146495882286338</v>
      </c>
      <c r="D14">
        <v>0.51473156449510848</v>
      </c>
      <c r="E14">
        <v>6.6821814886913614E-4</v>
      </c>
      <c r="F14">
        <v>1.103094369883368</v>
      </c>
      <c r="G14">
        <v>4.8994487491296348E-6</v>
      </c>
      <c r="H14">
        <v>4.8994487491296178E-6</v>
      </c>
      <c r="J14">
        <v>2.51534904016637E-17</v>
      </c>
    </row>
    <row r="15" spans="1:10" x14ac:dyDescent="0.25">
      <c r="A15" s="1">
        <v>13</v>
      </c>
      <c r="B15" t="s">
        <v>22</v>
      </c>
      <c r="C15">
        <v>8.161737337569086E-3</v>
      </c>
      <c r="D15">
        <v>-2.7261057757517859E-2</v>
      </c>
      <c r="E15">
        <v>7.4084414941497038E-3</v>
      </c>
      <c r="F15">
        <v>0.25577044334776911</v>
      </c>
      <c r="G15">
        <v>0.63494926622748771</v>
      </c>
      <c r="H15">
        <v>0.63494926622748959</v>
      </c>
      <c r="J15">
        <v>-3.2959746043559329E-17</v>
      </c>
    </row>
    <row r="16" spans="1:10" x14ac:dyDescent="0.25">
      <c r="A16" s="1">
        <v>14</v>
      </c>
      <c r="B16" t="s">
        <v>23</v>
      </c>
      <c r="C16">
        <v>0.31245099766614087</v>
      </c>
      <c r="D16">
        <v>0.28789567615421729</v>
      </c>
      <c r="E16">
        <v>4.01097666403691E-3</v>
      </c>
      <c r="F16">
        <v>0.75926484497313707</v>
      </c>
      <c r="G16">
        <v>1.323367956703443E-3</v>
      </c>
      <c r="H16">
        <v>1.323367956703435E-3</v>
      </c>
      <c r="J16">
        <v>1.387778780781446E-17</v>
      </c>
    </row>
    <row r="17" spans="1:10" x14ac:dyDescent="0.25">
      <c r="A17" s="1">
        <v>15</v>
      </c>
      <c r="B17" t="s">
        <v>24</v>
      </c>
      <c r="C17">
        <v>1</v>
      </c>
      <c r="D17">
        <v>1</v>
      </c>
      <c r="E17">
        <v>-9.7578195523695399E-19</v>
      </c>
      <c r="F17">
        <v>1</v>
      </c>
      <c r="G17">
        <v>0</v>
      </c>
      <c r="H17">
        <v>0</v>
      </c>
      <c r="J17">
        <v>3.8597597340483958E-17</v>
      </c>
    </row>
    <row r="18" spans="1:10" x14ac:dyDescent="0.25">
      <c r="A18" s="1">
        <v>16</v>
      </c>
      <c r="B18" t="s">
        <v>25</v>
      </c>
      <c r="C18">
        <v>0.16353634402030179</v>
      </c>
      <c r="D18">
        <v>0.13366264202102679</v>
      </c>
      <c r="E18">
        <v>-4.5043717082589706E-3</v>
      </c>
      <c r="F18">
        <v>0.59542127979153447</v>
      </c>
      <c r="G18">
        <v>2.665725338605892E-2</v>
      </c>
      <c r="H18">
        <v>2.6657253386059052E-2</v>
      </c>
      <c r="J18">
        <v>3.4694469519536142E-17</v>
      </c>
    </row>
    <row r="19" spans="1:10" x14ac:dyDescent="0.25">
      <c r="A19" s="1">
        <v>17</v>
      </c>
      <c r="B19" t="s">
        <v>26</v>
      </c>
      <c r="C19">
        <v>0.28868493895322678</v>
      </c>
      <c r="D19">
        <v>0.26328082963012772</v>
      </c>
      <c r="E19">
        <v>2.7477531358301869E-3</v>
      </c>
      <c r="F19">
        <v>0.69725198267999078</v>
      </c>
      <c r="G19">
        <v>2.2008878675836918E-3</v>
      </c>
      <c r="H19">
        <v>2.2008878675836879E-3</v>
      </c>
      <c r="J19">
        <v>2.2551405187698489E-17</v>
      </c>
    </row>
    <row r="20" spans="1:10" x14ac:dyDescent="0.25">
      <c r="A20" s="1">
        <v>18</v>
      </c>
      <c r="B20" t="s">
        <v>27</v>
      </c>
      <c r="C20">
        <v>0.35943275220811682</v>
      </c>
      <c r="D20">
        <v>0.33655535050126367</v>
      </c>
      <c r="E20">
        <v>-6.6531101220298951E-3</v>
      </c>
      <c r="F20">
        <v>2.111079909765099</v>
      </c>
      <c r="G20">
        <v>4.6307042024556339E-4</v>
      </c>
      <c r="H20">
        <v>4.630704202455629E-4</v>
      </c>
      <c r="J20">
        <v>1.700029006457271E-16</v>
      </c>
    </row>
    <row r="21" spans="1:10" x14ac:dyDescent="0.25">
      <c r="A21" s="1">
        <v>19</v>
      </c>
      <c r="B21" t="s">
        <v>28</v>
      </c>
      <c r="C21">
        <v>0.2481824533839809</v>
      </c>
      <c r="D21">
        <v>0.22133182671912299</v>
      </c>
      <c r="E21">
        <v>4.0338689876333791E-3</v>
      </c>
      <c r="F21">
        <v>0.86411278662608126</v>
      </c>
      <c r="G21">
        <v>5.0838301204729382E-3</v>
      </c>
      <c r="H21">
        <v>5.083830120472946E-3</v>
      </c>
      <c r="J21">
        <v>4.3368086899420177E-18</v>
      </c>
    </row>
    <row r="22" spans="1:10" x14ac:dyDescent="0.25">
      <c r="A22" s="1">
        <v>20</v>
      </c>
      <c r="B22" t="s">
        <v>29</v>
      </c>
      <c r="C22">
        <v>0.37276098353173043</v>
      </c>
      <c r="D22">
        <v>0.35035959008643491</v>
      </c>
      <c r="E22">
        <v>-2.252267069966197E-3</v>
      </c>
      <c r="F22">
        <v>0.79193391158534987</v>
      </c>
      <c r="G22">
        <v>3.3966643038181051E-4</v>
      </c>
      <c r="H22">
        <v>3.3966643038181268E-4</v>
      </c>
      <c r="J22">
        <v>3.4694469519536142E-17</v>
      </c>
    </row>
    <row r="23" spans="1:10" x14ac:dyDescent="0.25">
      <c r="A23" s="1">
        <v>21</v>
      </c>
      <c r="B23" t="s">
        <v>30</v>
      </c>
      <c r="C23">
        <v>0.34810620745844351</v>
      </c>
      <c r="D23">
        <v>0.32482428629624488</v>
      </c>
      <c r="E23">
        <v>-5.6446142978231516E-3</v>
      </c>
      <c r="F23">
        <v>1.3560298140812801</v>
      </c>
      <c r="G23">
        <v>5.9996904494517887E-4</v>
      </c>
      <c r="H23">
        <v>5.9996904494517822E-4</v>
      </c>
      <c r="J23">
        <v>1.2663481374630689E-16</v>
      </c>
    </row>
    <row r="24" spans="1:10" x14ac:dyDescent="0.25">
      <c r="A24" s="1">
        <v>22</v>
      </c>
      <c r="B24" t="s">
        <v>31</v>
      </c>
      <c r="C24">
        <v>0.48723771130261778</v>
      </c>
      <c r="D24">
        <v>0.4689247724205684</v>
      </c>
      <c r="E24">
        <v>-1.0040384621883059E-3</v>
      </c>
      <c r="F24">
        <v>0.78678040919228209</v>
      </c>
      <c r="G24">
        <v>1.8000504040430301E-5</v>
      </c>
      <c r="H24">
        <v>1.800050404043022E-5</v>
      </c>
      <c r="J24">
        <v>2.2985086056692691E-17</v>
      </c>
    </row>
    <row r="25" spans="1:10" x14ac:dyDescent="0.25">
      <c r="A25" s="1">
        <v>23</v>
      </c>
      <c r="B25" t="s">
        <v>32</v>
      </c>
      <c r="C25">
        <v>2.3100786331883168E-2</v>
      </c>
      <c r="D25">
        <v>-1.178847129912119E-2</v>
      </c>
      <c r="E25">
        <v>9.0777050076715617E-5</v>
      </c>
      <c r="F25">
        <v>0.25712330125231542</v>
      </c>
      <c r="G25">
        <v>0.42267951056806008</v>
      </c>
      <c r="H25">
        <v>0.42267951056805969</v>
      </c>
      <c r="J25">
        <v>-1.9081958235744881E-17</v>
      </c>
    </row>
    <row r="26" spans="1:10" x14ac:dyDescent="0.25">
      <c r="A26" s="1">
        <v>24</v>
      </c>
      <c r="B26" t="s">
        <v>33</v>
      </c>
      <c r="C26">
        <v>0.53019823920287101</v>
      </c>
      <c r="D26">
        <v>0.51341960488868776</v>
      </c>
      <c r="E26">
        <v>-1.4457765313841251E-2</v>
      </c>
      <c r="F26">
        <v>2.28644875673838</v>
      </c>
      <c r="G26">
        <v>5.0935866654986653E-6</v>
      </c>
      <c r="H26">
        <v>5.09358666549865E-6</v>
      </c>
      <c r="J26">
        <v>1.35308431126191E-16</v>
      </c>
    </row>
    <row r="27" spans="1:10" x14ac:dyDescent="0.25">
      <c r="A27" s="1">
        <v>25</v>
      </c>
      <c r="B27" t="s">
        <v>34</v>
      </c>
      <c r="C27">
        <v>0.29334520300489741</v>
      </c>
      <c r="D27">
        <v>0.26810753168364371</v>
      </c>
      <c r="E27">
        <v>3.865634899204344E-3</v>
      </c>
      <c r="F27">
        <v>1.3454063123639961</v>
      </c>
      <c r="G27">
        <v>1.994113690365412E-3</v>
      </c>
      <c r="H27">
        <v>1.9941136903654129E-3</v>
      </c>
      <c r="J27">
        <v>-6.9388939039072284E-18</v>
      </c>
    </row>
    <row r="28" spans="1:10" x14ac:dyDescent="0.25">
      <c r="A28" s="1">
        <v>26</v>
      </c>
      <c r="B28" t="s">
        <v>35</v>
      </c>
      <c r="C28">
        <v>0.10627559070007291</v>
      </c>
      <c r="D28">
        <v>7.4356861796503915E-2</v>
      </c>
      <c r="E28">
        <v>-3.0466682554581471E-5</v>
      </c>
      <c r="F28">
        <v>0.51260120851222513</v>
      </c>
      <c r="G28">
        <v>7.8732418460124659E-2</v>
      </c>
      <c r="H28">
        <v>7.8732418460124617E-2</v>
      </c>
      <c r="J28">
        <v>3.6429192995512949E-17</v>
      </c>
    </row>
    <row r="29" spans="1:10" x14ac:dyDescent="0.25">
      <c r="A29" s="1">
        <v>27</v>
      </c>
      <c r="B29" t="s">
        <v>36</v>
      </c>
      <c r="C29">
        <v>1.8490130544768221E-4</v>
      </c>
      <c r="D29">
        <v>-3.5522780790786523E-2</v>
      </c>
      <c r="E29">
        <v>5.3648034303873486E-3</v>
      </c>
      <c r="F29">
        <v>-2.729286744716319E-2</v>
      </c>
      <c r="G29">
        <v>0.94314556105321423</v>
      </c>
      <c r="H29">
        <v>0.94314556105326763</v>
      </c>
      <c r="J29">
        <v>-6.591949208711867E-17</v>
      </c>
    </row>
    <row r="30" spans="1:10" x14ac:dyDescent="0.25">
      <c r="A30" s="1">
        <v>28</v>
      </c>
      <c r="B30" t="s">
        <v>37</v>
      </c>
      <c r="C30">
        <v>0.19893574163036701</v>
      </c>
      <c r="D30">
        <v>0.17032630383145139</v>
      </c>
      <c r="E30">
        <v>8.8033078503095448E-3</v>
      </c>
      <c r="F30">
        <v>1.7266473439866581</v>
      </c>
      <c r="G30">
        <v>1.3495696742880391E-2</v>
      </c>
      <c r="H30">
        <v>1.3495696742880351E-2</v>
      </c>
      <c r="J30">
        <v>6.4184768611141862E-17</v>
      </c>
    </row>
    <row r="31" spans="1:10" x14ac:dyDescent="0.25">
      <c r="A31" s="1">
        <v>29</v>
      </c>
      <c r="B31" t="s">
        <v>38</v>
      </c>
      <c r="C31">
        <v>0.40110117863488609</v>
      </c>
      <c r="D31">
        <v>0.37971193501470352</v>
      </c>
      <c r="E31">
        <v>-8.3801009173949462E-4</v>
      </c>
      <c r="F31">
        <v>0.60125367858455403</v>
      </c>
      <c r="G31">
        <v>1.7229096965186029E-4</v>
      </c>
      <c r="H31">
        <v>1.7229096965186029E-4</v>
      </c>
      <c r="J31">
        <v>2.775557561562891E-17</v>
      </c>
    </row>
    <row r="32" spans="1:10" x14ac:dyDescent="0.25">
      <c r="A32" s="1">
        <v>30</v>
      </c>
      <c r="B32" t="s">
        <v>39</v>
      </c>
      <c r="C32">
        <v>0.306859057221051</v>
      </c>
      <c r="D32">
        <v>0.28210402355037423</v>
      </c>
      <c r="E32">
        <v>3.3724825340787639E-3</v>
      </c>
      <c r="F32">
        <v>0.72406079353307806</v>
      </c>
      <c r="G32">
        <v>1.4935132492068101E-3</v>
      </c>
      <c r="H32">
        <v>1.4935132492068131E-3</v>
      </c>
      <c r="J32">
        <v>-1.0408340855860839E-17</v>
      </c>
    </row>
    <row r="33" spans="1:10" x14ac:dyDescent="0.25">
      <c r="A33" s="1">
        <v>31</v>
      </c>
      <c r="B33" t="s">
        <v>40</v>
      </c>
      <c r="C33">
        <v>0.37667379791415401</v>
      </c>
      <c r="D33">
        <v>0.35441214783965952</v>
      </c>
      <c r="E33">
        <v>3.3394290623494729E-3</v>
      </c>
      <c r="F33">
        <v>1.06830515960331</v>
      </c>
      <c r="G33">
        <v>3.0978719158906461E-4</v>
      </c>
      <c r="H33">
        <v>3.0978719158906439E-4</v>
      </c>
      <c r="J33">
        <v>-3.1225022567582528E-17</v>
      </c>
    </row>
    <row r="34" spans="1:10" x14ac:dyDescent="0.25">
      <c r="A34" s="1">
        <v>32</v>
      </c>
      <c r="B34" t="s">
        <v>41</v>
      </c>
      <c r="C34">
        <v>0.36792911937717587</v>
      </c>
      <c r="D34">
        <v>0.34535515935493211</v>
      </c>
      <c r="E34">
        <v>-2.369552825912591E-3</v>
      </c>
      <c r="F34">
        <v>0.88004177004201367</v>
      </c>
      <c r="G34">
        <v>3.8030607155187349E-4</v>
      </c>
      <c r="H34">
        <v>3.8030607155187322E-4</v>
      </c>
      <c r="J34">
        <v>3.0357660829594118E-17</v>
      </c>
    </row>
    <row r="35" spans="1:10" x14ac:dyDescent="0.25">
      <c r="A35" s="1">
        <v>33</v>
      </c>
      <c r="B35" t="s">
        <v>42</v>
      </c>
      <c r="C35">
        <v>3.251909550066312E-2</v>
      </c>
      <c r="D35">
        <v>-2.0337939457417691E-3</v>
      </c>
      <c r="E35">
        <v>8.8303341913843151E-4</v>
      </c>
      <c r="F35">
        <v>0.19340841277558241</v>
      </c>
      <c r="G35">
        <v>0.34029107643497059</v>
      </c>
      <c r="H35">
        <v>0.34029107643496731</v>
      </c>
      <c r="J35">
        <v>1.0408340855860839E-17</v>
      </c>
    </row>
    <row r="36" spans="1:10" x14ac:dyDescent="0.25">
      <c r="A36" s="1">
        <v>34</v>
      </c>
      <c r="B36" t="s">
        <v>43</v>
      </c>
      <c r="C36">
        <v>9.1697562070321981E-2</v>
      </c>
      <c r="D36">
        <v>5.9258189287119123E-2</v>
      </c>
      <c r="E36">
        <v>2.5685981334691971E-3</v>
      </c>
      <c r="F36">
        <v>0.47157353679435238</v>
      </c>
      <c r="G36">
        <v>0.1038295316127073</v>
      </c>
      <c r="H36">
        <v>0.10382953161270719</v>
      </c>
      <c r="J36">
        <v>1.9081958235744881E-17</v>
      </c>
    </row>
    <row r="37" spans="1:10" x14ac:dyDescent="0.25">
      <c r="A37" s="1">
        <v>35</v>
      </c>
      <c r="B37" t="s">
        <v>44</v>
      </c>
      <c r="C37">
        <v>0.16513264604833919</v>
      </c>
      <c r="D37">
        <v>0.13531595483577991</v>
      </c>
      <c r="E37">
        <v>-2.338029051272937E-3</v>
      </c>
      <c r="F37">
        <v>0.63165642244755205</v>
      </c>
      <c r="G37">
        <v>2.5858705248715211E-2</v>
      </c>
      <c r="H37">
        <v>2.5858705248715211E-2</v>
      </c>
      <c r="J37">
        <v>1.7347234759768071E-17</v>
      </c>
    </row>
    <row r="38" spans="1:10" x14ac:dyDescent="0.25">
      <c r="A38" s="1">
        <v>36</v>
      </c>
      <c r="B38" t="s">
        <v>45</v>
      </c>
      <c r="C38">
        <v>0.43432732114101141</v>
      </c>
      <c r="D38">
        <v>0.41412472546747597</v>
      </c>
      <c r="E38">
        <v>2.2640978864296138E-3</v>
      </c>
      <c r="F38">
        <v>1.4783614377607901</v>
      </c>
      <c r="G38">
        <v>7.4858923604244159E-5</v>
      </c>
      <c r="H38">
        <v>7.4858923604244091E-5</v>
      </c>
      <c r="J38">
        <v>2.9490299091605721E-17</v>
      </c>
    </row>
    <row r="39" spans="1:10" x14ac:dyDescent="0.25">
      <c r="A39" s="1">
        <v>37</v>
      </c>
      <c r="B39" t="s">
        <v>46</v>
      </c>
      <c r="C39">
        <v>0.39971663752969711</v>
      </c>
      <c r="D39">
        <v>0.37827794601290049</v>
      </c>
      <c r="E39">
        <v>4.7169599695994126E-3</v>
      </c>
      <c r="F39">
        <v>1.9464188511332181</v>
      </c>
      <c r="G39">
        <v>1.7821750107669179E-4</v>
      </c>
      <c r="H39">
        <v>1.7821750107669291E-4</v>
      </c>
      <c r="J39">
        <v>0</v>
      </c>
    </row>
    <row r="40" spans="1:10" x14ac:dyDescent="0.25">
      <c r="A40" s="1">
        <v>38</v>
      </c>
      <c r="B40" t="s">
        <v>47</v>
      </c>
      <c r="C40">
        <v>0.38354953269927322</v>
      </c>
      <c r="D40">
        <v>0.36153344458138997</v>
      </c>
      <c r="E40">
        <v>-1.3270883296487861E-3</v>
      </c>
      <c r="F40">
        <v>0.70272730017413221</v>
      </c>
      <c r="G40">
        <v>2.6318035072065148E-4</v>
      </c>
      <c r="H40">
        <v>2.6318035072065202E-4</v>
      </c>
      <c r="J40">
        <v>1.387778780781446E-17</v>
      </c>
    </row>
    <row r="41" spans="1:10" x14ac:dyDescent="0.25">
      <c r="A41" s="1">
        <v>39</v>
      </c>
      <c r="B41" t="s">
        <v>48</v>
      </c>
      <c r="C41">
        <v>0.28793104567568623</v>
      </c>
      <c r="D41">
        <v>0.26250001159267489</v>
      </c>
      <c r="E41">
        <v>-9.9929073559097562E-4</v>
      </c>
      <c r="F41">
        <v>0.37831079580866578</v>
      </c>
      <c r="G41">
        <v>2.2361895066628939E-3</v>
      </c>
      <c r="H41">
        <v>2.2361895066629E-3</v>
      </c>
      <c r="J41">
        <v>2.3852447794681101E-17</v>
      </c>
    </row>
    <row r="42" spans="1:10" x14ac:dyDescent="0.25">
      <c r="A42" s="1">
        <v>40</v>
      </c>
      <c r="B42" t="s">
        <v>49</v>
      </c>
      <c r="C42">
        <v>0.33684062806902432</v>
      </c>
      <c r="D42">
        <v>0.31315636478577502</v>
      </c>
      <c r="E42">
        <v>-1.0249000608044991E-3</v>
      </c>
      <c r="F42">
        <v>1.2619572537158299</v>
      </c>
      <c r="G42">
        <v>7.7330985900523383E-4</v>
      </c>
      <c r="H42">
        <v>7.7330985900523491E-4</v>
      </c>
      <c r="J42">
        <v>9.0205620750793969E-17</v>
      </c>
    </row>
    <row r="43" spans="1:10" x14ac:dyDescent="0.25">
      <c r="A43" s="1">
        <v>41</v>
      </c>
      <c r="B43" t="s">
        <v>50</v>
      </c>
      <c r="C43">
        <v>0.70241547942889337</v>
      </c>
      <c r="D43">
        <v>0.6917874608370681</v>
      </c>
      <c r="E43">
        <v>-1.557743357183259E-3</v>
      </c>
      <c r="F43">
        <v>1.268114859394377</v>
      </c>
      <c r="G43">
        <v>7.5125589275902578E-9</v>
      </c>
      <c r="H43">
        <v>7.5125589275902429E-9</v>
      </c>
      <c r="J43">
        <v>3.2959746043559329E-17</v>
      </c>
    </row>
    <row r="44" spans="1:10" x14ac:dyDescent="0.25">
      <c r="A44" s="1">
        <v>42</v>
      </c>
      <c r="B44" t="s">
        <v>51</v>
      </c>
      <c r="C44">
        <v>0.5862013282004721</v>
      </c>
      <c r="D44">
        <v>0.57142280420763181</v>
      </c>
      <c r="E44">
        <v>1.8601534949750471E-3</v>
      </c>
      <c r="F44">
        <v>1.0395128125293711</v>
      </c>
      <c r="G44">
        <v>8.2375062371012795E-7</v>
      </c>
      <c r="H44">
        <v>8.2375062371013398E-7</v>
      </c>
      <c r="J44">
        <v>-6.9388939039072284E-18</v>
      </c>
    </row>
    <row r="45" spans="1:10" x14ac:dyDescent="0.25">
      <c r="A45" s="1">
        <v>43</v>
      </c>
      <c r="B45" t="s">
        <v>52</v>
      </c>
      <c r="C45">
        <v>0.45322331133949872</v>
      </c>
      <c r="D45">
        <v>0.43369557245876639</v>
      </c>
      <c r="E45">
        <v>2.604027345693143E-3</v>
      </c>
      <c r="F45">
        <v>1.9000130974483691</v>
      </c>
      <c r="G45">
        <v>4.5666626281222913E-5</v>
      </c>
      <c r="H45">
        <v>4.5666626281222892E-5</v>
      </c>
      <c r="J45">
        <v>7.9797279894933126E-17</v>
      </c>
    </row>
    <row r="46" spans="1:10" x14ac:dyDescent="0.25">
      <c r="A46" s="1">
        <v>44</v>
      </c>
      <c r="B46" t="s">
        <v>53</v>
      </c>
      <c r="C46">
        <v>0.30091012550494101</v>
      </c>
      <c r="D46">
        <v>0.27594262998726032</v>
      </c>
      <c r="E46">
        <v>-4.0840661610667068E-3</v>
      </c>
      <c r="F46">
        <v>0.74991127446597983</v>
      </c>
      <c r="G46">
        <v>1.6971254582510841E-3</v>
      </c>
      <c r="H46">
        <v>1.697125458251083E-3</v>
      </c>
      <c r="J46">
        <v>7.0256300777060687E-17</v>
      </c>
    </row>
    <row r="47" spans="1:10" x14ac:dyDescent="0.25">
      <c r="A47" s="1">
        <v>45</v>
      </c>
      <c r="B47" t="s">
        <v>54</v>
      </c>
      <c r="C47">
        <v>0.71649272251999596</v>
      </c>
      <c r="D47">
        <v>0.70636746260999583</v>
      </c>
      <c r="E47">
        <v>7.8842821285286975E-4</v>
      </c>
      <c r="F47">
        <v>1.563544654061934</v>
      </c>
      <c r="G47">
        <v>3.7775886740650286E-9</v>
      </c>
      <c r="H47">
        <v>3.7775886740650402E-9</v>
      </c>
      <c r="J47">
        <v>2.4286128663675299E-17</v>
      </c>
    </row>
    <row r="48" spans="1:10" x14ac:dyDescent="0.25">
      <c r="A48" s="1">
        <v>46</v>
      </c>
      <c r="B48" t="s">
        <v>55</v>
      </c>
      <c r="C48">
        <v>2.3871458963805599E-3</v>
      </c>
      <c r="D48">
        <v>-3.3241884607320138E-2</v>
      </c>
      <c r="E48">
        <v>-1.534937205434124E-3</v>
      </c>
      <c r="F48">
        <v>6.2129240184091737E-2</v>
      </c>
      <c r="G48">
        <v>0.79764932880372674</v>
      </c>
      <c r="H48">
        <v>0.79764932880372152</v>
      </c>
      <c r="J48">
        <v>6.9388939039072284E-18</v>
      </c>
    </row>
    <row r="49" spans="1:10" x14ac:dyDescent="0.25">
      <c r="A49" s="1">
        <v>47</v>
      </c>
      <c r="B49" t="s">
        <v>56</v>
      </c>
      <c r="C49">
        <v>0.30304354040804787</v>
      </c>
      <c r="D49">
        <v>0.27815223827976387</v>
      </c>
      <c r="E49">
        <v>-1.6005863344337201E-3</v>
      </c>
      <c r="F49">
        <v>0.56156038717235301</v>
      </c>
      <c r="G49">
        <v>1.621260575233534E-3</v>
      </c>
      <c r="H49">
        <v>1.6212605752335321E-3</v>
      </c>
      <c r="J49">
        <v>1.9081958235744881E-17</v>
      </c>
    </row>
    <row r="50" spans="1:10" x14ac:dyDescent="0.25">
      <c r="A50" s="1">
        <v>48</v>
      </c>
      <c r="B50" t="s">
        <v>57</v>
      </c>
      <c r="C50">
        <v>0.30203934050597048</v>
      </c>
      <c r="D50">
        <v>0.2771121740954694</v>
      </c>
      <c r="E50">
        <v>4.8952477333862152E-4</v>
      </c>
      <c r="F50">
        <v>0.74770165786965714</v>
      </c>
      <c r="G50">
        <v>1.6565615299518081E-3</v>
      </c>
      <c r="H50">
        <v>1.6565615299518101E-3</v>
      </c>
      <c r="J50">
        <v>1.214306433183765E-17</v>
      </c>
    </row>
    <row r="51" spans="1:10" x14ac:dyDescent="0.25">
      <c r="A51" s="1">
        <v>49</v>
      </c>
      <c r="B51" t="s">
        <v>58</v>
      </c>
      <c r="C51">
        <v>0.30535447116644188</v>
      </c>
      <c r="D51">
        <v>0.28054570227952902</v>
      </c>
      <c r="E51">
        <v>8.6340202661068736E-3</v>
      </c>
      <c r="F51">
        <v>0.86618388785140699</v>
      </c>
      <c r="G51">
        <v>1.5427073982448619E-3</v>
      </c>
      <c r="H51">
        <v>1.5427073982448589E-3</v>
      </c>
      <c r="J51">
        <v>-8.6736173798840355E-18</v>
      </c>
    </row>
    <row r="52" spans="1:10" x14ac:dyDescent="0.25">
      <c r="A52" s="1">
        <v>50</v>
      </c>
      <c r="B52" t="s">
        <v>59</v>
      </c>
      <c r="C52">
        <v>0.38884253258028212</v>
      </c>
      <c r="D52">
        <v>0.36701548017243502</v>
      </c>
      <c r="E52">
        <v>-5.2386101436341873E-3</v>
      </c>
      <c r="F52">
        <v>2.4168959555289442</v>
      </c>
      <c r="G52">
        <v>2.3188091761734689E-4</v>
      </c>
      <c r="H52">
        <v>2.318809176173467E-4</v>
      </c>
      <c r="J52">
        <v>-5.5511151231257827E-17</v>
      </c>
    </row>
    <row r="53" spans="1:10" x14ac:dyDescent="0.25">
      <c r="A53" s="1">
        <v>51</v>
      </c>
      <c r="B53" t="s">
        <v>60</v>
      </c>
      <c r="C53">
        <v>1.8536964181959941E-3</v>
      </c>
      <c r="D53">
        <v>-3.3794385852582882E-2</v>
      </c>
      <c r="E53">
        <v>6.9880004842558501E-3</v>
      </c>
      <c r="F53">
        <v>6.7311046202209068E-2</v>
      </c>
      <c r="G53">
        <v>0.82127623958263007</v>
      </c>
      <c r="H53">
        <v>0.82127623958263019</v>
      </c>
      <c r="J53">
        <v>-7.2858385991025898E-17</v>
      </c>
    </row>
    <row r="54" spans="1:10" x14ac:dyDescent="0.25">
      <c r="A54" s="1">
        <v>52</v>
      </c>
      <c r="B54" t="s">
        <v>61</v>
      </c>
      <c r="C54">
        <v>2.9493634674802149E-2</v>
      </c>
      <c r="D54">
        <v>-5.1673069439550634E-3</v>
      </c>
      <c r="E54">
        <v>4.933453257744201E-3</v>
      </c>
      <c r="F54">
        <v>0.439108561601884</v>
      </c>
      <c r="G54">
        <v>0.36417353079378362</v>
      </c>
      <c r="H54">
        <v>0.36417353079378512</v>
      </c>
      <c r="J54">
        <v>-6.0715321659188248E-17</v>
      </c>
    </row>
    <row r="55" spans="1:10" x14ac:dyDescent="0.25">
      <c r="A55" s="1">
        <v>53</v>
      </c>
      <c r="B55" t="s">
        <v>62</v>
      </c>
      <c r="C55">
        <v>0.28225884951095309</v>
      </c>
      <c r="D55">
        <v>0.25662523699348722</v>
      </c>
      <c r="E55">
        <v>5.563158721512227E-3</v>
      </c>
      <c r="F55">
        <v>0.96389352144365104</v>
      </c>
      <c r="G55">
        <v>2.519535910843371E-3</v>
      </c>
      <c r="H55">
        <v>2.5195359108433771E-3</v>
      </c>
      <c r="J55">
        <v>6.9388939039072284E-18</v>
      </c>
    </row>
    <row r="56" spans="1:10" x14ac:dyDescent="0.25">
      <c r="A56" s="1">
        <v>54</v>
      </c>
      <c r="B56" t="s">
        <v>63</v>
      </c>
      <c r="C56">
        <v>0.7602403527796201</v>
      </c>
      <c r="D56">
        <v>0.75167750823603507</v>
      </c>
      <c r="E56">
        <v>-4.4224078694417562E-3</v>
      </c>
      <c r="F56">
        <v>2.7820119809985262</v>
      </c>
      <c r="G56">
        <v>3.51896398194517E-10</v>
      </c>
      <c r="H56">
        <v>3.5189639819451839E-10</v>
      </c>
      <c r="J56">
        <v>8.3266726846886741E-17</v>
      </c>
    </row>
    <row r="57" spans="1:10" x14ac:dyDescent="0.25">
      <c r="A57" s="1">
        <v>55</v>
      </c>
      <c r="B57" t="s">
        <v>64</v>
      </c>
      <c r="C57">
        <v>1.6722057910879658E-2</v>
      </c>
      <c r="D57">
        <v>-1.8395011449446219E-2</v>
      </c>
      <c r="E57">
        <v>-1.159771096375554E-3</v>
      </c>
      <c r="F57">
        <v>0.15773031704022131</v>
      </c>
      <c r="G57">
        <v>0.49583789806835071</v>
      </c>
      <c r="H57">
        <v>0.49583789806834971</v>
      </c>
      <c r="J57">
        <v>-3.035766082959412E-18</v>
      </c>
    </row>
    <row r="58" spans="1:10" x14ac:dyDescent="0.25">
      <c r="A58" s="1">
        <v>56</v>
      </c>
      <c r="B58" t="s">
        <v>65</v>
      </c>
      <c r="C58">
        <v>0.28045228076033379</v>
      </c>
      <c r="D58">
        <v>0.25475414793034568</v>
      </c>
      <c r="E58">
        <v>1.64331810005115E-3</v>
      </c>
      <c r="F58">
        <v>0.87487787282854257</v>
      </c>
      <c r="G58">
        <v>2.616708567856665E-3</v>
      </c>
      <c r="H58">
        <v>2.6167085678566728E-3</v>
      </c>
      <c r="J58">
        <v>2.6020852139652109E-17</v>
      </c>
    </row>
    <row r="59" spans="1:10" x14ac:dyDescent="0.25">
      <c r="A59" s="1">
        <v>57</v>
      </c>
      <c r="B59" t="s">
        <v>66</v>
      </c>
      <c r="C59">
        <v>0.48792770122031098</v>
      </c>
      <c r="D59">
        <v>0.46963940483532213</v>
      </c>
      <c r="E59">
        <v>-2.9332333500814499E-3</v>
      </c>
      <c r="F59">
        <v>0.94673477675793061</v>
      </c>
      <c r="G59">
        <v>1.7653331324324261E-5</v>
      </c>
      <c r="H59">
        <v>1.765333132432423E-5</v>
      </c>
      <c r="J59">
        <v>4.6837533851373792E-17</v>
      </c>
    </row>
    <row r="60" spans="1:10" x14ac:dyDescent="0.25">
      <c r="A60" s="1">
        <v>58</v>
      </c>
      <c r="B60" t="s">
        <v>67</v>
      </c>
      <c r="C60">
        <v>0.26965910387981668</v>
      </c>
      <c r="D60">
        <v>0.243575500446953</v>
      </c>
      <c r="E60">
        <v>5.4601725836884961E-3</v>
      </c>
      <c r="F60">
        <v>1.448395177394016</v>
      </c>
      <c r="G60">
        <v>3.2755719109572199E-3</v>
      </c>
      <c r="H60">
        <v>3.2755719109572369E-3</v>
      </c>
      <c r="J60">
        <v>2.775557561562891E-17</v>
      </c>
    </row>
    <row r="61" spans="1:10" x14ac:dyDescent="0.25">
      <c r="A61" s="1">
        <v>59</v>
      </c>
      <c r="B61" t="s">
        <v>68</v>
      </c>
      <c r="C61">
        <v>0.53887811019834952</v>
      </c>
      <c r="D61">
        <v>0.52240947127686188</v>
      </c>
      <c r="E61">
        <v>-1.0739069821996509E-3</v>
      </c>
      <c r="F61">
        <v>2.255664364161754</v>
      </c>
      <c r="G61">
        <v>3.8949575761080249E-6</v>
      </c>
      <c r="H61">
        <v>3.8949575761080054E-6</v>
      </c>
      <c r="J61">
        <v>4.3368086899420177E-17</v>
      </c>
    </row>
    <row r="62" spans="1:10" x14ac:dyDescent="0.25">
      <c r="A62" s="1">
        <v>60</v>
      </c>
      <c r="B62" t="s">
        <v>69</v>
      </c>
      <c r="C62">
        <v>0.1766921256727457</v>
      </c>
      <c r="D62">
        <v>0.1472882730182008</v>
      </c>
      <c r="E62">
        <v>3.5243316574602431E-4</v>
      </c>
      <c r="F62">
        <v>0.56296331306485958</v>
      </c>
      <c r="G62">
        <v>2.0732431876419089E-2</v>
      </c>
      <c r="H62">
        <v>2.073243187641902E-2</v>
      </c>
      <c r="J62">
        <v>1.7347234759768071E-17</v>
      </c>
    </row>
    <row r="63" spans="1:10" x14ac:dyDescent="0.25">
      <c r="A63" s="1">
        <v>61</v>
      </c>
      <c r="B63" t="s">
        <v>70</v>
      </c>
      <c r="C63">
        <v>4.7373158071162942E-2</v>
      </c>
      <c r="D63">
        <v>1.3350770859418709E-2</v>
      </c>
      <c r="E63">
        <v>8.2593231869314103E-3</v>
      </c>
      <c r="F63">
        <v>0.67688940826147781</v>
      </c>
      <c r="G63">
        <v>0.24792671186338189</v>
      </c>
      <c r="H63">
        <v>0.24792671186338119</v>
      </c>
      <c r="J63">
        <v>-6.9388939039072284E-17</v>
      </c>
    </row>
    <row r="64" spans="1:10" x14ac:dyDescent="0.25">
      <c r="A64" s="1">
        <v>62</v>
      </c>
      <c r="B64" t="s">
        <v>71</v>
      </c>
      <c r="C64">
        <v>3.2760291860981727E-2</v>
      </c>
      <c r="D64">
        <v>-1.7839834296975441E-3</v>
      </c>
      <c r="E64">
        <v>-6.9785394374124662E-3</v>
      </c>
      <c r="F64">
        <v>0.59489429320240372</v>
      </c>
      <c r="G64">
        <v>0.33847656897787748</v>
      </c>
      <c r="H64">
        <v>0.33847656897787659</v>
      </c>
      <c r="J64">
        <v>9.7144514654701197E-17</v>
      </c>
    </row>
    <row r="65" spans="1:10" x14ac:dyDescent="0.25">
      <c r="A65" s="1">
        <v>63</v>
      </c>
      <c r="B65" t="s">
        <v>72</v>
      </c>
      <c r="C65">
        <v>0.33095345622035371</v>
      </c>
      <c r="D65">
        <v>0.3070589367996519</v>
      </c>
      <c r="E65">
        <v>7.1218354960041726E-3</v>
      </c>
      <c r="F65">
        <v>1.1042117641719229</v>
      </c>
      <c r="G65">
        <v>8.817054850441781E-4</v>
      </c>
      <c r="H65">
        <v>8.8170548504417875E-4</v>
      </c>
      <c r="J65">
        <v>-1.387778780781446E-17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O17"/>
  <sheetViews>
    <sheetView workbookViewId="0">
      <selection activeCell="BO17" sqref="BO17"/>
    </sheetView>
  </sheetViews>
  <sheetFormatPr defaultRowHeight="15" x14ac:dyDescent="0.25"/>
  <cols>
    <col min="2" max="2" width="18.28515625" bestFit="1" customWidth="1"/>
  </cols>
  <sheetData>
    <row r="1" spans="1:67" x14ac:dyDescent="0.25">
      <c r="A1" s="1" t="s">
        <v>75</v>
      </c>
      <c r="B1" s="1" t="s">
        <v>73</v>
      </c>
      <c r="C1" s="1" t="s">
        <v>22</v>
      </c>
      <c r="D1" s="1" t="s">
        <v>21</v>
      </c>
      <c r="E1" s="1" t="s">
        <v>47</v>
      </c>
      <c r="F1" s="1" t="s">
        <v>25</v>
      </c>
      <c r="G1" s="1" t="s">
        <v>46</v>
      </c>
      <c r="H1" s="1" t="s">
        <v>41</v>
      </c>
      <c r="I1" s="1" t="s">
        <v>32</v>
      </c>
      <c r="J1" s="1" t="s">
        <v>36</v>
      </c>
      <c r="K1" s="1" t="s">
        <v>66</v>
      </c>
      <c r="L1" s="1" t="s">
        <v>68</v>
      </c>
      <c r="M1" s="1" t="s">
        <v>67</v>
      </c>
      <c r="N1" s="1" t="s">
        <v>20</v>
      </c>
      <c r="O1" s="1" t="s">
        <v>42</v>
      </c>
      <c r="P1" s="1" t="s">
        <v>49</v>
      </c>
      <c r="Q1" s="1" t="s">
        <v>16</v>
      </c>
      <c r="R1" s="1" t="s">
        <v>9</v>
      </c>
      <c r="S1" s="1" t="s">
        <v>65</v>
      </c>
      <c r="T1" s="1" t="s">
        <v>62</v>
      </c>
      <c r="U1" s="1" t="s">
        <v>30</v>
      </c>
      <c r="V1" s="1" t="s">
        <v>61</v>
      </c>
      <c r="W1" s="1" t="s">
        <v>15</v>
      </c>
      <c r="X1" s="1" t="s">
        <v>26</v>
      </c>
      <c r="Y1" s="1" t="s">
        <v>63</v>
      </c>
      <c r="Z1" s="1" t="s">
        <v>27</v>
      </c>
      <c r="AA1" s="1" t="s">
        <v>72</v>
      </c>
      <c r="AB1" s="1" t="s">
        <v>18</v>
      </c>
      <c r="AC1" s="1" t="s">
        <v>39</v>
      </c>
      <c r="AD1" s="1" t="s">
        <v>23</v>
      </c>
      <c r="AE1" s="1" t="s">
        <v>34</v>
      </c>
      <c r="AF1" s="1" t="s">
        <v>33</v>
      </c>
      <c r="AG1" s="1" t="s">
        <v>51</v>
      </c>
      <c r="AH1" s="1" t="s">
        <v>69</v>
      </c>
      <c r="AI1" s="1" t="s">
        <v>64</v>
      </c>
      <c r="AJ1" s="1" t="s">
        <v>38</v>
      </c>
      <c r="AK1" s="1" t="s">
        <v>19</v>
      </c>
      <c r="AL1" s="1" t="s">
        <v>45</v>
      </c>
      <c r="AM1" s="1" t="s">
        <v>50</v>
      </c>
      <c r="AN1" s="1" t="s">
        <v>13</v>
      </c>
      <c r="AO1" s="1" t="s">
        <v>70</v>
      </c>
      <c r="AP1" s="1" t="s">
        <v>56</v>
      </c>
      <c r="AQ1" s="1" t="s">
        <v>43</v>
      </c>
      <c r="AR1" s="1" t="s">
        <v>48</v>
      </c>
      <c r="AS1" s="1" t="s">
        <v>31</v>
      </c>
      <c r="AT1" s="1" t="s">
        <v>57</v>
      </c>
      <c r="AU1" s="1" t="s">
        <v>54</v>
      </c>
      <c r="AV1" s="1" t="s">
        <v>10</v>
      </c>
      <c r="AW1" s="1" t="s">
        <v>29</v>
      </c>
      <c r="AX1" s="1" t="s">
        <v>35</v>
      </c>
      <c r="AY1" s="1" t="s">
        <v>40</v>
      </c>
      <c r="AZ1" s="1" t="s">
        <v>12</v>
      </c>
      <c r="BA1" s="1" t="s">
        <v>53</v>
      </c>
      <c r="BB1" s="1" t="s">
        <v>59</v>
      </c>
      <c r="BC1" s="1" t="s">
        <v>14</v>
      </c>
      <c r="BD1" s="1" t="s">
        <v>52</v>
      </c>
      <c r="BE1" s="1" t="s">
        <v>28</v>
      </c>
      <c r="BF1" s="1" t="s">
        <v>44</v>
      </c>
      <c r="BG1" s="1" t="s">
        <v>37</v>
      </c>
      <c r="BH1" s="1" t="s">
        <v>17</v>
      </c>
      <c r="BI1" s="1" t="s">
        <v>11</v>
      </c>
      <c r="BJ1" s="1" t="s">
        <v>55</v>
      </c>
      <c r="BK1" s="1" t="s">
        <v>71</v>
      </c>
      <c r="BL1" s="1" t="s">
        <v>58</v>
      </c>
      <c r="BM1" s="1" t="s">
        <v>60</v>
      </c>
      <c r="BN1" s="1" t="s">
        <v>24</v>
      </c>
      <c r="BO1" s="1" t="s">
        <v>74</v>
      </c>
    </row>
    <row r="2" spans="1:67" x14ac:dyDescent="0.25">
      <c r="A2" s="1">
        <v>-5</v>
      </c>
      <c r="B2" s="2">
        <v>44608</v>
      </c>
      <c r="C2">
        <v>77.839996337890625</v>
      </c>
      <c r="D2">
        <v>73.769996643066406</v>
      </c>
      <c r="E2">
        <v>131.80000305175781</v>
      </c>
      <c r="F2">
        <v>245.3399963378906</v>
      </c>
      <c r="G2">
        <v>31.95000076293945</v>
      </c>
      <c r="H2">
        <v>184.66999816894531</v>
      </c>
      <c r="I2">
        <v>92.040000915527344</v>
      </c>
      <c r="J2">
        <v>3.5</v>
      </c>
      <c r="K2">
        <v>783.41998291015625</v>
      </c>
      <c r="L2">
        <v>28.79999923706055</v>
      </c>
      <c r="M2">
        <v>23.309999465942379</v>
      </c>
      <c r="N2">
        <v>145.8500061035156</v>
      </c>
      <c r="O2">
        <v>223.30999755859381</v>
      </c>
      <c r="P2">
        <v>9.4799995422363281</v>
      </c>
      <c r="Q2">
        <v>211.74000549316409</v>
      </c>
      <c r="R2">
        <v>54.25</v>
      </c>
      <c r="S2">
        <v>23.120000839233398</v>
      </c>
      <c r="T2">
        <v>44.409999847412109</v>
      </c>
      <c r="U2">
        <v>14.460000038146971</v>
      </c>
      <c r="V2">
        <v>37.349998474121087</v>
      </c>
      <c r="W2">
        <v>133.28999328613281</v>
      </c>
      <c r="X2">
        <v>95.870002746582031</v>
      </c>
      <c r="Y2">
        <v>450.3900146484375</v>
      </c>
      <c r="Z2">
        <v>140.4100036621094</v>
      </c>
      <c r="AA2">
        <v>213.80000305175781</v>
      </c>
      <c r="AB2">
        <v>511.55999755859381</v>
      </c>
      <c r="AC2">
        <v>33.360000610351563</v>
      </c>
      <c r="AD2">
        <v>119.5899963378906</v>
      </c>
      <c r="AE2">
        <v>84.260002136230469</v>
      </c>
      <c r="AF2">
        <v>21.569999694824219</v>
      </c>
      <c r="AG2">
        <v>37.889999389648438</v>
      </c>
      <c r="AH2">
        <v>44.259998321533203</v>
      </c>
      <c r="AI2">
        <v>129.17999267578119</v>
      </c>
      <c r="AJ2">
        <v>125.7200012207031</v>
      </c>
      <c r="AK2">
        <v>508.010009765625</v>
      </c>
      <c r="AL2">
        <v>36.599998474121087</v>
      </c>
      <c r="AM2">
        <v>61.150001525878913</v>
      </c>
      <c r="AN2">
        <v>252.5</v>
      </c>
      <c r="AO2">
        <v>22.129999160766602</v>
      </c>
      <c r="AP2">
        <v>128.0299987792969</v>
      </c>
      <c r="AQ2">
        <v>67.129997253417969</v>
      </c>
      <c r="AR2">
        <v>253.0899963378906</v>
      </c>
      <c r="AS2">
        <v>153.94000244140619</v>
      </c>
      <c r="AT2">
        <v>79.19000244140625</v>
      </c>
      <c r="AU2">
        <v>543.5999755859375</v>
      </c>
      <c r="AV2">
        <v>398.07998657226563</v>
      </c>
      <c r="AW2">
        <v>146.49000549316409</v>
      </c>
      <c r="AX2">
        <v>32.259998321533203</v>
      </c>
      <c r="AY2">
        <v>100.8000030517578</v>
      </c>
      <c r="AZ2">
        <v>310.23001098632813</v>
      </c>
      <c r="BA2">
        <v>59.270000457763672</v>
      </c>
      <c r="BB2">
        <v>161.44999694824219</v>
      </c>
      <c r="BC2">
        <v>95.180000305175781</v>
      </c>
      <c r="BD2">
        <v>28.469999313354489</v>
      </c>
      <c r="BE2">
        <v>100.2799987792969</v>
      </c>
      <c r="BF2">
        <v>167.16999816894531</v>
      </c>
      <c r="BG2">
        <v>51.259998321533203</v>
      </c>
      <c r="BH2">
        <v>29.229999542236332</v>
      </c>
      <c r="BI2">
        <v>36.580001831054688</v>
      </c>
      <c r="BJ2">
        <v>54.360000610351563</v>
      </c>
      <c r="BK2">
        <v>7.1100001335144043</v>
      </c>
      <c r="BL2">
        <v>172.8999938964844</v>
      </c>
      <c r="BM2">
        <v>78.349998474121094</v>
      </c>
      <c r="BN2">
        <v>4475.009765625</v>
      </c>
      <c r="BO2">
        <v>14603.6396484375</v>
      </c>
    </row>
    <row r="3" spans="1:67" x14ac:dyDescent="0.25">
      <c r="A3" s="1">
        <v>-4</v>
      </c>
      <c r="B3" s="2">
        <v>44609</v>
      </c>
      <c r="C3">
        <v>76.470001220703125</v>
      </c>
      <c r="D3">
        <v>72.519996643066406</v>
      </c>
      <c r="E3">
        <v>128.32000732421881</v>
      </c>
      <c r="F3">
        <v>240.61000061035159</v>
      </c>
      <c r="G3">
        <v>31.10000038146973</v>
      </c>
      <c r="H3">
        <v>182.69999694824219</v>
      </c>
      <c r="I3">
        <v>90.919998168945313</v>
      </c>
      <c r="J3">
        <v>3.4300000667572021</v>
      </c>
      <c r="K3">
        <v>762.5</v>
      </c>
      <c r="L3">
        <v>26.639999389648441</v>
      </c>
      <c r="M3">
        <v>22.420000076293949</v>
      </c>
      <c r="N3">
        <v>138.2200012207031</v>
      </c>
      <c r="O3">
        <v>218.69000244140619</v>
      </c>
      <c r="P3">
        <v>9.2799997329711914</v>
      </c>
      <c r="Q3">
        <v>200.0299987792969</v>
      </c>
      <c r="R3">
        <v>55.770000457763672</v>
      </c>
      <c r="S3">
        <v>22.79999923706055</v>
      </c>
      <c r="T3">
        <v>43.310001373291023</v>
      </c>
      <c r="U3">
        <v>13.85999965667725</v>
      </c>
      <c r="V3">
        <v>35.790000915527337</v>
      </c>
      <c r="W3">
        <v>130.3999938964844</v>
      </c>
      <c r="X3">
        <v>93.19000244140625</v>
      </c>
      <c r="Y3">
        <v>440.989990234375</v>
      </c>
      <c r="Z3">
        <v>132.16999816894531</v>
      </c>
      <c r="AA3">
        <v>209.30999755859381</v>
      </c>
      <c r="AB3">
        <v>508.92999267578119</v>
      </c>
      <c r="AC3">
        <v>32.520000457763672</v>
      </c>
      <c r="AD3">
        <v>118.11000061035161</v>
      </c>
      <c r="AE3">
        <v>83.050003051757813</v>
      </c>
      <c r="AF3">
        <v>19.85000038146973</v>
      </c>
      <c r="AG3">
        <v>36.419998168945313</v>
      </c>
      <c r="AH3">
        <v>43.349998474121087</v>
      </c>
      <c r="AI3">
        <v>124.9700012207031</v>
      </c>
      <c r="AJ3">
        <v>123.25</v>
      </c>
      <c r="AK3">
        <v>493.35000610351563</v>
      </c>
      <c r="AL3">
        <v>36.119998931884773</v>
      </c>
      <c r="AM3">
        <v>59.630001068115227</v>
      </c>
      <c r="AN3">
        <v>245.1000061035156</v>
      </c>
      <c r="AO3">
        <v>21.780000686645511</v>
      </c>
      <c r="AP3">
        <v>126.870002746582</v>
      </c>
      <c r="AQ3">
        <v>66.129997253417969</v>
      </c>
      <c r="AR3">
        <v>250.92999267578119</v>
      </c>
      <c r="AS3">
        <v>151.1499938964844</v>
      </c>
      <c r="AT3">
        <v>78.459999084472656</v>
      </c>
      <c r="AU3">
        <v>531.47998046875</v>
      </c>
      <c r="AV3">
        <v>386.67001342773438</v>
      </c>
      <c r="AW3">
        <v>142.80000305175781</v>
      </c>
      <c r="AX3">
        <v>31.379999160766602</v>
      </c>
      <c r="AY3">
        <v>97.680000305175781</v>
      </c>
      <c r="AZ3">
        <v>303.01998901367188</v>
      </c>
      <c r="BA3">
        <v>57.619998931884773</v>
      </c>
      <c r="BB3">
        <v>144.71000671386719</v>
      </c>
      <c r="BC3">
        <v>93.050003051757813</v>
      </c>
      <c r="BD3">
        <v>27.440000534057621</v>
      </c>
      <c r="BE3">
        <v>93.650001525878906</v>
      </c>
      <c r="BF3">
        <v>162.78999328613281</v>
      </c>
      <c r="BG3">
        <v>50.139999389648438</v>
      </c>
      <c r="BH3">
        <v>28.5</v>
      </c>
      <c r="BI3">
        <v>35.709999084472663</v>
      </c>
      <c r="BJ3">
        <v>54.529998779296882</v>
      </c>
      <c r="BK3">
        <v>6.6500000953674316</v>
      </c>
      <c r="BL3">
        <v>167.1300048828125</v>
      </c>
      <c r="BM3">
        <v>78.230003356933594</v>
      </c>
      <c r="BN3">
        <v>4380.259765625</v>
      </c>
      <c r="BO3">
        <v>14171.740234375</v>
      </c>
    </row>
    <row r="4" spans="1:67" x14ac:dyDescent="0.25">
      <c r="A4" s="1">
        <v>-3</v>
      </c>
      <c r="B4" s="2">
        <v>44610</v>
      </c>
      <c r="C4">
        <v>78.199996948242188</v>
      </c>
      <c r="D4">
        <v>72.720001220703125</v>
      </c>
      <c r="E4">
        <v>128.2200012207031</v>
      </c>
      <c r="F4">
        <v>241.9700012207031</v>
      </c>
      <c r="G4">
        <v>30.610000610351559</v>
      </c>
      <c r="H4">
        <v>180.8699951171875</v>
      </c>
      <c r="I4">
        <v>90.610000610351563</v>
      </c>
      <c r="J4">
        <v>3.440000057220459</v>
      </c>
      <c r="K4">
        <v>756.02001953125</v>
      </c>
      <c r="L4">
        <v>25.190000534057621</v>
      </c>
      <c r="M4">
        <v>22.170000076293949</v>
      </c>
      <c r="N4">
        <v>134.94999694824219</v>
      </c>
      <c r="O4">
        <v>218.05000305175781</v>
      </c>
      <c r="P4">
        <v>9.1700000762939453</v>
      </c>
      <c r="Q4">
        <v>196.8399963378906</v>
      </c>
      <c r="R4">
        <v>57.209999084472663</v>
      </c>
      <c r="S4">
        <v>22.620000839233398</v>
      </c>
      <c r="T4">
        <v>42.840000152587891</v>
      </c>
      <c r="U4">
        <v>13.739999771118161</v>
      </c>
      <c r="V4">
        <v>35.619998931884773</v>
      </c>
      <c r="W4">
        <v>129.33000183105469</v>
      </c>
      <c r="X4">
        <v>92.769996643066406</v>
      </c>
      <c r="Y4">
        <v>443.23001098632813</v>
      </c>
      <c r="Z4">
        <v>127.3000030517578</v>
      </c>
      <c r="AA4">
        <v>209.16999816894531</v>
      </c>
      <c r="AB4">
        <v>498.20001220703119</v>
      </c>
      <c r="AC4">
        <v>32.060001373291023</v>
      </c>
      <c r="AD4">
        <v>116.88999938964839</v>
      </c>
      <c r="AE4">
        <v>83.620002746582031</v>
      </c>
      <c r="AF4">
        <v>18.809999465942379</v>
      </c>
      <c r="AG4">
        <v>36.200000762939453</v>
      </c>
      <c r="AH4">
        <v>43.5</v>
      </c>
      <c r="AI4">
        <v>124.34999847412109</v>
      </c>
      <c r="AJ4">
        <v>122.870002746582</v>
      </c>
      <c r="AK4">
        <v>489.45001220703119</v>
      </c>
      <c r="AL4">
        <v>36.110000610351563</v>
      </c>
      <c r="AM4">
        <v>59.560001373291023</v>
      </c>
      <c r="AN4">
        <v>242.6600036621094</v>
      </c>
      <c r="AO4">
        <v>21.729999542236332</v>
      </c>
      <c r="AP4">
        <v>127.379997253418</v>
      </c>
      <c r="AQ4">
        <v>66.5</v>
      </c>
      <c r="AR4">
        <v>250.6000061035156</v>
      </c>
      <c r="AS4">
        <v>152.19000244140619</v>
      </c>
      <c r="AT4">
        <v>78.279998779296875</v>
      </c>
      <c r="AU4">
        <v>527</v>
      </c>
      <c r="AV4">
        <v>391.29000854492188</v>
      </c>
      <c r="AW4">
        <v>142.94999694824219</v>
      </c>
      <c r="AX4">
        <v>31.090000152587891</v>
      </c>
      <c r="AY4">
        <v>98.069999694824219</v>
      </c>
      <c r="AZ4">
        <v>300.02999877929688</v>
      </c>
      <c r="BA4">
        <v>57.810001373291023</v>
      </c>
      <c r="BB4">
        <v>112.4599990844727</v>
      </c>
      <c r="BC4">
        <v>93.339996337890625</v>
      </c>
      <c r="BD4">
        <v>26.920000076293949</v>
      </c>
      <c r="BE4">
        <v>93.389999389648438</v>
      </c>
      <c r="BF4">
        <v>161.78999328613281</v>
      </c>
      <c r="BG4">
        <v>48.909999847412109</v>
      </c>
      <c r="BH4">
        <v>27.969999313354489</v>
      </c>
      <c r="BI4">
        <v>34.680000305175781</v>
      </c>
      <c r="BJ4">
        <v>55.020000457763672</v>
      </c>
      <c r="BK4">
        <v>6.6100001335144043</v>
      </c>
      <c r="BL4">
        <v>163.25999450683591</v>
      </c>
      <c r="BM4">
        <v>77.360000610351563</v>
      </c>
      <c r="BN4">
        <v>4348.8701171875</v>
      </c>
      <c r="BO4">
        <v>14009.5400390625</v>
      </c>
    </row>
    <row r="5" spans="1:67" x14ac:dyDescent="0.25">
      <c r="A5" s="1">
        <v>-2</v>
      </c>
      <c r="B5" s="2">
        <v>44614</v>
      </c>
      <c r="C5">
        <v>74.089996337890625</v>
      </c>
      <c r="D5">
        <v>71.639999389648438</v>
      </c>
      <c r="E5">
        <v>127.44000244140619</v>
      </c>
      <c r="F5">
        <v>238.11000061035159</v>
      </c>
      <c r="G5">
        <v>29.860000610351559</v>
      </c>
      <c r="H5">
        <v>178.4700012207031</v>
      </c>
      <c r="I5">
        <v>90.040000915527344</v>
      </c>
      <c r="J5">
        <v>3.470000028610229</v>
      </c>
      <c r="K5">
        <v>745.47998046875</v>
      </c>
      <c r="L5">
        <v>24.520000457763668</v>
      </c>
      <c r="M5">
        <v>21.510000228881839</v>
      </c>
      <c r="N5">
        <v>135.21000671386719</v>
      </c>
      <c r="O5">
        <v>214.0899963378906</v>
      </c>
      <c r="P5">
        <v>8.8599996566772461</v>
      </c>
      <c r="Q5">
        <v>195.1300048828125</v>
      </c>
      <c r="R5">
        <v>56.299999237060547</v>
      </c>
      <c r="S5">
        <v>22.680000305175781</v>
      </c>
      <c r="T5">
        <v>41.889999389648438</v>
      </c>
      <c r="U5">
        <v>14.89000034332275</v>
      </c>
      <c r="V5">
        <v>35.139999389648438</v>
      </c>
      <c r="W5">
        <v>127.0899963378906</v>
      </c>
      <c r="X5">
        <v>92.739997863769531</v>
      </c>
      <c r="Y5">
        <v>427.739990234375</v>
      </c>
      <c r="Z5">
        <v>121.3399963378906</v>
      </c>
      <c r="AA5">
        <v>204.67999267578119</v>
      </c>
      <c r="AB5">
        <v>485.16000366210938</v>
      </c>
      <c r="AC5">
        <v>32.209999084472663</v>
      </c>
      <c r="AD5">
        <v>116.1600036621094</v>
      </c>
      <c r="AE5">
        <v>80.260002136230469</v>
      </c>
      <c r="AF5">
        <v>18.280000686645511</v>
      </c>
      <c r="AG5">
        <v>35.189998626708977</v>
      </c>
      <c r="AH5">
        <v>42.540000915527337</v>
      </c>
      <c r="AI5">
        <v>123.9199981689453</v>
      </c>
      <c r="AJ5">
        <v>123.120002746582</v>
      </c>
      <c r="AK5">
        <v>488.6400146484375</v>
      </c>
      <c r="AL5">
        <v>36.389999389648438</v>
      </c>
      <c r="AM5">
        <v>58.360000610351563</v>
      </c>
      <c r="AN5">
        <v>245.1300048828125</v>
      </c>
      <c r="AO5">
        <v>21.659999847412109</v>
      </c>
      <c r="AP5">
        <v>127.2799987792969</v>
      </c>
      <c r="AQ5">
        <v>66.680000305175781</v>
      </c>
      <c r="AR5">
        <v>252.69999694824219</v>
      </c>
      <c r="AS5">
        <v>151.13999938964841</v>
      </c>
      <c r="AT5">
        <v>77.290000915527344</v>
      </c>
      <c r="AU5">
        <v>521.30999755859375</v>
      </c>
      <c r="AV5">
        <v>377.3800048828125</v>
      </c>
      <c r="AW5">
        <v>138.19000244140619</v>
      </c>
      <c r="AX5">
        <v>30.690000534057621</v>
      </c>
      <c r="AY5">
        <v>93.589996337890625</v>
      </c>
      <c r="AZ5">
        <v>295.30999755859381</v>
      </c>
      <c r="BA5">
        <v>56.369998931884773</v>
      </c>
      <c r="BB5">
        <v>121.9700012207031</v>
      </c>
      <c r="BC5">
        <v>93.110000610351563</v>
      </c>
      <c r="BD5">
        <v>26.530000686645511</v>
      </c>
      <c r="BE5">
        <v>92.430000305175781</v>
      </c>
      <c r="BF5">
        <v>158.6499938964844</v>
      </c>
      <c r="BG5">
        <v>47.790000915527337</v>
      </c>
      <c r="BH5">
        <v>27.120000839233398</v>
      </c>
      <c r="BI5">
        <v>33.680000305175781</v>
      </c>
      <c r="BJ5">
        <v>53.770000457763672</v>
      </c>
      <c r="BK5">
        <v>6.690000057220459</v>
      </c>
      <c r="BL5">
        <v>163.83000183105469</v>
      </c>
      <c r="BM5">
        <v>76.459999084472656</v>
      </c>
      <c r="BN5">
        <v>4304.759765625</v>
      </c>
      <c r="BO5">
        <v>13870.5302734375</v>
      </c>
    </row>
    <row r="6" spans="1:67" x14ac:dyDescent="0.25">
      <c r="A6" s="1">
        <v>-1</v>
      </c>
      <c r="B6" s="2">
        <v>44615</v>
      </c>
      <c r="C6">
        <v>75.319999694824219</v>
      </c>
      <c r="D6">
        <v>70.800003051757813</v>
      </c>
      <c r="E6">
        <v>124.76999664306641</v>
      </c>
      <c r="F6">
        <v>234.66999816894531</v>
      </c>
      <c r="G6">
        <v>28.809999465942379</v>
      </c>
      <c r="H6">
        <v>174.94000244140619</v>
      </c>
      <c r="I6">
        <v>88.55999755859375</v>
      </c>
      <c r="J6">
        <v>3.4800000190734859</v>
      </c>
      <c r="K6">
        <v>732.489990234375</v>
      </c>
      <c r="L6">
        <v>24.219999313354489</v>
      </c>
      <c r="M6">
        <v>20.20999908447266</v>
      </c>
      <c r="N6">
        <v>140.8800048828125</v>
      </c>
      <c r="O6">
        <v>205.83000183105469</v>
      </c>
      <c r="P6">
        <v>8.6800003051757813</v>
      </c>
      <c r="Q6">
        <v>190.53999328613281</v>
      </c>
      <c r="R6">
        <v>54.439998626708977</v>
      </c>
      <c r="S6">
        <v>22.120000839233398</v>
      </c>
      <c r="T6">
        <v>40.189998626708977</v>
      </c>
      <c r="U6">
        <v>14.289999961853029</v>
      </c>
      <c r="V6">
        <v>34.439998626708977</v>
      </c>
      <c r="W6">
        <v>126.7200012207031</v>
      </c>
      <c r="X6">
        <v>90.910003662109375</v>
      </c>
      <c r="Y6">
        <v>418.23001098632813</v>
      </c>
      <c r="Z6">
        <v>116.5100021362305</v>
      </c>
      <c r="AA6">
        <v>198.6300048828125</v>
      </c>
      <c r="AB6">
        <v>454.79998779296881</v>
      </c>
      <c r="AC6">
        <v>31.579999923706051</v>
      </c>
      <c r="AD6">
        <v>114.69000244140619</v>
      </c>
      <c r="AE6">
        <v>80.5</v>
      </c>
      <c r="AF6">
        <v>17.479999542236332</v>
      </c>
      <c r="AG6">
        <v>34.540000915527337</v>
      </c>
      <c r="AH6">
        <v>42.049999237060547</v>
      </c>
      <c r="AI6">
        <v>122.0699996948242</v>
      </c>
      <c r="AJ6">
        <v>123.69000244140619</v>
      </c>
      <c r="AK6">
        <v>474.67999267578119</v>
      </c>
      <c r="AL6">
        <v>35.790000915527337</v>
      </c>
      <c r="AM6">
        <v>57.200000762939453</v>
      </c>
      <c r="AN6">
        <v>234.77000427246091</v>
      </c>
      <c r="AO6">
        <v>21.270000457763668</v>
      </c>
      <c r="AP6">
        <v>125.5299987792969</v>
      </c>
      <c r="AQ6">
        <v>66.150001525878906</v>
      </c>
      <c r="AR6">
        <v>247.78999328613281</v>
      </c>
      <c r="AS6">
        <v>148.74000549316409</v>
      </c>
      <c r="AT6">
        <v>76.660003662109375</v>
      </c>
      <c r="AU6">
        <v>509.39999389648438</v>
      </c>
      <c r="AV6">
        <v>367.45999145507813</v>
      </c>
      <c r="AW6">
        <v>136.83000183105469</v>
      </c>
      <c r="AX6">
        <v>30.29000091552734</v>
      </c>
      <c r="AY6">
        <v>90.580001831054688</v>
      </c>
      <c r="AZ6">
        <v>289.92001342773438</v>
      </c>
      <c r="BA6">
        <v>55.720001220703118</v>
      </c>
      <c r="BB6">
        <v>118.34999847412109</v>
      </c>
      <c r="BC6">
        <v>89.650001525878906</v>
      </c>
      <c r="BD6">
        <v>25.819999694824219</v>
      </c>
      <c r="BE6">
        <v>87.230003356933594</v>
      </c>
      <c r="BF6">
        <v>155.6300048828125</v>
      </c>
      <c r="BG6">
        <v>47.529998779296882</v>
      </c>
      <c r="BH6">
        <v>26.579999923706051</v>
      </c>
      <c r="BI6">
        <v>32.389999389648438</v>
      </c>
      <c r="BJ6">
        <v>53.580001831054688</v>
      </c>
      <c r="BK6">
        <v>5.9200000762939453</v>
      </c>
      <c r="BL6">
        <v>161.08000183105469</v>
      </c>
      <c r="BM6">
        <v>76.769996643066406</v>
      </c>
      <c r="BN6">
        <v>4225.5</v>
      </c>
      <c r="BO6">
        <v>13509.4296875</v>
      </c>
    </row>
    <row r="7" spans="1:67" x14ac:dyDescent="0.25">
      <c r="A7" s="1">
        <v>0</v>
      </c>
      <c r="B7" s="2">
        <v>44616</v>
      </c>
      <c r="C7">
        <v>73.300003051757813</v>
      </c>
      <c r="D7">
        <v>72.860000610351563</v>
      </c>
      <c r="E7">
        <v>127.61000061035161</v>
      </c>
      <c r="F7">
        <v>235.1300048828125</v>
      </c>
      <c r="G7">
        <v>30.95000076293945</v>
      </c>
      <c r="H7">
        <v>174.2799987792969</v>
      </c>
      <c r="I7">
        <v>87.849998474121094</v>
      </c>
      <c r="J7">
        <v>3.3299999237060551</v>
      </c>
      <c r="K7">
        <v>731.78997802734375</v>
      </c>
      <c r="L7">
        <v>25.440000534057621</v>
      </c>
      <c r="M7">
        <v>20.629999160766602</v>
      </c>
      <c r="N7">
        <v>149.03999328613281</v>
      </c>
      <c r="O7">
        <v>203.27000427246091</v>
      </c>
      <c r="P7">
        <v>8.8100004196166992</v>
      </c>
      <c r="Q7">
        <v>204.28999328613281</v>
      </c>
      <c r="R7">
        <v>54.729999542236328</v>
      </c>
      <c r="S7">
        <v>22.45000076293945</v>
      </c>
      <c r="T7">
        <v>40.330001831054688</v>
      </c>
      <c r="U7">
        <v>14.420000076293951</v>
      </c>
      <c r="V7">
        <v>35.060001373291023</v>
      </c>
      <c r="W7">
        <v>127.5</v>
      </c>
      <c r="X7">
        <v>90</v>
      </c>
      <c r="Y7">
        <v>382.27999877929688</v>
      </c>
      <c r="Z7">
        <v>128.1600036621094</v>
      </c>
      <c r="AA7">
        <v>193.74000549316409</v>
      </c>
      <c r="AB7">
        <v>472.45001220703119</v>
      </c>
      <c r="AC7">
        <v>29.70000076293945</v>
      </c>
      <c r="AD7">
        <v>114.90000152587891</v>
      </c>
      <c r="AE7">
        <v>82.919998168945313</v>
      </c>
      <c r="AF7">
        <v>14.02999973297119</v>
      </c>
      <c r="AG7">
        <v>34.529998779296882</v>
      </c>
      <c r="AH7">
        <v>42.159999847412109</v>
      </c>
      <c r="AI7">
        <v>121.9700012207031</v>
      </c>
      <c r="AJ7">
        <v>127.9199981689453</v>
      </c>
      <c r="AK7">
        <v>509.76998901367188</v>
      </c>
      <c r="AL7">
        <v>36.180000305175781</v>
      </c>
      <c r="AM7">
        <v>56.900001525878913</v>
      </c>
      <c r="AN7">
        <v>234.50999450683591</v>
      </c>
      <c r="AO7">
        <v>21.530000686645511</v>
      </c>
      <c r="AP7">
        <v>126.13999938964839</v>
      </c>
      <c r="AQ7">
        <v>64.580001831054688</v>
      </c>
      <c r="AR7">
        <v>245.0299987792969</v>
      </c>
      <c r="AS7">
        <v>151.7799987792969</v>
      </c>
      <c r="AT7">
        <v>79.019996643066406</v>
      </c>
      <c r="AU7">
        <v>508.47000122070313</v>
      </c>
      <c r="AV7">
        <v>390.02999877929688</v>
      </c>
      <c r="AW7">
        <v>137.16999816894531</v>
      </c>
      <c r="AX7">
        <v>30.879999160766602</v>
      </c>
      <c r="AY7">
        <v>90.639999389648438</v>
      </c>
      <c r="AZ7">
        <v>289.19000244140619</v>
      </c>
      <c r="BA7">
        <v>57.509998321533203</v>
      </c>
      <c r="BB7">
        <v>135.1000061035156</v>
      </c>
      <c r="BC7">
        <v>91.010002136230469</v>
      </c>
      <c r="BD7">
        <v>27.129999160766602</v>
      </c>
      <c r="BE7">
        <v>85.480003356933594</v>
      </c>
      <c r="BF7">
        <v>156.3399963378906</v>
      </c>
      <c r="BG7">
        <v>49.509998321533203</v>
      </c>
      <c r="BH7">
        <v>26.690000534057621</v>
      </c>
      <c r="BI7">
        <v>34.869998931884773</v>
      </c>
      <c r="BJ7">
        <v>52.540000915527337</v>
      </c>
      <c r="BK7">
        <v>6.2300000190734863</v>
      </c>
      <c r="BL7">
        <v>162.6300048828125</v>
      </c>
      <c r="BM7">
        <v>75.800003051757813</v>
      </c>
      <c r="BN7">
        <v>4288.7001953125</v>
      </c>
      <c r="BO7">
        <v>13974.669921875</v>
      </c>
    </row>
    <row r="8" spans="1:67" x14ac:dyDescent="0.25">
      <c r="A8" s="1">
        <v>1</v>
      </c>
      <c r="B8" s="2">
        <v>44617</v>
      </c>
      <c r="C8">
        <v>77.849998474121094</v>
      </c>
      <c r="D8">
        <v>74.349998474121094</v>
      </c>
      <c r="E8">
        <v>129.8699951171875</v>
      </c>
      <c r="F8">
        <v>240.3800048828125</v>
      </c>
      <c r="G8">
        <v>31.760000228881839</v>
      </c>
      <c r="H8">
        <v>180.32000732421881</v>
      </c>
      <c r="I8">
        <v>90.870002746582031</v>
      </c>
      <c r="J8">
        <v>3.2899999618530269</v>
      </c>
      <c r="K8">
        <v>750.8699951171875</v>
      </c>
      <c r="L8">
        <v>26.379999160766602</v>
      </c>
      <c r="M8">
        <v>21.10000038146973</v>
      </c>
      <c r="N8">
        <v>152.92999267578119</v>
      </c>
      <c r="O8">
        <v>203.8500061035156</v>
      </c>
      <c r="P8">
        <v>9.130000114440918</v>
      </c>
      <c r="Q8">
        <v>208.0899963378906</v>
      </c>
      <c r="R8">
        <v>56.040000915527337</v>
      </c>
      <c r="S8">
        <v>23.120000839233398</v>
      </c>
      <c r="T8">
        <v>41.540000915527337</v>
      </c>
      <c r="U8">
        <v>14.930000305175779</v>
      </c>
      <c r="V8">
        <v>35.529998779296882</v>
      </c>
      <c r="W8">
        <v>128.71000671386719</v>
      </c>
      <c r="X8">
        <v>92.819999694824219</v>
      </c>
      <c r="Y8">
        <v>382.42999267578119</v>
      </c>
      <c r="Z8">
        <v>148.94000244140619</v>
      </c>
      <c r="AA8">
        <v>199.92999267578119</v>
      </c>
      <c r="AB8">
        <v>473.3900146484375</v>
      </c>
      <c r="AC8">
        <v>29.85000038146973</v>
      </c>
      <c r="AD8">
        <v>117.9700012207031</v>
      </c>
      <c r="AE8">
        <v>83.300003051757813</v>
      </c>
      <c r="AF8">
        <v>14.72000026702881</v>
      </c>
      <c r="AG8">
        <v>34.450000762939453</v>
      </c>
      <c r="AH8">
        <v>43.299999237060547</v>
      </c>
      <c r="AI8">
        <v>124.1800003051758</v>
      </c>
      <c r="AJ8">
        <v>128.4700012207031</v>
      </c>
      <c r="AK8">
        <v>522.45001220703125</v>
      </c>
      <c r="AL8">
        <v>37.479999542236328</v>
      </c>
      <c r="AM8">
        <v>59.360000610351563</v>
      </c>
      <c r="AN8">
        <v>243.9100036621094</v>
      </c>
      <c r="AO8">
        <v>21.770000457763668</v>
      </c>
      <c r="AP8">
        <v>127.4700012207031</v>
      </c>
      <c r="AQ8">
        <v>67.839996337890625</v>
      </c>
      <c r="AR8">
        <v>249.44999694824219</v>
      </c>
      <c r="AS8">
        <v>155.5</v>
      </c>
      <c r="AT8">
        <v>81.129997253417969</v>
      </c>
      <c r="AU8">
        <v>513.21002197265625</v>
      </c>
      <c r="AV8">
        <v>390.79998779296881</v>
      </c>
      <c r="AW8">
        <v>138.80000305175781</v>
      </c>
      <c r="AX8">
        <v>31.360000610351559</v>
      </c>
      <c r="AY8">
        <v>92.720001220703125</v>
      </c>
      <c r="AZ8">
        <v>297.989990234375</v>
      </c>
      <c r="BA8">
        <v>58.360000610351563</v>
      </c>
      <c r="BB8">
        <v>139.61000061035159</v>
      </c>
      <c r="BC8">
        <v>92.580001831054688</v>
      </c>
      <c r="BD8">
        <v>27.270000457763668</v>
      </c>
      <c r="BE8">
        <v>88.739997863769531</v>
      </c>
      <c r="BF8">
        <v>161.88999938964841</v>
      </c>
      <c r="BG8">
        <v>49.75</v>
      </c>
      <c r="BH8">
        <v>26.389999389648441</v>
      </c>
      <c r="BI8">
        <v>34.979999542236328</v>
      </c>
      <c r="BJ8">
        <v>54.180000305175781</v>
      </c>
      <c r="BK8">
        <v>6.1700000762939453</v>
      </c>
      <c r="BL8">
        <v>165.63999938964841</v>
      </c>
      <c r="BM8">
        <v>77.839996337890625</v>
      </c>
      <c r="BN8">
        <v>4384.64990234375</v>
      </c>
      <c r="BO8">
        <v>14189.16015625</v>
      </c>
    </row>
    <row r="9" spans="1:67" x14ac:dyDescent="0.25">
      <c r="A9" s="1">
        <v>2</v>
      </c>
      <c r="B9" s="2">
        <v>44620</v>
      </c>
      <c r="C9">
        <v>75.339996337890625</v>
      </c>
      <c r="D9">
        <v>72.660003662109375</v>
      </c>
      <c r="E9">
        <v>129.78999328613281</v>
      </c>
      <c r="F9">
        <v>236.30000305175781</v>
      </c>
      <c r="G9">
        <v>31.45999908447266</v>
      </c>
      <c r="H9">
        <v>176.19999694824219</v>
      </c>
      <c r="I9">
        <v>89.739997863769531</v>
      </c>
      <c r="J9">
        <v>3.2699999809265141</v>
      </c>
      <c r="K9">
        <v>743.8900146484375</v>
      </c>
      <c r="L9">
        <v>25.629999160766602</v>
      </c>
      <c r="M9">
        <v>20.329999923706051</v>
      </c>
      <c r="N9">
        <v>151.42999267578119</v>
      </c>
      <c r="O9">
        <v>204.1199951171875</v>
      </c>
      <c r="P9">
        <v>9.1700000762939453</v>
      </c>
      <c r="Q9">
        <v>210.5299987792969</v>
      </c>
      <c r="R9">
        <v>55.770000457763672</v>
      </c>
      <c r="S9">
        <v>21.920000076293949</v>
      </c>
      <c r="T9">
        <v>39.919998168945313</v>
      </c>
      <c r="U9">
        <v>14.909999847412109</v>
      </c>
      <c r="V9">
        <v>34.029998779296882</v>
      </c>
      <c r="W9">
        <v>130.0899963378906</v>
      </c>
      <c r="X9">
        <v>92.919998168945313</v>
      </c>
      <c r="Y9">
        <v>207.75</v>
      </c>
      <c r="Z9">
        <v>154.88999938964841</v>
      </c>
      <c r="AA9">
        <v>196.11000061035159</v>
      </c>
      <c r="AB9">
        <v>471.19000244140619</v>
      </c>
      <c r="AC9">
        <v>30.370000839233398</v>
      </c>
      <c r="AD9">
        <v>117.25</v>
      </c>
      <c r="AE9">
        <v>83.410003662109375</v>
      </c>
      <c r="AF9">
        <v>12.14999961853027</v>
      </c>
      <c r="AG9">
        <v>34.360000610351563</v>
      </c>
      <c r="AH9">
        <v>42.75</v>
      </c>
      <c r="AI9">
        <v>122.5100021362305</v>
      </c>
      <c r="AJ9">
        <v>128.1199951171875</v>
      </c>
      <c r="AK9">
        <v>532.3499755859375</v>
      </c>
      <c r="AL9">
        <v>36.799999237060547</v>
      </c>
      <c r="AM9">
        <v>57.810001373291023</v>
      </c>
      <c r="AN9">
        <v>246.2200012207031</v>
      </c>
      <c r="AO9">
        <v>21.219999313354489</v>
      </c>
      <c r="AP9">
        <v>127.4599990844727</v>
      </c>
      <c r="AQ9">
        <v>66.430000305175781</v>
      </c>
      <c r="AR9">
        <v>244.77000427246091</v>
      </c>
      <c r="AS9">
        <v>155.4100036621094</v>
      </c>
      <c r="AT9">
        <v>83.110000610351563</v>
      </c>
      <c r="AU9">
        <v>501.69000244140619</v>
      </c>
      <c r="AV9">
        <v>394.51998901367188</v>
      </c>
      <c r="AW9">
        <v>136.55000305175781</v>
      </c>
      <c r="AX9">
        <v>31.129999160766602</v>
      </c>
      <c r="AY9">
        <v>93.19000244140625</v>
      </c>
      <c r="AZ9">
        <v>296.3900146484375</v>
      </c>
      <c r="BA9">
        <v>57.909999847412109</v>
      </c>
      <c r="BB9">
        <v>139.5299987792969</v>
      </c>
      <c r="BC9">
        <v>91.790000915527344</v>
      </c>
      <c r="BD9">
        <v>27.389999389648441</v>
      </c>
      <c r="BE9">
        <v>85.330001831054688</v>
      </c>
      <c r="BF9">
        <v>162.69999694824219</v>
      </c>
      <c r="BG9">
        <v>49.990001678466797</v>
      </c>
      <c r="BH9">
        <v>25.440000534057621</v>
      </c>
      <c r="BI9">
        <v>36.029998779296882</v>
      </c>
      <c r="BJ9">
        <v>54.110000610351563</v>
      </c>
      <c r="BK9">
        <v>6.4000000953674316</v>
      </c>
      <c r="BL9">
        <v>168.50999450683591</v>
      </c>
      <c r="BM9">
        <v>78.419998168945313</v>
      </c>
      <c r="BN9">
        <v>4373.93994140625</v>
      </c>
      <c r="BO9">
        <v>14237.8095703125</v>
      </c>
    </row>
    <row r="10" spans="1:67" x14ac:dyDescent="0.25">
      <c r="A10" s="1">
        <v>3</v>
      </c>
      <c r="B10" s="2">
        <v>44621</v>
      </c>
      <c r="C10">
        <v>79.779998779296875</v>
      </c>
      <c r="D10">
        <v>69.660003662109375</v>
      </c>
      <c r="E10">
        <v>127.38999938964839</v>
      </c>
      <c r="F10">
        <v>230.5299987792969</v>
      </c>
      <c r="G10">
        <v>29</v>
      </c>
      <c r="H10">
        <v>166.94000244140619</v>
      </c>
      <c r="I10">
        <v>86.839996337890625</v>
      </c>
      <c r="J10">
        <v>3.2599999904632568</v>
      </c>
      <c r="K10">
        <v>714.80999755859375</v>
      </c>
      <c r="L10">
        <v>23.35000038146973</v>
      </c>
      <c r="M10">
        <v>18.860000610351559</v>
      </c>
      <c r="N10">
        <v>150.5299987792969</v>
      </c>
      <c r="O10">
        <v>196.07000732421881</v>
      </c>
      <c r="P10">
        <v>8.9899997711181641</v>
      </c>
      <c r="Q10">
        <v>208.88999938964841</v>
      </c>
      <c r="R10">
        <v>54.619998931884773</v>
      </c>
      <c r="S10">
        <v>21.329999923706051</v>
      </c>
      <c r="T10">
        <v>37.639999389648438</v>
      </c>
      <c r="U10">
        <v>14.569999694824221</v>
      </c>
      <c r="V10">
        <v>30.090000152587891</v>
      </c>
      <c r="W10">
        <v>128.1499938964844</v>
      </c>
      <c r="X10">
        <v>89.510002136230469</v>
      </c>
      <c r="Y10">
        <v>211.21000671386719</v>
      </c>
      <c r="Z10">
        <v>157.5299987792969</v>
      </c>
      <c r="AA10">
        <v>187.8500061035156</v>
      </c>
      <c r="AB10">
        <v>475.45999145507813</v>
      </c>
      <c r="AC10">
        <v>30.280000686645511</v>
      </c>
      <c r="AD10">
        <v>116.0899963378906</v>
      </c>
      <c r="AE10">
        <v>82.519996643066406</v>
      </c>
      <c r="AF10">
        <v>10.60000038146973</v>
      </c>
      <c r="AG10">
        <v>34.069999694824219</v>
      </c>
      <c r="AH10">
        <v>40.880001068115227</v>
      </c>
      <c r="AI10">
        <v>121.34999847412109</v>
      </c>
      <c r="AJ10">
        <v>127.75</v>
      </c>
      <c r="AK10">
        <v>535.1400146484375</v>
      </c>
      <c r="AL10">
        <v>35.470001220703118</v>
      </c>
      <c r="AM10">
        <v>55.180000305175781</v>
      </c>
      <c r="AN10">
        <v>245.75999450683591</v>
      </c>
      <c r="AO10">
        <v>20.120000839233398</v>
      </c>
      <c r="AP10">
        <v>125.4700012207031</v>
      </c>
      <c r="AQ10">
        <v>63.75</v>
      </c>
      <c r="AR10">
        <v>239.6300048828125</v>
      </c>
      <c r="AS10">
        <v>153.74000549316409</v>
      </c>
      <c r="AT10">
        <v>82.430000305175781</v>
      </c>
      <c r="AU10">
        <v>500.3800048828125</v>
      </c>
      <c r="AV10">
        <v>386.239990234375</v>
      </c>
      <c r="AW10">
        <v>132.2200012207031</v>
      </c>
      <c r="AX10">
        <v>30.20000076293945</v>
      </c>
      <c r="AY10">
        <v>89.319999694824219</v>
      </c>
      <c r="AZ10">
        <v>287.6199951171875</v>
      </c>
      <c r="BA10">
        <v>56.040000915527337</v>
      </c>
      <c r="BB10">
        <v>136.6199951171875</v>
      </c>
      <c r="BC10">
        <v>90.139999389648438</v>
      </c>
      <c r="BD10">
        <v>26.870000839233398</v>
      </c>
      <c r="BE10">
        <v>80.889999389648438</v>
      </c>
      <c r="BF10">
        <v>158.03999328613281</v>
      </c>
      <c r="BG10">
        <v>49.450000762939453</v>
      </c>
      <c r="BH10">
        <v>23.680000305175781</v>
      </c>
      <c r="BI10">
        <v>33.889999389648438</v>
      </c>
      <c r="BJ10">
        <v>54.270000457763672</v>
      </c>
      <c r="BK10">
        <v>6.2600002288818359</v>
      </c>
      <c r="BL10">
        <v>161.7200012207031</v>
      </c>
      <c r="BM10">
        <v>79.169998168945313</v>
      </c>
      <c r="BN10">
        <v>4306.259765625</v>
      </c>
      <c r="BO10">
        <v>14005.990234375</v>
      </c>
    </row>
    <row r="11" spans="1:67" x14ac:dyDescent="0.25">
      <c r="A11" s="1">
        <v>4</v>
      </c>
      <c r="B11" s="2">
        <v>44622</v>
      </c>
      <c r="C11">
        <v>82.55999755859375</v>
      </c>
      <c r="D11">
        <v>70.860000610351563</v>
      </c>
      <c r="E11">
        <v>130.99000549316409</v>
      </c>
      <c r="F11">
        <v>233.33000183105469</v>
      </c>
      <c r="G11">
        <v>32.240001678466797</v>
      </c>
      <c r="H11">
        <v>171.99000549316409</v>
      </c>
      <c r="I11">
        <v>88.169998168945313</v>
      </c>
      <c r="J11">
        <v>3.339999914169312</v>
      </c>
      <c r="K11">
        <v>738.03997802734375</v>
      </c>
      <c r="L11">
        <v>23.120000839233398</v>
      </c>
      <c r="M11">
        <v>19.020000457763668</v>
      </c>
      <c r="N11">
        <v>157.46000671386719</v>
      </c>
      <c r="O11">
        <v>207.08000183105469</v>
      </c>
      <c r="P11">
        <v>9.1700000762939453</v>
      </c>
      <c r="Q11">
        <v>210.38999938964841</v>
      </c>
      <c r="R11">
        <v>56.150001525878913</v>
      </c>
      <c r="S11">
        <v>21.819999694824219</v>
      </c>
      <c r="T11">
        <v>38.040000915527337</v>
      </c>
      <c r="U11">
        <v>15.22999954223633</v>
      </c>
      <c r="V11">
        <v>31.610000610351559</v>
      </c>
      <c r="W11">
        <v>129.25999450683591</v>
      </c>
      <c r="X11">
        <v>93.230003356933594</v>
      </c>
      <c r="Y11">
        <v>245.16999816894531</v>
      </c>
      <c r="Z11">
        <v>162.0299987792969</v>
      </c>
      <c r="AA11">
        <v>192.22999572753909</v>
      </c>
      <c r="AB11">
        <v>490</v>
      </c>
      <c r="AC11">
        <v>31.79000091552734</v>
      </c>
      <c r="AD11">
        <v>119.55999755859381</v>
      </c>
      <c r="AE11">
        <v>83.029998779296875</v>
      </c>
      <c r="AF11">
        <v>11.44999980926514</v>
      </c>
      <c r="AG11">
        <v>36.310001373291023</v>
      </c>
      <c r="AH11">
        <v>41.209999084472663</v>
      </c>
      <c r="AI11">
        <v>123.86000061035161</v>
      </c>
      <c r="AJ11">
        <v>129.94999694824219</v>
      </c>
      <c r="AK11">
        <v>539.969970703125</v>
      </c>
      <c r="AL11">
        <v>36.409999847412109</v>
      </c>
      <c r="AM11">
        <v>57.790000915527337</v>
      </c>
      <c r="AN11">
        <v>247</v>
      </c>
      <c r="AO11">
        <v>20.940000534057621</v>
      </c>
      <c r="AP11">
        <v>128.3800048828125</v>
      </c>
      <c r="AQ11">
        <v>63.5</v>
      </c>
      <c r="AR11">
        <v>240.94000244140619</v>
      </c>
      <c r="AS11">
        <v>155.53999328613281</v>
      </c>
      <c r="AT11">
        <v>84.180000305175781</v>
      </c>
      <c r="AU11">
        <v>511.08999633789063</v>
      </c>
      <c r="AV11">
        <v>380.02999877929688</v>
      </c>
      <c r="AW11">
        <v>135.67999267578119</v>
      </c>
      <c r="AX11">
        <v>31.45999908447266</v>
      </c>
      <c r="AY11">
        <v>92.650001525878906</v>
      </c>
      <c r="AZ11">
        <v>297.30999755859381</v>
      </c>
      <c r="BA11">
        <v>57.400001525878913</v>
      </c>
      <c r="BB11">
        <v>132.6499938964844</v>
      </c>
      <c r="BC11">
        <v>92.769996643066406</v>
      </c>
      <c r="BD11">
        <v>27.879999160766602</v>
      </c>
      <c r="BE11">
        <v>83.94000244140625</v>
      </c>
      <c r="BF11">
        <v>164.30999755859381</v>
      </c>
      <c r="BG11">
        <v>49.040000915527337</v>
      </c>
      <c r="BH11">
        <v>24.75</v>
      </c>
      <c r="BI11">
        <v>34.040000915527337</v>
      </c>
      <c r="BJ11">
        <v>56.049999237060547</v>
      </c>
      <c r="BK11">
        <v>6.320000171661377</v>
      </c>
      <c r="BL11">
        <v>168.75</v>
      </c>
      <c r="BM11">
        <v>80.529998779296875</v>
      </c>
      <c r="BN11">
        <v>4386.5400390625</v>
      </c>
      <c r="BO11">
        <v>14243.6904296875</v>
      </c>
    </row>
    <row r="12" spans="1:67" x14ac:dyDescent="0.25">
      <c r="A12" s="1">
        <v>5</v>
      </c>
      <c r="B12" s="2">
        <v>44623</v>
      </c>
      <c r="C12">
        <v>82.889999389648438</v>
      </c>
      <c r="D12">
        <v>71.459999084472656</v>
      </c>
      <c r="E12">
        <v>131.05000305175781</v>
      </c>
      <c r="F12">
        <v>231.86000061035159</v>
      </c>
      <c r="G12">
        <v>32.139999389648438</v>
      </c>
      <c r="H12">
        <v>171.36000061035159</v>
      </c>
      <c r="I12">
        <v>90.139999389648438</v>
      </c>
      <c r="J12">
        <v>3.380000114440918</v>
      </c>
      <c r="K12">
        <v>737.71002197265625</v>
      </c>
      <c r="L12">
        <v>19.479999542236332</v>
      </c>
      <c r="M12">
        <v>18.270000457763668</v>
      </c>
      <c r="N12">
        <v>153.94000244140619</v>
      </c>
      <c r="O12">
        <v>208.99000549316409</v>
      </c>
      <c r="P12">
        <v>8.7700004577636719</v>
      </c>
      <c r="Q12">
        <v>204.75</v>
      </c>
      <c r="R12">
        <v>56.069999694824219</v>
      </c>
      <c r="S12">
        <v>21.110000610351559</v>
      </c>
      <c r="T12">
        <v>36.560001373291023</v>
      </c>
      <c r="U12">
        <v>14.539999961853029</v>
      </c>
      <c r="V12">
        <v>31.340000152587891</v>
      </c>
      <c r="W12">
        <v>127.8399963378906</v>
      </c>
      <c r="X12">
        <v>93.220001220703125</v>
      </c>
      <c r="Y12">
        <v>212.97999572753909</v>
      </c>
      <c r="Z12">
        <v>159.7799987792969</v>
      </c>
      <c r="AA12">
        <v>185.25</v>
      </c>
      <c r="AB12">
        <v>481.97000122070313</v>
      </c>
      <c r="AC12">
        <v>31.45999908447266</v>
      </c>
      <c r="AD12">
        <v>120.65000152587891</v>
      </c>
      <c r="AE12">
        <v>83.129997253417969</v>
      </c>
      <c r="AF12">
        <v>10.35999965667725</v>
      </c>
      <c r="AG12">
        <v>36.619998931884773</v>
      </c>
      <c r="AH12">
        <v>41.830001831054688</v>
      </c>
      <c r="AI12">
        <v>125.9300003051758</v>
      </c>
      <c r="AJ12">
        <v>131.3999938964844</v>
      </c>
      <c r="AK12">
        <v>538.52001953125</v>
      </c>
      <c r="AL12">
        <v>35.849998474121087</v>
      </c>
      <c r="AM12">
        <v>57.029998779296882</v>
      </c>
      <c r="AN12">
        <v>239.55000305175781</v>
      </c>
      <c r="AO12">
        <v>20.819999694824219</v>
      </c>
      <c r="AP12">
        <v>130.1300048828125</v>
      </c>
      <c r="AQ12">
        <v>61.090000152587891</v>
      </c>
      <c r="AR12">
        <v>236.6499938964844</v>
      </c>
      <c r="AS12">
        <v>155.8399963378906</v>
      </c>
      <c r="AT12">
        <v>83.819999694824219</v>
      </c>
      <c r="AU12">
        <v>507.1099853515625</v>
      </c>
      <c r="AV12">
        <v>368.07000732421881</v>
      </c>
      <c r="AW12">
        <v>133.9700012207031</v>
      </c>
      <c r="AX12">
        <v>31.70999908447266</v>
      </c>
      <c r="AY12">
        <v>91.269996643066406</v>
      </c>
      <c r="AZ12">
        <v>294.97000122070313</v>
      </c>
      <c r="BA12">
        <v>58.669998168945313</v>
      </c>
      <c r="BB12">
        <v>127.84999847412109</v>
      </c>
      <c r="BC12">
        <v>91.529998779296875</v>
      </c>
      <c r="BD12">
        <v>26.95999908447266</v>
      </c>
      <c r="BE12">
        <v>83.94000244140625</v>
      </c>
      <c r="BF12">
        <v>166.1499938964844</v>
      </c>
      <c r="BG12">
        <v>47.439998626708977</v>
      </c>
      <c r="BH12">
        <v>23.20999908447266</v>
      </c>
      <c r="BI12">
        <v>31.719999313354489</v>
      </c>
      <c r="BJ12">
        <v>56.759998321533203</v>
      </c>
      <c r="BK12">
        <v>6.1399998664855957</v>
      </c>
      <c r="BL12">
        <v>164.21000671386719</v>
      </c>
      <c r="BM12">
        <v>81.040000915527344</v>
      </c>
      <c r="BN12">
        <v>4363.490234375</v>
      </c>
      <c r="BO12">
        <v>14035.2099609375</v>
      </c>
    </row>
    <row r="13" spans="1:67" x14ac:dyDescent="0.25">
      <c r="A13" s="1">
        <v>6</v>
      </c>
      <c r="B13" s="2">
        <v>44624</v>
      </c>
      <c r="C13">
        <v>90.660003662109375</v>
      </c>
      <c r="D13">
        <v>70.199996948242188</v>
      </c>
      <c r="E13">
        <v>130.99000549316409</v>
      </c>
      <c r="F13">
        <v>228.42999267578119</v>
      </c>
      <c r="G13">
        <v>30.309999465942379</v>
      </c>
      <c r="H13">
        <v>167.5899963378906</v>
      </c>
      <c r="I13">
        <v>90.199996948242188</v>
      </c>
      <c r="J13">
        <v>3.2699999809265141</v>
      </c>
      <c r="K13">
        <v>696.59002685546875</v>
      </c>
      <c r="L13">
        <v>18.079999923706051</v>
      </c>
      <c r="M13">
        <v>17.229999542236332</v>
      </c>
      <c r="N13">
        <v>154.69000244140619</v>
      </c>
      <c r="O13">
        <v>202.03999328613281</v>
      </c>
      <c r="P13">
        <v>8.119999885559082</v>
      </c>
      <c r="Q13">
        <v>203.00999450683591</v>
      </c>
      <c r="R13">
        <v>56.509998321533203</v>
      </c>
      <c r="S13">
        <v>19.89999961853027</v>
      </c>
      <c r="T13">
        <v>34.520000457763672</v>
      </c>
      <c r="U13">
        <v>14.579999923706049</v>
      </c>
      <c r="V13">
        <v>30</v>
      </c>
      <c r="W13">
        <v>126.4899978637695</v>
      </c>
      <c r="X13">
        <v>91.580001831054688</v>
      </c>
      <c r="Y13">
        <v>198.52000427246091</v>
      </c>
      <c r="Z13">
        <v>151.57000732421881</v>
      </c>
      <c r="AA13">
        <v>176.22999572753909</v>
      </c>
      <c r="AB13">
        <v>497.23001098632813</v>
      </c>
      <c r="AC13">
        <v>30.360000610351559</v>
      </c>
      <c r="AD13">
        <v>121.2799987792969</v>
      </c>
      <c r="AE13">
        <v>80.5</v>
      </c>
      <c r="AF13">
        <v>9.6800003051757813</v>
      </c>
      <c r="AG13">
        <v>36.349998474121087</v>
      </c>
      <c r="AH13">
        <v>39.909999847412109</v>
      </c>
      <c r="AI13">
        <v>126.620002746582</v>
      </c>
      <c r="AJ13">
        <v>135.69999694824219</v>
      </c>
      <c r="AK13">
        <v>535.71002197265625</v>
      </c>
      <c r="AL13">
        <v>34.200000762939453</v>
      </c>
      <c r="AM13">
        <v>54.790000915527337</v>
      </c>
      <c r="AN13">
        <v>223.3500061035156</v>
      </c>
      <c r="AO13">
        <v>20.760000228881839</v>
      </c>
      <c r="AP13">
        <v>128.41999816894531</v>
      </c>
      <c r="AQ13">
        <v>58.020000457763672</v>
      </c>
      <c r="AR13">
        <v>235.80999755859381</v>
      </c>
      <c r="AS13">
        <v>156.49000549316409</v>
      </c>
      <c r="AT13">
        <v>83.209999084472656</v>
      </c>
      <c r="AU13">
        <v>497.77999877929688</v>
      </c>
      <c r="AV13">
        <v>361.73001098632813</v>
      </c>
      <c r="AW13">
        <v>131.17999267578119</v>
      </c>
      <c r="AX13">
        <v>31.659999847412109</v>
      </c>
      <c r="AY13">
        <v>86.860000610351563</v>
      </c>
      <c r="AZ13">
        <v>283.85000610351563</v>
      </c>
      <c r="BA13">
        <v>56.569999694824219</v>
      </c>
      <c r="BB13">
        <v>121.5</v>
      </c>
      <c r="BC13">
        <v>90.029998779296875</v>
      </c>
      <c r="BD13">
        <v>25.639999389648441</v>
      </c>
      <c r="BE13">
        <v>80.510002136230469</v>
      </c>
      <c r="BF13">
        <v>161.6600036621094</v>
      </c>
      <c r="BG13">
        <v>46.299999237060547</v>
      </c>
      <c r="BH13">
        <v>21.579999923706051</v>
      </c>
      <c r="BI13">
        <v>29.829999923706051</v>
      </c>
      <c r="BJ13">
        <v>57.319999694824219</v>
      </c>
      <c r="BK13">
        <v>4.7699999809265137</v>
      </c>
      <c r="BL13">
        <v>161.9700012207031</v>
      </c>
      <c r="BM13">
        <v>84.089996337890625</v>
      </c>
      <c r="BN13">
        <v>4328.8701171875</v>
      </c>
      <c r="BO13">
        <v>13837.830078125</v>
      </c>
    </row>
    <row r="14" spans="1:67" x14ac:dyDescent="0.25">
      <c r="A14" s="1">
        <v>7</v>
      </c>
      <c r="B14" s="2">
        <v>44627</v>
      </c>
      <c r="C14">
        <v>85.400001525878906</v>
      </c>
      <c r="D14">
        <v>69.239997863769531</v>
      </c>
      <c r="E14">
        <v>129.5</v>
      </c>
      <c r="F14">
        <v>221.5</v>
      </c>
      <c r="G14">
        <v>28.510000228881839</v>
      </c>
      <c r="H14">
        <v>158.58000183105469</v>
      </c>
      <c r="I14">
        <v>89.69000244140625</v>
      </c>
      <c r="J14">
        <v>3.1700000762939449</v>
      </c>
      <c r="K14">
        <v>677.07000732421875</v>
      </c>
      <c r="L14">
        <v>16.229999542236332</v>
      </c>
      <c r="M14">
        <v>15.52999973297119</v>
      </c>
      <c r="N14">
        <v>150.3999938964844</v>
      </c>
      <c r="O14">
        <v>189.6000061035156</v>
      </c>
      <c r="P14">
        <v>7.3499999046325684</v>
      </c>
      <c r="Q14">
        <v>196.22999572753909</v>
      </c>
      <c r="R14">
        <v>55.590000152587891</v>
      </c>
      <c r="S14">
        <v>18.889999389648441</v>
      </c>
      <c r="T14">
        <v>30.110000610351559</v>
      </c>
      <c r="U14">
        <v>13.939999580383301</v>
      </c>
      <c r="V14">
        <v>28.95000076293945</v>
      </c>
      <c r="W14">
        <v>126.2600021362305</v>
      </c>
      <c r="X14">
        <v>91.639999389648438</v>
      </c>
      <c r="Y14">
        <v>174.80000305175781</v>
      </c>
      <c r="Z14">
        <v>137.49000549316409</v>
      </c>
      <c r="AA14">
        <v>157.00999450683591</v>
      </c>
      <c r="AB14">
        <v>477.01998901367188</v>
      </c>
      <c r="AC14">
        <v>30.620000839233398</v>
      </c>
      <c r="AD14">
        <v>118.9100036621094</v>
      </c>
      <c r="AE14">
        <v>76.75</v>
      </c>
      <c r="AF14">
        <v>9.3400001525878906</v>
      </c>
      <c r="AG14">
        <v>35.659999847412109</v>
      </c>
      <c r="AH14">
        <v>37.970001220703118</v>
      </c>
      <c r="AI14">
        <v>126.0699996948242</v>
      </c>
      <c r="AJ14">
        <v>132.38999938964841</v>
      </c>
      <c r="AK14">
        <v>517.280029296875</v>
      </c>
      <c r="AL14">
        <v>32.200000762939453</v>
      </c>
      <c r="AM14">
        <v>52.599998474121087</v>
      </c>
      <c r="AN14">
        <v>213.6300048828125</v>
      </c>
      <c r="AO14">
        <v>19.489999771118161</v>
      </c>
      <c r="AP14">
        <v>126</v>
      </c>
      <c r="AQ14">
        <v>52.650001525878913</v>
      </c>
      <c r="AR14">
        <v>224.33000183105469</v>
      </c>
      <c r="AS14">
        <v>151.80999755859381</v>
      </c>
      <c r="AT14">
        <v>83.610000610351563</v>
      </c>
      <c r="AU14">
        <v>467.39999389648438</v>
      </c>
      <c r="AV14">
        <v>350.260009765625</v>
      </c>
      <c r="AW14">
        <v>124.44000244140619</v>
      </c>
      <c r="AX14">
        <v>31.170000076293949</v>
      </c>
      <c r="AY14">
        <v>80.800003051757813</v>
      </c>
      <c r="AZ14">
        <v>271.92001342773438</v>
      </c>
      <c r="BA14">
        <v>54.529998779296882</v>
      </c>
      <c r="BB14">
        <v>112.4499969482422</v>
      </c>
      <c r="BC14">
        <v>84.459999084472656</v>
      </c>
      <c r="BD14">
        <v>23.79999923706055</v>
      </c>
      <c r="BE14">
        <v>78.169998168945313</v>
      </c>
      <c r="BF14">
        <v>152.55999755859381</v>
      </c>
      <c r="BG14">
        <v>44.970001220703118</v>
      </c>
      <c r="BH14">
        <v>20.64999961853027</v>
      </c>
      <c r="BI14">
        <v>28.569999694824219</v>
      </c>
      <c r="BJ14">
        <v>56.549999237060547</v>
      </c>
      <c r="BK14">
        <v>4.8400001525878906</v>
      </c>
      <c r="BL14">
        <v>156.3500061035156</v>
      </c>
      <c r="BM14">
        <v>87.120002746582031</v>
      </c>
      <c r="BN14">
        <v>4201.08984375</v>
      </c>
      <c r="BO14">
        <v>13319.3798828125</v>
      </c>
    </row>
    <row r="15" spans="1:67" x14ac:dyDescent="0.25">
      <c r="A15" s="1">
        <v>8</v>
      </c>
      <c r="B15" s="2">
        <v>44628</v>
      </c>
      <c r="C15">
        <v>82.370002746582031</v>
      </c>
      <c r="D15">
        <v>72.55999755859375</v>
      </c>
      <c r="E15">
        <v>128.83000183105469</v>
      </c>
      <c r="F15">
        <v>218.77000427246091</v>
      </c>
      <c r="G15">
        <v>27.780000686645511</v>
      </c>
      <c r="H15">
        <v>158.91999816894531</v>
      </c>
      <c r="I15">
        <v>87.790000915527344</v>
      </c>
      <c r="J15">
        <v>3.220000028610229</v>
      </c>
      <c r="K15">
        <v>662.8699951171875</v>
      </c>
      <c r="L15">
        <v>16.659999847412109</v>
      </c>
      <c r="M15">
        <v>15.88000011444092</v>
      </c>
      <c r="N15">
        <v>145.80000305175781</v>
      </c>
      <c r="O15">
        <v>193.00999450683591</v>
      </c>
      <c r="P15">
        <v>7.6599998474121094</v>
      </c>
      <c r="Q15">
        <v>192.08000183105469</v>
      </c>
      <c r="R15">
        <v>54.400001525878913</v>
      </c>
      <c r="S15">
        <v>18.739999771118161</v>
      </c>
      <c r="T15">
        <v>31.219999313354489</v>
      </c>
      <c r="U15">
        <v>13.80000019073486</v>
      </c>
      <c r="V15">
        <v>30.860000610351559</v>
      </c>
      <c r="W15">
        <v>122.6699981689453</v>
      </c>
      <c r="X15">
        <v>93.699996948242188</v>
      </c>
      <c r="Y15">
        <v>186.75</v>
      </c>
      <c r="Z15">
        <v>138.42999267578119</v>
      </c>
      <c r="AA15">
        <v>165.69000244140619</v>
      </c>
      <c r="AB15">
        <v>468.91000366210938</v>
      </c>
      <c r="AC15">
        <v>32.840000152587891</v>
      </c>
      <c r="AD15">
        <v>117.4599990844727</v>
      </c>
      <c r="AE15">
        <v>77.089996337890625</v>
      </c>
      <c r="AF15">
        <v>10.52000045776367</v>
      </c>
      <c r="AG15">
        <v>35.630001068115227</v>
      </c>
      <c r="AH15">
        <v>37.380001068115227</v>
      </c>
      <c r="AI15">
        <v>125.6800003051758</v>
      </c>
      <c r="AJ15">
        <v>124.6699981689453</v>
      </c>
      <c r="AK15">
        <v>507.77999877929688</v>
      </c>
      <c r="AL15">
        <v>32.540000915527337</v>
      </c>
      <c r="AM15">
        <v>53.220001220703118</v>
      </c>
      <c r="AN15">
        <v>212.5299987792969</v>
      </c>
      <c r="AO15">
        <v>19.25</v>
      </c>
      <c r="AP15">
        <v>126.5</v>
      </c>
      <c r="AQ15">
        <v>51.759998321533203</v>
      </c>
      <c r="AR15">
        <v>222.78999328613281</v>
      </c>
      <c r="AS15">
        <v>147.92999267578119</v>
      </c>
      <c r="AT15">
        <v>83.129997253417969</v>
      </c>
      <c r="AU15">
        <v>466</v>
      </c>
      <c r="AV15">
        <v>341.760009765625</v>
      </c>
      <c r="AW15">
        <v>121.2099990844727</v>
      </c>
      <c r="AX15">
        <v>30.270000457763668</v>
      </c>
      <c r="AY15">
        <v>81.819999694824219</v>
      </c>
      <c r="AZ15">
        <v>271.6199951171875</v>
      </c>
      <c r="BA15">
        <v>53.680000305175781</v>
      </c>
      <c r="BB15">
        <v>113.4599990844727</v>
      </c>
      <c r="BC15">
        <v>84</v>
      </c>
      <c r="BD15">
        <v>23.629999160766602</v>
      </c>
      <c r="BE15">
        <v>79.360000610351563</v>
      </c>
      <c r="BF15">
        <v>149.0899963378906</v>
      </c>
      <c r="BG15">
        <v>44.159999847412109</v>
      </c>
      <c r="BH15">
        <v>23.079999923706051</v>
      </c>
      <c r="BI15">
        <v>30.739999771118161</v>
      </c>
      <c r="BJ15">
        <v>55.549999237060547</v>
      </c>
      <c r="BK15">
        <v>4.9600000381469727</v>
      </c>
      <c r="BL15">
        <v>163.99000549316409</v>
      </c>
      <c r="BM15">
        <v>87.779998779296875</v>
      </c>
      <c r="BN15">
        <v>4170.7001953125</v>
      </c>
      <c r="BO15">
        <v>13267.6103515625</v>
      </c>
    </row>
    <row r="16" spans="1:67" x14ac:dyDescent="0.25">
      <c r="A16" s="1">
        <v>9</v>
      </c>
      <c r="B16" s="2">
        <v>44629</v>
      </c>
      <c r="C16">
        <v>79.519996643066406</v>
      </c>
      <c r="D16">
        <v>74.010002136230469</v>
      </c>
      <c r="E16">
        <v>130.50999450683591</v>
      </c>
      <c r="F16">
        <v>227</v>
      </c>
      <c r="G16">
        <v>28.79000091552734</v>
      </c>
      <c r="H16">
        <v>165.80000305175781</v>
      </c>
      <c r="I16">
        <v>86.410003662109375</v>
      </c>
      <c r="J16">
        <v>3.5799999237060551</v>
      </c>
      <c r="K16">
        <v>693.25</v>
      </c>
      <c r="L16">
        <v>23.639999389648441</v>
      </c>
      <c r="M16">
        <v>17.270000457763668</v>
      </c>
      <c r="N16">
        <v>150.88999938964841</v>
      </c>
      <c r="O16">
        <v>198.44000244140619</v>
      </c>
      <c r="P16">
        <v>8.0699996948242188</v>
      </c>
      <c r="Q16">
        <v>203.1600036621094</v>
      </c>
      <c r="R16">
        <v>55.919998168945313</v>
      </c>
      <c r="S16">
        <v>19.60000038146973</v>
      </c>
      <c r="T16">
        <v>32.759998321533203</v>
      </c>
      <c r="U16">
        <v>14.260000228881839</v>
      </c>
      <c r="V16">
        <v>29.979999542236332</v>
      </c>
      <c r="W16">
        <v>125.51999664306641</v>
      </c>
      <c r="X16">
        <v>94.389999389648438</v>
      </c>
      <c r="Y16">
        <v>198.4100036621094</v>
      </c>
      <c r="Z16">
        <v>144.7200012207031</v>
      </c>
      <c r="AA16">
        <v>174.67999267578119</v>
      </c>
      <c r="AB16">
        <v>485.92001342773438</v>
      </c>
      <c r="AC16">
        <v>33.310001373291023</v>
      </c>
      <c r="AD16">
        <v>120</v>
      </c>
      <c r="AE16">
        <v>79.730003356933594</v>
      </c>
      <c r="AF16">
        <v>11.329999923706049</v>
      </c>
      <c r="AG16">
        <v>36.049999237060547</v>
      </c>
      <c r="AH16">
        <v>38.240001678466797</v>
      </c>
      <c r="AI16">
        <v>126.2200012207031</v>
      </c>
      <c r="AJ16">
        <v>128.7799987792969</v>
      </c>
      <c r="AK16">
        <v>529.91998291015625</v>
      </c>
      <c r="AL16">
        <v>33.779998779296882</v>
      </c>
      <c r="AM16">
        <v>55.659999847412109</v>
      </c>
      <c r="AN16">
        <v>221.55000305175781</v>
      </c>
      <c r="AO16">
        <v>19.930000305175781</v>
      </c>
      <c r="AP16">
        <v>126.9899978637695</v>
      </c>
      <c r="AQ16">
        <v>53.319999694824219</v>
      </c>
      <c r="AR16">
        <v>222.4700012207031</v>
      </c>
      <c r="AS16">
        <v>152.32000732421881</v>
      </c>
      <c r="AT16">
        <v>84.650001525878906</v>
      </c>
      <c r="AU16">
        <v>488.1300048828125</v>
      </c>
      <c r="AV16">
        <v>358.79000854492188</v>
      </c>
      <c r="AW16">
        <v>126.9499969482422</v>
      </c>
      <c r="AX16">
        <v>30.840000152587891</v>
      </c>
      <c r="AY16">
        <v>88.75</v>
      </c>
      <c r="AZ16">
        <v>278.07998657226563</v>
      </c>
      <c r="BA16">
        <v>55.520000457763672</v>
      </c>
      <c r="BB16">
        <v>117.5500030517578</v>
      </c>
      <c r="BC16">
        <v>87.599998474121094</v>
      </c>
      <c r="BD16">
        <v>24.659999847412109</v>
      </c>
      <c r="BE16">
        <v>83.580001831054688</v>
      </c>
      <c r="BF16">
        <v>152.6600036621094</v>
      </c>
      <c r="BG16">
        <v>45.470001220703118</v>
      </c>
      <c r="BH16">
        <v>23.809999465942379</v>
      </c>
      <c r="BI16">
        <v>31.5</v>
      </c>
      <c r="BJ16">
        <v>56.290000915527337</v>
      </c>
      <c r="BK16">
        <v>5.1999998092651367</v>
      </c>
      <c r="BL16">
        <v>163.25999450683591</v>
      </c>
      <c r="BM16">
        <v>82.790000915527344</v>
      </c>
      <c r="BN16">
        <v>4277.8798828125</v>
      </c>
      <c r="BO16">
        <v>13742.2001953125</v>
      </c>
    </row>
    <row r="17" spans="1:67" x14ac:dyDescent="0.25">
      <c r="A17" s="1">
        <v>10</v>
      </c>
      <c r="B17" s="2">
        <v>44630</v>
      </c>
      <c r="C17">
        <v>82.94000244140625</v>
      </c>
      <c r="D17">
        <v>74.919998168945313</v>
      </c>
      <c r="E17">
        <v>128.17999267578119</v>
      </c>
      <c r="F17">
        <v>227.6000061035156</v>
      </c>
      <c r="G17">
        <v>28.010000228881839</v>
      </c>
      <c r="H17">
        <v>163.6499938964844</v>
      </c>
      <c r="I17">
        <v>87.05999755859375</v>
      </c>
      <c r="J17">
        <v>3.440000057220459</v>
      </c>
      <c r="K17">
        <v>697.20001220703125</v>
      </c>
      <c r="L17">
        <v>23.239999771118161</v>
      </c>
      <c r="M17">
        <v>17.64999961853027</v>
      </c>
      <c r="N17">
        <v>149.46000671386719</v>
      </c>
      <c r="O17">
        <v>197.19999694824219</v>
      </c>
      <c r="P17">
        <v>8.1000003814697266</v>
      </c>
      <c r="Q17">
        <v>200.1499938964844</v>
      </c>
      <c r="R17">
        <v>54.709999084472663</v>
      </c>
      <c r="S17">
        <v>19.489999771118161</v>
      </c>
      <c r="T17">
        <v>32.549999237060547</v>
      </c>
      <c r="U17">
        <v>13.989999771118161</v>
      </c>
      <c r="V17">
        <v>30.110000610351559</v>
      </c>
      <c r="W17">
        <v>123.6800003051758</v>
      </c>
      <c r="X17">
        <v>94.739997863769531</v>
      </c>
      <c r="Y17">
        <v>188.75999450683591</v>
      </c>
      <c r="Z17">
        <v>136.97999572753909</v>
      </c>
      <c r="AA17">
        <v>178.9100036621094</v>
      </c>
      <c r="AB17">
        <v>481.6099853515625</v>
      </c>
      <c r="AC17">
        <v>33.930000305175781</v>
      </c>
      <c r="AD17">
        <v>124.4199981689453</v>
      </c>
      <c r="AE17">
        <v>78.449996948242188</v>
      </c>
      <c r="AF17">
        <v>10.930000305175779</v>
      </c>
      <c r="AG17">
        <v>36.150001525878913</v>
      </c>
      <c r="AH17">
        <v>37.560001373291023</v>
      </c>
      <c r="AI17">
        <v>124.34999847412109</v>
      </c>
      <c r="AJ17">
        <v>129.55999755859381</v>
      </c>
      <c r="AK17">
        <v>524.44000244140625</v>
      </c>
      <c r="AL17">
        <v>33.459999084472663</v>
      </c>
      <c r="AM17">
        <v>55.520000457763672</v>
      </c>
      <c r="AN17">
        <v>218.8399963378906</v>
      </c>
      <c r="AO17">
        <v>19.39999961853027</v>
      </c>
      <c r="AP17">
        <v>125.90000152587891</v>
      </c>
      <c r="AQ17">
        <v>51.330001831054688</v>
      </c>
      <c r="AR17">
        <v>222</v>
      </c>
      <c r="AS17">
        <v>151.49000549316409</v>
      </c>
      <c r="AT17">
        <v>84.19000244140625</v>
      </c>
      <c r="AU17">
        <v>465.260009765625</v>
      </c>
      <c r="AV17">
        <v>356.76998901367188</v>
      </c>
      <c r="AW17">
        <v>126.0299987792969</v>
      </c>
      <c r="AX17">
        <v>30.829999923706051</v>
      </c>
      <c r="AY17">
        <v>88.94000244140625</v>
      </c>
      <c r="AZ17">
        <v>275.6300048828125</v>
      </c>
      <c r="BA17">
        <v>54.650001525878913</v>
      </c>
      <c r="BB17">
        <v>110.84999847412109</v>
      </c>
      <c r="BC17">
        <v>87.160003662109375</v>
      </c>
      <c r="BD17">
        <v>24.70999908447266</v>
      </c>
      <c r="BE17">
        <v>82.919998168945313</v>
      </c>
      <c r="BF17">
        <v>149.6000061035156</v>
      </c>
      <c r="BG17">
        <v>45.229999542236328</v>
      </c>
      <c r="BH17">
        <v>24.020000457763668</v>
      </c>
      <c r="BI17">
        <v>30.409999847412109</v>
      </c>
      <c r="BJ17">
        <v>55.830001831054688</v>
      </c>
      <c r="BK17">
        <v>5.25</v>
      </c>
      <c r="BL17">
        <v>164.27000427246091</v>
      </c>
      <c r="BM17">
        <v>85.360000610351563</v>
      </c>
      <c r="BN17">
        <v>4259.52001953125</v>
      </c>
      <c r="BO17">
        <v>13591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17"/>
  <sheetViews>
    <sheetView topLeftCell="AV1" workbookViewId="0">
      <selection activeCell="Z2" sqref="Z2:Z17"/>
    </sheetView>
  </sheetViews>
  <sheetFormatPr defaultRowHeight="15" x14ac:dyDescent="0.25"/>
  <cols>
    <col min="66" max="66" width="18.28515625" bestFit="1" customWidth="1"/>
  </cols>
  <sheetData>
    <row r="1" spans="1:66" x14ac:dyDescent="0.25">
      <c r="A1" s="1" t="s">
        <v>75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43</v>
      </c>
      <c r="AK1" s="1" t="s">
        <v>44</v>
      </c>
      <c r="AL1" s="1" t="s">
        <v>45</v>
      </c>
      <c r="AM1" s="1" t="s">
        <v>46</v>
      </c>
      <c r="AN1" s="1" t="s">
        <v>47</v>
      </c>
      <c r="AO1" s="1" t="s">
        <v>48</v>
      </c>
      <c r="AP1" s="1" t="s">
        <v>49</v>
      </c>
      <c r="AQ1" s="1" t="s">
        <v>50</v>
      </c>
      <c r="AR1" s="1" t="s">
        <v>51</v>
      </c>
      <c r="AS1" s="1" t="s">
        <v>52</v>
      </c>
      <c r="AT1" s="1" t="s">
        <v>53</v>
      </c>
      <c r="AU1" s="1" t="s">
        <v>54</v>
      </c>
      <c r="AV1" s="1" t="s">
        <v>55</v>
      </c>
      <c r="AW1" s="1" t="s">
        <v>56</v>
      </c>
      <c r="AX1" s="1" t="s">
        <v>57</v>
      </c>
      <c r="AY1" s="1" t="s">
        <v>58</v>
      </c>
      <c r="AZ1" s="1" t="s">
        <v>59</v>
      </c>
      <c r="BA1" s="1" t="s">
        <v>60</v>
      </c>
      <c r="BB1" s="1" t="s">
        <v>61</v>
      </c>
      <c r="BC1" s="1" t="s">
        <v>62</v>
      </c>
      <c r="BD1" s="1" t="s">
        <v>63</v>
      </c>
      <c r="BE1" s="1" t="s">
        <v>64</v>
      </c>
      <c r="BF1" s="1" t="s">
        <v>65</v>
      </c>
      <c r="BG1" s="1" t="s">
        <v>66</v>
      </c>
      <c r="BH1" s="1" t="s">
        <v>67</v>
      </c>
      <c r="BI1" s="1" t="s">
        <v>68</v>
      </c>
      <c r="BJ1" s="1" t="s">
        <v>69</v>
      </c>
      <c r="BK1" s="1" t="s">
        <v>70</v>
      </c>
      <c r="BL1" s="1" t="s">
        <v>71</v>
      </c>
      <c r="BM1" s="1" t="s">
        <v>72</v>
      </c>
      <c r="BN1" s="1" t="s">
        <v>73</v>
      </c>
    </row>
    <row r="2" spans="1:66" x14ac:dyDescent="0.25">
      <c r="A2" s="1">
        <v>-5</v>
      </c>
      <c r="B2">
        <v>-3.6900000000000002E-4</v>
      </c>
      <c r="C2">
        <v>-2.3290000000000002E-2</v>
      </c>
      <c r="D2">
        <v>-1.3846000000000001E-2</v>
      </c>
      <c r="E2">
        <v>1.2618000000000001E-2</v>
      </c>
      <c r="F2">
        <v>9.1509999999999994E-3</v>
      </c>
      <c r="G2">
        <v>7.064E-3</v>
      </c>
      <c r="H2">
        <v>-9.0369999999999999E-3</v>
      </c>
      <c r="I2">
        <v>-1.1783999999999999E-2</v>
      </c>
      <c r="J2">
        <v>-2.8332E-2</v>
      </c>
      <c r="K2">
        <v>-1.2375000000000001E-2</v>
      </c>
      <c r="L2">
        <v>-5.6140000000000001E-3</v>
      </c>
      <c r="M2">
        <v>-1.5070000000000001E-3</v>
      </c>
      <c r="N2">
        <v>1.0082000000000001E-2</v>
      </c>
      <c r="O2">
        <v>5.0049999999999997E-2</v>
      </c>
      <c r="P2">
        <v>1.5251000000000001E-2</v>
      </c>
      <c r="Q2">
        <v>8.8099999999999995E-4</v>
      </c>
      <c r="R2">
        <v>-1.0097999999999999E-2</v>
      </c>
      <c r="S2">
        <v>1.038E-2</v>
      </c>
      <c r="T2">
        <v>-5.4266000000000002E-2</v>
      </c>
      <c r="U2">
        <v>-3.9899999999999999E-4</v>
      </c>
      <c r="V2">
        <v>6.2310000000000004E-3</v>
      </c>
      <c r="W2">
        <v>1.3927999999999999E-2</v>
      </c>
      <c r="X2">
        <v>2.6020000000000001E-3</v>
      </c>
      <c r="Y2">
        <v>2.1749999999999999E-3</v>
      </c>
      <c r="Z2">
        <v>-8.3099999999999997E-3</v>
      </c>
      <c r="AA2">
        <v>-2.427E-2</v>
      </c>
      <c r="AB2">
        <v>3.1050000000000001E-3</v>
      </c>
      <c r="AC2">
        <v>1.1494000000000001E-2</v>
      </c>
      <c r="AD2">
        <v>1.1774E-2</v>
      </c>
      <c r="AE2">
        <v>3.9849999999999998E-3</v>
      </c>
      <c r="AF2">
        <v>2.2432000000000001E-2</v>
      </c>
      <c r="AG2">
        <v>8.7661000000000003E-2</v>
      </c>
      <c r="AH2">
        <v>5.4199999999999995E-4</v>
      </c>
      <c r="AI2">
        <v>4.1729999999999996E-3</v>
      </c>
      <c r="AJ2">
        <v>5.078E-3</v>
      </c>
      <c r="AK2">
        <v>8.1689999999999992E-3</v>
      </c>
      <c r="AL2">
        <v>7.6800000000000002E-3</v>
      </c>
      <c r="AM2">
        <v>5.3350000000000003E-3</v>
      </c>
      <c r="AN2">
        <v>2.9629999999999999E-3</v>
      </c>
      <c r="AO2">
        <v>-2.8410000000000002E-3</v>
      </c>
      <c r="AP2">
        <v>2.1120000000000002E-3</v>
      </c>
      <c r="AQ2">
        <v>-5.8700000000000002E-3</v>
      </c>
      <c r="AR2">
        <v>1.3819E-2</v>
      </c>
      <c r="AS2">
        <v>1.054E-3</v>
      </c>
      <c r="AT2">
        <v>-5.2170000000000003E-3</v>
      </c>
      <c r="AU2">
        <v>-5.1009999999999996E-3</v>
      </c>
      <c r="AV2">
        <v>1.8192E-2</v>
      </c>
      <c r="AW2">
        <v>4.6969999999999998E-3</v>
      </c>
      <c r="AX2">
        <v>2.1572000000000001E-2</v>
      </c>
      <c r="AY2">
        <v>-1.2473E-2</v>
      </c>
      <c r="AZ2">
        <v>-4.0661000000000003E-2</v>
      </c>
      <c r="BA2">
        <v>4.6049999999999997E-3</v>
      </c>
      <c r="BB2">
        <v>-2.6800000000000001E-4</v>
      </c>
      <c r="BC2">
        <v>-1.8E-3</v>
      </c>
      <c r="BD2">
        <v>-2.6619E-2</v>
      </c>
      <c r="BE2">
        <v>-5.8659999999999997E-3</v>
      </c>
      <c r="BF2">
        <v>4.7839E-2</v>
      </c>
      <c r="BG2">
        <v>2.8509999999999998E-3</v>
      </c>
      <c r="BH2">
        <v>2.2998999999999999E-2</v>
      </c>
      <c r="BI2">
        <v>-7.9539999999999993E-3</v>
      </c>
      <c r="BJ2">
        <v>9.0790000000000003E-3</v>
      </c>
      <c r="BK2">
        <v>1.6400999999999999E-2</v>
      </c>
      <c r="BL2">
        <v>-9.7970000000000002E-3</v>
      </c>
      <c r="BM2">
        <v>8.7849999999999994E-3</v>
      </c>
      <c r="BN2" s="2">
        <v>44608</v>
      </c>
    </row>
    <row r="3" spans="1:66" x14ac:dyDescent="0.25">
      <c r="A3" s="1">
        <v>-4</v>
      </c>
      <c r="B3">
        <v>2.7633000000000001E-2</v>
      </c>
      <c r="C3">
        <v>-2.9080999999999999E-2</v>
      </c>
      <c r="D3">
        <v>-2.4070999999999999E-2</v>
      </c>
      <c r="E3">
        <v>-2.3515000000000001E-2</v>
      </c>
      <c r="F3">
        <v>-2.9745000000000001E-2</v>
      </c>
      <c r="G3">
        <v>-2.2633E-2</v>
      </c>
      <c r="H3">
        <v>-2.1921E-2</v>
      </c>
      <c r="I3">
        <v>-5.6891999999999998E-2</v>
      </c>
      <c r="J3">
        <v>-2.5291000000000001E-2</v>
      </c>
      <c r="K3">
        <v>-5.1539999999999997E-3</v>
      </c>
      <c r="L3">
        <v>-2.9281999999999999E-2</v>
      </c>
      <c r="M3">
        <v>-5.3732000000000002E-2</v>
      </c>
      <c r="N3">
        <v>-1.7090000000000001E-2</v>
      </c>
      <c r="O3">
        <v>-1.7756999999999998E-2</v>
      </c>
      <c r="P3">
        <v>-1.2453000000000001E-2</v>
      </c>
      <c r="Q3">
        <v>-2.1401E-2</v>
      </c>
      <c r="R3">
        <v>-1.9467999999999999E-2</v>
      </c>
      <c r="S3">
        <v>-2.8353E-2</v>
      </c>
      <c r="T3">
        <v>-6.0477999999999997E-2</v>
      </c>
      <c r="U3">
        <v>-6.8402000000000004E-2</v>
      </c>
      <c r="V3">
        <v>-2.5512E-2</v>
      </c>
      <c r="W3">
        <v>-4.2379E-2</v>
      </c>
      <c r="X3">
        <v>-1.8290000000000001E-2</v>
      </c>
      <c r="Y3">
        <v>-1.2243E-2</v>
      </c>
      <c r="Z3">
        <v>-8.3099000000000006E-2</v>
      </c>
      <c r="AA3">
        <v>-1.4463999999999999E-2</v>
      </c>
      <c r="AB3">
        <v>-2.7657000000000001E-2</v>
      </c>
      <c r="AC3">
        <v>-2.0202999999999999E-2</v>
      </c>
      <c r="AD3">
        <v>-2.2092000000000001E-2</v>
      </c>
      <c r="AE3">
        <v>-1.9841999999999999E-2</v>
      </c>
      <c r="AF3">
        <v>-2.5502E-2</v>
      </c>
      <c r="AG3">
        <v>-3.1441999999999998E-2</v>
      </c>
      <c r="AH3">
        <v>-1.0725E-2</v>
      </c>
      <c r="AI3">
        <v>-2.0906000000000001E-2</v>
      </c>
      <c r="AJ3">
        <v>-1.5009E-2</v>
      </c>
      <c r="AK3">
        <v>-2.6550000000000001E-2</v>
      </c>
      <c r="AL3">
        <v>-1.3200999999999999E-2</v>
      </c>
      <c r="AM3">
        <v>-2.6963999999999998E-2</v>
      </c>
      <c r="AN3">
        <v>-2.6758000000000001E-2</v>
      </c>
      <c r="AO3">
        <v>-8.5710000000000005E-3</v>
      </c>
      <c r="AP3">
        <v>-2.1323000000000002E-2</v>
      </c>
      <c r="AQ3">
        <v>-2.5170999999999999E-2</v>
      </c>
      <c r="AR3">
        <v>-3.9569E-2</v>
      </c>
      <c r="AS3">
        <v>-3.6849E-2</v>
      </c>
      <c r="AT3">
        <v>-2.8233999999999999E-2</v>
      </c>
      <c r="AU3">
        <v>-2.2547999999999999E-2</v>
      </c>
      <c r="AV3">
        <v>3.1220000000000002E-3</v>
      </c>
      <c r="AW3">
        <v>-9.1020000000000007E-3</v>
      </c>
      <c r="AX3">
        <v>-9.2610000000000001E-3</v>
      </c>
      <c r="AY3">
        <v>-3.3940999999999999E-2</v>
      </c>
      <c r="AZ3">
        <v>-0.10946400000000001</v>
      </c>
      <c r="BA3">
        <v>-1.5330000000000001E-3</v>
      </c>
      <c r="BB3">
        <v>-4.2664000000000001E-2</v>
      </c>
      <c r="BC3">
        <v>-2.5080999999999999E-2</v>
      </c>
      <c r="BD3">
        <v>-2.1092E-2</v>
      </c>
      <c r="BE3">
        <v>-3.3133000000000003E-2</v>
      </c>
      <c r="BF3">
        <v>-1.3938000000000001E-2</v>
      </c>
      <c r="BG3">
        <v>-2.7066E-2</v>
      </c>
      <c r="BH3">
        <v>-3.8928999999999998E-2</v>
      </c>
      <c r="BI3">
        <v>-7.7962000000000004E-2</v>
      </c>
      <c r="BJ3">
        <v>-2.0774999999999998E-2</v>
      </c>
      <c r="BK3">
        <v>-1.5942000000000001E-2</v>
      </c>
      <c r="BL3">
        <v>-6.6885E-2</v>
      </c>
      <c r="BM3">
        <v>-2.1225000000000001E-2</v>
      </c>
      <c r="BN3" s="2">
        <v>44609</v>
      </c>
    </row>
    <row r="4" spans="1:66" x14ac:dyDescent="0.25">
      <c r="A4" s="1">
        <v>-3</v>
      </c>
      <c r="B4">
        <v>2.5492999999999998E-2</v>
      </c>
      <c r="C4">
        <v>1.1877E-2</v>
      </c>
      <c r="D4">
        <v>-2.9267999999999999E-2</v>
      </c>
      <c r="E4">
        <v>-9.9159999999999995E-3</v>
      </c>
      <c r="F4">
        <v>-1.0005E-2</v>
      </c>
      <c r="G4">
        <v>3.1120000000000002E-3</v>
      </c>
      <c r="H4">
        <v>-8.2389999999999998E-3</v>
      </c>
      <c r="I4">
        <v>-1.6076E-2</v>
      </c>
      <c r="J4">
        <v>-1.8772E-2</v>
      </c>
      <c r="K4">
        <v>-2.1309000000000002E-2</v>
      </c>
      <c r="L4">
        <v>-7.9369999999999996E-3</v>
      </c>
      <c r="M4">
        <v>-2.3942000000000001E-2</v>
      </c>
      <c r="N4">
        <v>2.7539999999999999E-3</v>
      </c>
      <c r="O4">
        <v>2.2370999999999999E-2</v>
      </c>
      <c r="P4">
        <v>-1.0383E-2</v>
      </c>
      <c r="Q4">
        <v>-7.1919999999999996E-3</v>
      </c>
      <c r="R4">
        <v>5.6360000000000004E-3</v>
      </c>
      <c r="S4">
        <v>-4.5170000000000002E-3</v>
      </c>
      <c r="T4">
        <v>-3.7541999999999999E-2</v>
      </c>
      <c r="U4">
        <v>-2.7799999999999999E-3</v>
      </c>
      <c r="V4">
        <v>1.0499999999999999E-3</v>
      </c>
      <c r="W4">
        <v>-8.6960000000000006E-3</v>
      </c>
      <c r="X4">
        <v>6.8570000000000002E-3</v>
      </c>
      <c r="Y4">
        <v>-3.4150000000000001E-3</v>
      </c>
      <c r="Z4">
        <v>-5.3815000000000002E-2</v>
      </c>
      <c r="AA4">
        <v>6.8399999999999997E-3</v>
      </c>
      <c r="AB4">
        <v>-9.2840000000000006E-3</v>
      </c>
      <c r="AC4">
        <v>2.911E-3</v>
      </c>
      <c r="AD4">
        <v>-2.4837000000000001E-2</v>
      </c>
      <c r="AE4">
        <v>-3.088E-3</v>
      </c>
      <c r="AF4">
        <v>-1.4246E-2</v>
      </c>
      <c r="AG4">
        <v>3.9849999999999998E-3</v>
      </c>
      <c r="AH4">
        <v>-1.0067E-2</v>
      </c>
      <c r="AI4">
        <v>-2.931E-3</v>
      </c>
      <c r="AJ4">
        <v>5.5789999999999998E-3</v>
      </c>
      <c r="AK4">
        <v>-6.1619999999999999E-3</v>
      </c>
      <c r="AL4">
        <v>-2.7700000000000001E-4</v>
      </c>
      <c r="AM4">
        <v>-1.5880999999999999E-2</v>
      </c>
      <c r="AN4">
        <v>-7.7999999999999999E-4</v>
      </c>
      <c r="AO4">
        <v>-1.3159999999999999E-3</v>
      </c>
      <c r="AP4">
        <v>-1.1924000000000001E-2</v>
      </c>
      <c r="AQ4">
        <v>-1.175E-3</v>
      </c>
      <c r="AR4">
        <v>-6.0590000000000001E-3</v>
      </c>
      <c r="AS4">
        <v>-1.9132E-2</v>
      </c>
      <c r="AT4">
        <v>3.2919999999999998E-3</v>
      </c>
      <c r="AU4">
        <v>-8.4650000000000003E-3</v>
      </c>
      <c r="AV4">
        <v>8.9460000000000008E-3</v>
      </c>
      <c r="AW4">
        <v>4.0119999999999999E-3</v>
      </c>
      <c r="AX4">
        <v>-2.297E-3</v>
      </c>
      <c r="AY4">
        <v>-2.3428000000000001E-2</v>
      </c>
      <c r="AZ4">
        <v>-0.25213400000000002</v>
      </c>
      <c r="BA4">
        <v>-1.1183E-2</v>
      </c>
      <c r="BB4">
        <v>-4.7609999999999996E-3</v>
      </c>
      <c r="BC4">
        <v>-1.0911000000000001E-2</v>
      </c>
      <c r="BD4">
        <v>5.0670000000000003E-3</v>
      </c>
      <c r="BE4">
        <v>-4.9740000000000001E-3</v>
      </c>
      <c r="BF4">
        <v>-7.9260000000000008E-3</v>
      </c>
      <c r="BG4">
        <v>-8.5349999999999992E-3</v>
      </c>
      <c r="BH4">
        <v>-1.1213000000000001E-2</v>
      </c>
      <c r="BI4">
        <v>-5.5967000000000003E-2</v>
      </c>
      <c r="BJ4">
        <v>3.454E-3</v>
      </c>
      <c r="BK4">
        <v>-2.2980000000000001E-3</v>
      </c>
      <c r="BL4">
        <v>-6.0330000000000002E-3</v>
      </c>
      <c r="BM4">
        <v>-6.69E-4</v>
      </c>
      <c r="BN4" s="2">
        <v>44610</v>
      </c>
    </row>
    <row r="5" spans="1:66" x14ac:dyDescent="0.25">
      <c r="A5" s="1">
        <v>-2</v>
      </c>
      <c r="B5">
        <v>-1.6034E-2</v>
      </c>
      <c r="C5">
        <v>-3.6195999999999999E-2</v>
      </c>
      <c r="D5">
        <v>-2.9259E-2</v>
      </c>
      <c r="E5">
        <v>-1.5857E-2</v>
      </c>
      <c r="F5">
        <v>1.0127000000000001E-2</v>
      </c>
      <c r="G5">
        <v>-2.467E-3</v>
      </c>
      <c r="H5">
        <v>-1.7472000000000001E-2</v>
      </c>
      <c r="I5">
        <v>-8.7250000000000001E-3</v>
      </c>
      <c r="J5">
        <v>-3.0861E-2</v>
      </c>
      <c r="K5">
        <v>-2.6523000000000001E-2</v>
      </c>
      <c r="L5">
        <v>-1.6559999999999999E-3</v>
      </c>
      <c r="M5">
        <v>1.9250000000000001E-3</v>
      </c>
      <c r="N5">
        <v>-1.4963000000000001E-2</v>
      </c>
      <c r="O5">
        <v>-5.3989000000000002E-2</v>
      </c>
      <c r="P5">
        <v>-6.2649999999999997E-3</v>
      </c>
      <c r="Q5">
        <v>-1.0194999999999999E-2</v>
      </c>
      <c r="R5">
        <v>-1.6081000000000002E-2</v>
      </c>
      <c r="S5">
        <v>-3.2299999999999999E-4</v>
      </c>
      <c r="T5">
        <v>-4.795E-2</v>
      </c>
      <c r="U5">
        <v>-1.0333E-2</v>
      </c>
      <c r="V5">
        <v>-3.3864999999999999E-2</v>
      </c>
      <c r="W5">
        <v>8.0379000000000006E-2</v>
      </c>
      <c r="X5">
        <v>-6.9230000000000003E-3</v>
      </c>
      <c r="Y5">
        <v>-6.3109999999999998E-3</v>
      </c>
      <c r="Z5">
        <v>-2.8580999999999999E-2</v>
      </c>
      <c r="AA5">
        <v>-4.1010999999999999E-2</v>
      </c>
      <c r="AB5">
        <v>-1.2949E-2</v>
      </c>
      <c r="AC5">
        <v>8.6829999999999997E-3</v>
      </c>
      <c r="AD5">
        <v>-2.3165000000000002E-2</v>
      </c>
      <c r="AE5">
        <v>2.0330000000000001E-3</v>
      </c>
      <c r="AF5">
        <v>4.6680000000000003E-3</v>
      </c>
      <c r="AG5">
        <v>-4.6758000000000001E-2</v>
      </c>
      <c r="AH5">
        <v>-1.3358E-2</v>
      </c>
      <c r="AI5">
        <v>-1.8328000000000001E-2</v>
      </c>
      <c r="AJ5">
        <v>2.7030000000000001E-3</v>
      </c>
      <c r="AK5">
        <v>-1.9598999999999998E-2</v>
      </c>
      <c r="AL5">
        <v>7.724E-3</v>
      </c>
      <c r="AM5">
        <v>-2.4806999999999999E-2</v>
      </c>
      <c r="AN5">
        <v>-6.1019999999999998E-3</v>
      </c>
      <c r="AO5">
        <v>8.345E-3</v>
      </c>
      <c r="AP5">
        <v>-3.4390999999999998E-2</v>
      </c>
      <c r="AQ5">
        <v>-2.0353E-2</v>
      </c>
      <c r="AR5">
        <v>-2.8296999999999999E-2</v>
      </c>
      <c r="AS5">
        <v>-1.4593E-2</v>
      </c>
      <c r="AT5">
        <v>-2.5225000000000001E-2</v>
      </c>
      <c r="AU5">
        <v>-1.0855999999999999E-2</v>
      </c>
      <c r="AV5">
        <v>-2.2981000000000001E-2</v>
      </c>
      <c r="AW5">
        <v>-7.85E-4</v>
      </c>
      <c r="AX5">
        <v>-1.2728E-2</v>
      </c>
      <c r="AY5">
        <v>3.4849999999999998E-3</v>
      </c>
      <c r="AZ5">
        <v>8.1178E-2</v>
      </c>
      <c r="BA5">
        <v>-1.1702000000000001E-2</v>
      </c>
      <c r="BB5">
        <v>-1.3566999999999999E-2</v>
      </c>
      <c r="BC5">
        <v>-2.2425E-2</v>
      </c>
      <c r="BD5">
        <v>-3.5573E-2</v>
      </c>
      <c r="BE5">
        <v>-3.4640000000000001E-3</v>
      </c>
      <c r="BF5">
        <v>2.6489999999999999E-3</v>
      </c>
      <c r="BG5">
        <v>-1.404E-2</v>
      </c>
      <c r="BH5">
        <v>-3.0221999999999999E-2</v>
      </c>
      <c r="BI5">
        <v>-2.6957999999999999E-2</v>
      </c>
      <c r="BJ5">
        <v>-2.2315999999999999E-2</v>
      </c>
      <c r="BK5">
        <v>-3.2269999999999998E-3</v>
      </c>
      <c r="BL5">
        <v>1.2030000000000001E-2</v>
      </c>
      <c r="BM5">
        <v>-2.1700000000000001E-2</v>
      </c>
      <c r="BN5" s="2">
        <v>44614</v>
      </c>
    </row>
    <row r="6" spans="1:66" x14ac:dyDescent="0.25">
      <c r="A6" s="1">
        <v>-1</v>
      </c>
      <c r="B6">
        <v>-3.3595E-2</v>
      </c>
      <c r="C6">
        <v>-2.6637999999999998E-2</v>
      </c>
      <c r="D6">
        <v>-3.9053999999999998E-2</v>
      </c>
      <c r="E6">
        <v>-1.8421E-2</v>
      </c>
      <c r="F6">
        <v>-4.3181999999999998E-2</v>
      </c>
      <c r="G6">
        <v>-3.7867999999999999E-2</v>
      </c>
      <c r="H6">
        <v>-2.9160000000000002E-3</v>
      </c>
      <c r="I6">
        <v>-2.3803999999999999E-2</v>
      </c>
      <c r="J6">
        <v>-2.0112000000000001E-2</v>
      </c>
      <c r="K6">
        <v>-6.4620999999999998E-2</v>
      </c>
      <c r="L6">
        <v>-2.8985E-2</v>
      </c>
      <c r="M6">
        <v>4.1078999999999997E-2</v>
      </c>
      <c r="N6">
        <v>-1.1795E-2</v>
      </c>
      <c r="O6">
        <v>1.6465E-2</v>
      </c>
      <c r="P6">
        <v>-1.2736000000000001E-2</v>
      </c>
      <c r="Q6">
        <v>-1.8584E-2</v>
      </c>
      <c r="R6">
        <v>-1.4552000000000001E-2</v>
      </c>
      <c r="S6">
        <v>-1.993E-2</v>
      </c>
      <c r="T6">
        <v>-4.0619000000000002E-2</v>
      </c>
      <c r="U6">
        <v>-5.7903000000000003E-2</v>
      </c>
      <c r="V6">
        <v>-9.8899999999999995E-3</v>
      </c>
      <c r="W6">
        <v>-4.113E-2</v>
      </c>
      <c r="X6">
        <v>-1.6007E-2</v>
      </c>
      <c r="Y6">
        <v>-1.6573999999999998E-2</v>
      </c>
      <c r="Z6">
        <v>-4.4749999999999998E-2</v>
      </c>
      <c r="AA6">
        <v>2.9859999999999999E-3</v>
      </c>
      <c r="AB6">
        <v>-1.3119E-2</v>
      </c>
      <c r="AC6">
        <v>2.8779999999999999E-3</v>
      </c>
      <c r="AD6">
        <v>-5.4549999999999998E-3</v>
      </c>
      <c r="AE6">
        <v>4.6189999999999998E-3</v>
      </c>
      <c r="AF6">
        <v>-1.9753E-2</v>
      </c>
      <c r="AG6">
        <v>-3.2689999999999997E-2</v>
      </c>
      <c r="AH6">
        <v>-1.9977000000000002E-2</v>
      </c>
      <c r="AI6">
        <v>-3.9345999999999999E-2</v>
      </c>
      <c r="AJ6">
        <v>-7.9799999999999992E-3</v>
      </c>
      <c r="AK6">
        <v>-1.9219E-2</v>
      </c>
      <c r="AL6">
        <v>-1.6625000000000001E-2</v>
      </c>
      <c r="AM6">
        <v>-3.5797000000000002E-2</v>
      </c>
      <c r="AN6">
        <v>-2.1173999999999998E-2</v>
      </c>
      <c r="AO6">
        <v>-1.9621E-2</v>
      </c>
      <c r="AP6">
        <v>-2.0525000000000002E-2</v>
      </c>
      <c r="AQ6">
        <v>-2.0077000000000001E-2</v>
      </c>
      <c r="AR6">
        <v>-1.8644000000000001E-2</v>
      </c>
      <c r="AS6">
        <v>-2.7126999999999998E-2</v>
      </c>
      <c r="AT6">
        <v>-1.1598000000000001E-2</v>
      </c>
      <c r="AU6">
        <v>-2.3111E-2</v>
      </c>
      <c r="AV6">
        <v>-3.5400000000000002E-3</v>
      </c>
      <c r="AW6">
        <v>-1.3845E-2</v>
      </c>
      <c r="AX6">
        <v>-8.1840000000000003E-3</v>
      </c>
      <c r="AY6">
        <v>-1.6927999999999999E-2</v>
      </c>
      <c r="AZ6">
        <v>-3.0129E-2</v>
      </c>
      <c r="BA6">
        <v>4.0460000000000001E-3</v>
      </c>
      <c r="BB6">
        <v>-2.0121E-2</v>
      </c>
      <c r="BC6">
        <v>-4.1429000000000001E-2</v>
      </c>
      <c r="BD6">
        <v>-2.2484000000000001E-2</v>
      </c>
      <c r="BE6">
        <v>-1.5042E-2</v>
      </c>
      <c r="BF6">
        <v>-2.5000999999999999E-2</v>
      </c>
      <c r="BG6">
        <v>-1.7579000000000001E-2</v>
      </c>
      <c r="BH6">
        <v>-6.234E-2</v>
      </c>
      <c r="BI6">
        <v>-1.231E-2</v>
      </c>
      <c r="BJ6">
        <v>-1.1585E-2</v>
      </c>
      <c r="BK6">
        <v>-1.8169999999999999E-2</v>
      </c>
      <c r="BL6">
        <v>-0.122277</v>
      </c>
      <c r="BM6">
        <v>-3.0003999999999999E-2</v>
      </c>
      <c r="BN6" s="2">
        <v>44615</v>
      </c>
    </row>
    <row r="7" spans="1:66" x14ac:dyDescent="0.25">
      <c r="A7" s="1">
        <v>0</v>
      </c>
      <c r="B7">
        <v>5.313E-3</v>
      </c>
      <c r="C7">
        <v>5.9609000000000002E-2</v>
      </c>
      <c r="D7">
        <v>7.3776999999999995E-2</v>
      </c>
      <c r="E7">
        <v>-2.5209999999999998E-3</v>
      </c>
      <c r="F7">
        <v>-1.108E-3</v>
      </c>
      <c r="G7">
        <v>1.5056E-2</v>
      </c>
      <c r="H7">
        <v>6.136E-3</v>
      </c>
      <c r="I7">
        <v>6.9678000000000004E-2</v>
      </c>
      <c r="J7">
        <v>4.13E-3</v>
      </c>
      <c r="K7">
        <v>3.8073999999999997E-2</v>
      </c>
      <c r="L7">
        <v>7.1318999999999994E-2</v>
      </c>
      <c r="M7">
        <v>5.6306000000000002E-2</v>
      </c>
      <c r="N7">
        <v>2.8681000000000002E-2</v>
      </c>
      <c r="O7">
        <v>-2.7185000000000001E-2</v>
      </c>
      <c r="P7">
        <v>1.8289999999999999E-3</v>
      </c>
      <c r="Q7">
        <v>1.4846E-2</v>
      </c>
      <c r="R7">
        <v>1.9580000000000001E-3</v>
      </c>
      <c r="S7">
        <v>-1.0059999999999999E-2</v>
      </c>
      <c r="T7">
        <v>9.5301999999999998E-2</v>
      </c>
      <c r="U7">
        <v>-2.0265999999999999E-2</v>
      </c>
      <c r="V7">
        <v>2.4819999999999998E-3</v>
      </c>
      <c r="W7">
        <v>9.0559999999999998E-3</v>
      </c>
      <c r="X7">
        <v>2.0232E-2</v>
      </c>
      <c r="Y7">
        <v>-8.0490000000000006E-3</v>
      </c>
      <c r="Z7">
        <v>-0.219859</v>
      </c>
      <c r="AA7">
        <v>2.9618999999999999E-2</v>
      </c>
      <c r="AB7">
        <v>1.9290999999999999E-2</v>
      </c>
      <c r="AC7">
        <v>-4.4060000000000002E-2</v>
      </c>
      <c r="AD7">
        <v>4.0814000000000003E-2</v>
      </c>
      <c r="AE7">
        <v>3.3626999999999997E-2</v>
      </c>
      <c r="AF7">
        <v>-6.1377000000000001E-2</v>
      </c>
      <c r="AG7">
        <v>6.6200000000000005E-4</v>
      </c>
      <c r="AH7">
        <v>-3.7799999999999999E-3</v>
      </c>
      <c r="AI7">
        <v>-1.2515E-2</v>
      </c>
      <c r="AJ7">
        <v>-2.402E-2</v>
      </c>
      <c r="AK7">
        <v>4.5519999999999996E-3</v>
      </c>
      <c r="AL7">
        <v>1.0838E-2</v>
      </c>
      <c r="AM7">
        <v>7.1650000000000005E-2</v>
      </c>
      <c r="AN7">
        <v>2.2506999999999999E-2</v>
      </c>
      <c r="AO7">
        <v>-1.1200999999999999E-2</v>
      </c>
      <c r="AP7">
        <v>1.4866000000000001E-2</v>
      </c>
      <c r="AQ7">
        <v>-5.2589999999999998E-3</v>
      </c>
      <c r="AR7">
        <v>-2.9E-4</v>
      </c>
      <c r="AS7">
        <v>4.9491E-2</v>
      </c>
      <c r="AT7">
        <v>3.1620000000000002E-2</v>
      </c>
      <c r="AU7">
        <v>-1.8270000000000001E-3</v>
      </c>
      <c r="AV7">
        <v>-1.9601E-2</v>
      </c>
      <c r="AW7">
        <v>4.8479999999999999E-3</v>
      </c>
      <c r="AX7">
        <v>3.0321000000000001E-2</v>
      </c>
      <c r="AY7">
        <v>9.5770000000000004E-3</v>
      </c>
      <c r="AZ7">
        <v>0.13236899999999999</v>
      </c>
      <c r="BA7">
        <v>-1.2716E-2</v>
      </c>
      <c r="BB7">
        <v>1.7842E-2</v>
      </c>
      <c r="BC7">
        <v>3.4770000000000001E-3</v>
      </c>
      <c r="BD7">
        <v>-8.9878E-2</v>
      </c>
      <c r="BE7">
        <v>-8.1999999999999998E-4</v>
      </c>
      <c r="BF7">
        <v>1.4808E-2</v>
      </c>
      <c r="BG7">
        <v>-9.5600000000000004E-4</v>
      </c>
      <c r="BH7">
        <v>2.0569E-2</v>
      </c>
      <c r="BI7">
        <v>4.9144E-2</v>
      </c>
      <c r="BJ7">
        <v>2.6129999999999999E-3</v>
      </c>
      <c r="BK7">
        <v>1.2149999999999999E-2</v>
      </c>
      <c r="BL7">
        <v>5.1040000000000002E-2</v>
      </c>
      <c r="BM7">
        <v>-2.4927000000000001E-2</v>
      </c>
      <c r="BN7" s="2">
        <v>44616</v>
      </c>
    </row>
    <row r="8" spans="1:66" x14ac:dyDescent="0.25">
      <c r="A8" s="1">
        <v>1</v>
      </c>
      <c r="B8">
        <v>2.3654000000000001E-2</v>
      </c>
      <c r="C8">
        <v>1.9719999999999998E-3</v>
      </c>
      <c r="D8">
        <v>3.15E-3</v>
      </c>
      <c r="E8">
        <v>2.9975999999999999E-2</v>
      </c>
      <c r="F8">
        <v>3.9301000000000003E-2</v>
      </c>
      <c r="G8">
        <v>1.7104000000000001E-2</v>
      </c>
      <c r="H8">
        <v>9.4450000000000003E-3</v>
      </c>
      <c r="I8">
        <v>1.8429999999999998E-2</v>
      </c>
      <c r="J8">
        <v>-1.1304E-2</v>
      </c>
      <c r="K8">
        <v>1.9880000000000002E-3</v>
      </c>
      <c r="L8">
        <v>2.4570000000000002E-2</v>
      </c>
      <c r="M8">
        <v>2.5766000000000001E-2</v>
      </c>
      <c r="N8">
        <v>2.0244000000000002E-2</v>
      </c>
      <c r="O8">
        <v>6.0222999999999999E-2</v>
      </c>
      <c r="P8">
        <v>2.6367999999999999E-2</v>
      </c>
      <c r="Q8">
        <v>2.2126E-2</v>
      </c>
      <c r="R8">
        <v>2.2082000000000001E-2</v>
      </c>
      <c r="S8">
        <v>3.0852000000000001E-2</v>
      </c>
      <c r="T8">
        <v>0.15026400000000001</v>
      </c>
      <c r="U8">
        <v>3.7428000000000003E-2</v>
      </c>
      <c r="V8">
        <v>1.1813000000000001E-2</v>
      </c>
      <c r="W8">
        <v>3.4756000000000002E-2</v>
      </c>
      <c r="X8">
        <v>2.4213999999999999E-2</v>
      </c>
      <c r="Y8">
        <v>3.3799000000000003E-2</v>
      </c>
      <c r="Z8">
        <v>4.8009000000000003E-2</v>
      </c>
      <c r="AA8">
        <v>4.5719999999999997E-3</v>
      </c>
      <c r="AB8">
        <v>1.5424999999999999E-2</v>
      </c>
      <c r="AC8">
        <v>-1.2085E-2</v>
      </c>
      <c r="AD8">
        <v>4.836E-3</v>
      </c>
      <c r="AE8">
        <v>4.2900000000000004E-3</v>
      </c>
      <c r="AF8">
        <v>5.0379999999999999E-3</v>
      </c>
      <c r="AG8">
        <v>2.2689000000000001E-2</v>
      </c>
      <c r="AH8">
        <v>3.4070000000000003E-2</v>
      </c>
      <c r="AI8">
        <v>2.849E-3</v>
      </c>
      <c r="AJ8">
        <v>4.9246999999999999E-2</v>
      </c>
      <c r="AK8">
        <v>3.4883999999999998E-2</v>
      </c>
      <c r="AL8">
        <v>3.5300999999999999E-2</v>
      </c>
      <c r="AM8">
        <v>2.5835E-2</v>
      </c>
      <c r="AN8">
        <v>1.7555000000000001E-2</v>
      </c>
      <c r="AO8">
        <v>1.7878000000000002E-2</v>
      </c>
      <c r="AP8">
        <v>3.5678000000000001E-2</v>
      </c>
      <c r="AQ8">
        <v>4.2325000000000002E-2</v>
      </c>
      <c r="AR8">
        <v>-2.3189999999999999E-3</v>
      </c>
      <c r="AS8">
        <v>5.1469999999999997E-3</v>
      </c>
      <c r="AT8">
        <v>1.4671999999999999E-2</v>
      </c>
      <c r="AU8">
        <v>9.2790000000000008E-3</v>
      </c>
      <c r="AV8">
        <v>3.0737E-2</v>
      </c>
      <c r="AW8">
        <v>1.0489E-2</v>
      </c>
      <c r="AX8">
        <v>2.6352E-2</v>
      </c>
      <c r="AY8">
        <v>1.8339000000000001E-2</v>
      </c>
      <c r="AZ8">
        <v>3.2837999999999999E-2</v>
      </c>
      <c r="BA8">
        <v>2.6557000000000001E-2</v>
      </c>
      <c r="BB8">
        <v>1.3316E-2</v>
      </c>
      <c r="BC8">
        <v>2.9561E-2</v>
      </c>
      <c r="BD8">
        <v>3.9199999999999999E-4</v>
      </c>
      <c r="BE8">
        <v>1.7957000000000001E-2</v>
      </c>
      <c r="BF8">
        <v>2.9406999999999999E-2</v>
      </c>
      <c r="BG8">
        <v>2.5739000000000001E-2</v>
      </c>
      <c r="BH8">
        <v>2.2526999999999998E-2</v>
      </c>
      <c r="BI8">
        <v>3.6283000000000003E-2</v>
      </c>
      <c r="BJ8">
        <v>2.6681E-2</v>
      </c>
      <c r="BK8">
        <v>1.1086E-2</v>
      </c>
      <c r="BL8">
        <v>-9.6769999999999998E-3</v>
      </c>
      <c r="BM8">
        <v>3.1449999999999999E-2</v>
      </c>
      <c r="BN8" s="2">
        <v>44617</v>
      </c>
    </row>
    <row r="9" spans="1:66" x14ac:dyDescent="0.25">
      <c r="A9" s="1">
        <v>2</v>
      </c>
      <c r="B9">
        <v>-4.8300000000000001E-3</v>
      </c>
      <c r="C9">
        <v>9.4739999999999998E-3</v>
      </c>
      <c r="D9">
        <v>2.9575000000000001E-2</v>
      </c>
      <c r="E9">
        <v>-5.3839999999999999E-3</v>
      </c>
      <c r="F9">
        <v>9.4260000000000004E-3</v>
      </c>
      <c r="G9">
        <v>-8.5699999999999995E-3</v>
      </c>
      <c r="H9">
        <v>1.0664999999999999E-2</v>
      </c>
      <c r="I9">
        <v>1.1657000000000001E-2</v>
      </c>
      <c r="J9">
        <v>-3.6662E-2</v>
      </c>
      <c r="K9">
        <v>-4.6579999999999998E-3</v>
      </c>
      <c r="L9">
        <v>1.8772E-2</v>
      </c>
      <c r="M9">
        <v>-9.8569999999999994E-3</v>
      </c>
      <c r="N9">
        <v>-2.2993E-2</v>
      </c>
      <c r="O9">
        <v>-3.2772999999999997E-2</v>
      </c>
      <c r="P9">
        <v>-6.1219999999999998E-3</v>
      </c>
      <c r="Q9">
        <v>-2.4459999999999998E-3</v>
      </c>
      <c r="R9">
        <v>-1.7118999999999999E-2</v>
      </c>
      <c r="S9">
        <v>1.077E-3</v>
      </c>
      <c r="T9">
        <v>3.9171999999999998E-2</v>
      </c>
      <c r="U9">
        <v>-3.9184999999999998E-2</v>
      </c>
      <c r="V9">
        <v>-1.6343E-2</v>
      </c>
      <c r="W9">
        <v>-1.341E-3</v>
      </c>
      <c r="X9">
        <v>-5.7899999999999998E-4</v>
      </c>
      <c r="Y9">
        <v>-1.2513E-2</v>
      </c>
      <c r="Z9">
        <v>-0.19187799999999999</v>
      </c>
      <c r="AA9">
        <v>1.32E-3</v>
      </c>
      <c r="AB9">
        <v>-7.3610000000000004E-3</v>
      </c>
      <c r="AC9">
        <v>-6.0980000000000001E-3</v>
      </c>
      <c r="AD9">
        <v>4.8129999999999996E-3</v>
      </c>
      <c r="AE9">
        <v>-2.728E-3</v>
      </c>
      <c r="AF9">
        <v>1.7270000000000001E-2</v>
      </c>
      <c r="AG9">
        <v>5.0559999999999997E-3</v>
      </c>
      <c r="AH9">
        <v>-2.3113000000000002E-2</v>
      </c>
      <c r="AI9">
        <v>1.3240000000000001E-3</v>
      </c>
      <c r="AJ9">
        <v>-2.1003000000000001E-2</v>
      </c>
      <c r="AK9">
        <v>4.9909999999999998E-3</v>
      </c>
      <c r="AL9">
        <v>-1.831E-2</v>
      </c>
      <c r="AM9">
        <v>-9.4909999999999994E-3</v>
      </c>
      <c r="AN9">
        <v>-6.1600000000000001E-4</v>
      </c>
      <c r="AO9">
        <v>-1.8939000000000001E-2</v>
      </c>
      <c r="AP9">
        <v>4.372E-3</v>
      </c>
      <c r="AQ9">
        <v>-2.6459E-2</v>
      </c>
      <c r="AR9">
        <v>-2.6159999999999998E-3</v>
      </c>
      <c r="AS9">
        <v>4.3909999999999999E-3</v>
      </c>
      <c r="AT9">
        <v>-7.7409999999999996E-3</v>
      </c>
      <c r="AU9">
        <v>-2.2703000000000001E-2</v>
      </c>
      <c r="AV9">
        <v>-1.2930000000000001E-3</v>
      </c>
      <c r="AW9">
        <v>-7.7999999999999999E-5</v>
      </c>
      <c r="AX9">
        <v>2.4112000000000001E-2</v>
      </c>
      <c r="AY9">
        <v>1.7177999999999999E-2</v>
      </c>
      <c r="AZ9">
        <v>-5.7300000000000005E-4</v>
      </c>
      <c r="BA9">
        <v>7.424E-3</v>
      </c>
      <c r="BB9">
        <v>-4.3135E-2</v>
      </c>
      <c r="BC9">
        <v>-3.9779000000000002E-2</v>
      </c>
      <c r="BD9">
        <v>-0.61021000000000003</v>
      </c>
      <c r="BE9">
        <v>-1.3539000000000001E-2</v>
      </c>
      <c r="BF9">
        <v>-5.3298999999999999E-2</v>
      </c>
      <c r="BG9">
        <v>-9.3390000000000001E-3</v>
      </c>
      <c r="BH9">
        <v>-3.7175E-2</v>
      </c>
      <c r="BI9">
        <v>-2.8843000000000001E-2</v>
      </c>
      <c r="BJ9">
        <v>-1.2782999999999999E-2</v>
      </c>
      <c r="BK9">
        <v>-2.5589000000000001E-2</v>
      </c>
      <c r="BL9">
        <v>3.6599E-2</v>
      </c>
      <c r="BM9">
        <v>-1.9292E-2</v>
      </c>
      <c r="BN9" s="2">
        <v>44620</v>
      </c>
    </row>
    <row r="10" spans="1:66" x14ac:dyDescent="0.25">
      <c r="A10" s="1">
        <v>3</v>
      </c>
      <c r="B10">
        <v>-2.0836E-2</v>
      </c>
      <c r="C10">
        <v>-2.1211000000000001E-2</v>
      </c>
      <c r="D10">
        <v>-6.1232000000000002E-2</v>
      </c>
      <c r="E10">
        <v>-3.0036E-2</v>
      </c>
      <c r="F10">
        <v>-1.8699999999999999E-3</v>
      </c>
      <c r="G10">
        <v>-1.8138999999999999E-2</v>
      </c>
      <c r="H10">
        <v>-1.5025E-2</v>
      </c>
      <c r="I10">
        <v>-7.8200000000000006E-3</v>
      </c>
      <c r="J10">
        <v>-7.1692000000000006E-2</v>
      </c>
      <c r="K10">
        <v>9.0209999999999995E-3</v>
      </c>
      <c r="L10">
        <v>5.2269999999999999E-3</v>
      </c>
      <c r="M10">
        <v>-5.9610000000000002E-3</v>
      </c>
      <c r="N10">
        <v>-4.2165000000000001E-2</v>
      </c>
      <c r="O10">
        <v>5.7262E-2</v>
      </c>
      <c r="P10">
        <v>-9.9430000000000004E-3</v>
      </c>
      <c r="Q10">
        <v>-1.5594E-2</v>
      </c>
      <c r="R10">
        <v>-2.4721E-2</v>
      </c>
      <c r="S10">
        <v>-3.7388999999999999E-2</v>
      </c>
      <c r="T10">
        <v>1.6900999999999999E-2</v>
      </c>
      <c r="U10">
        <v>-5.3435999999999997E-2</v>
      </c>
      <c r="V10">
        <v>-3.2224000000000003E-2</v>
      </c>
      <c r="W10">
        <v>-2.3068000000000002E-2</v>
      </c>
      <c r="X10">
        <v>-1.0803999999999999E-2</v>
      </c>
      <c r="Y10">
        <v>-3.2849000000000003E-2</v>
      </c>
      <c r="Z10">
        <v>-0.13647500000000001</v>
      </c>
      <c r="AA10">
        <v>-1.0728E-2</v>
      </c>
      <c r="AB10">
        <v>-3.0329999999999999E-2</v>
      </c>
      <c r="AC10">
        <v>-3.0630000000000002E-3</v>
      </c>
      <c r="AD10">
        <v>-1.0861000000000001E-2</v>
      </c>
      <c r="AE10">
        <v>-2.892E-3</v>
      </c>
      <c r="AF10">
        <v>-2.9680000000000002E-3</v>
      </c>
      <c r="AG10">
        <v>-4.2415000000000001E-2</v>
      </c>
      <c r="AH10">
        <v>-5.3984999999999998E-2</v>
      </c>
      <c r="AI10">
        <v>-4.0236000000000001E-2</v>
      </c>
      <c r="AJ10">
        <v>-4.1180000000000001E-2</v>
      </c>
      <c r="AK10">
        <v>-2.9059999999999999E-2</v>
      </c>
      <c r="AL10">
        <v>-3.6811000000000003E-2</v>
      </c>
      <c r="AM10">
        <v>-8.1420999999999993E-2</v>
      </c>
      <c r="AN10">
        <v>-1.8664E-2</v>
      </c>
      <c r="AO10">
        <v>-2.1222999999999999E-2</v>
      </c>
      <c r="AP10">
        <v>-1.9824000000000001E-2</v>
      </c>
      <c r="AQ10">
        <v>-4.6560999999999998E-2</v>
      </c>
      <c r="AR10">
        <v>-8.4759999999999992E-3</v>
      </c>
      <c r="AS10">
        <v>-1.9168000000000001E-2</v>
      </c>
      <c r="AT10">
        <v>-3.2823999999999999E-2</v>
      </c>
      <c r="AU10">
        <v>-2.6150000000000001E-3</v>
      </c>
      <c r="AV10">
        <v>2.9529999999999999E-3</v>
      </c>
      <c r="AW10">
        <v>-1.5736E-2</v>
      </c>
      <c r="AX10">
        <v>-8.2159999999999993E-3</v>
      </c>
      <c r="AY10">
        <v>-4.1128999999999999E-2</v>
      </c>
      <c r="AZ10">
        <v>-2.1076000000000001E-2</v>
      </c>
      <c r="BA10">
        <v>9.5180000000000004E-3</v>
      </c>
      <c r="BB10">
        <v>-0.12305000000000001</v>
      </c>
      <c r="BC10">
        <v>-5.8810000000000001E-2</v>
      </c>
      <c r="BD10">
        <v>1.6517E-2</v>
      </c>
      <c r="BE10">
        <v>-9.5139999999999999E-3</v>
      </c>
      <c r="BF10">
        <v>-2.7285E-2</v>
      </c>
      <c r="BG10">
        <v>-3.9876000000000002E-2</v>
      </c>
      <c r="BH10">
        <v>-7.5053999999999996E-2</v>
      </c>
      <c r="BI10">
        <v>-9.3167E-2</v>
      </c>
      <c r="BJ10">
        <v>-4.4727999999999997E-2</v>
      </c>
      <c r="BK10">
        <v>-5.323E-2</v>
      </c>
      <c r="BL10">
        <v>-2.2117999999999999E-2</v>
      </c>
      <c r="BM10">
        <v>-4.3032000000000001E-2</v>
      </c>
      <c r="BN10" s="2">
        <v>44621</v>
      </c>
    </row>
    <row r="11" spans="1:66" x14ac:dyDescent="0.25">
      <c r="A11" s="1">
        <v>4</v>
      </c>
      <c r="B11">
        <v>2.7626999999999999E-2</v>
      </c>
      <c r="C11">
        <v>-1.6209000000000001E-2</v>
      </c>
      <c r="D11">
        <v>4.4159999999999998E-3</v>
      </c>
      <c r="E11">
        <v>3.3134999999999998E-2</v>
      </c>
      <c r="F11">
        <v>5.0330000000000001E-3</v>
      </c>
      <c r="G11">
        <v>2.8759E-2</v>
      </c>
      <c r="H11">
        <v>8.6239999999999997E-3</v>
      </c>
      <c r="I11">
        <v>7.1549999999999999E-3</v>
      </c>
      <c r="J11">
        <v>4.4194999999999998E-2</v>
      </c>
      <c r="K11">
        <v>3.0123E-2</v>
      </c>
      <c r="L11">
        <v>8.9849999999999999E-3</v>
      </c>
      <c r="M11">
        <v>4.5009E-2</v>
      </c>
      <c r="N11">
        <v>1.7080000000000001E-2</v>
      </c>
      <c r="O11">
        <v>3.4251999999999998E-2</v>
      </c>
      <c r="P11">
        <v>2.9453E-2</v>
      </c>
      <c r="Q11">
        <v>1.8471000000000001E-2</v>
      </c>
      <c r="R11">
        <v>1.2073E-2</v>
      </c>
      <c r="S11">
        <v>4.0718999999999998E-2</v>
      </c>
      <c r="T11">
        <v>2.8166E-2</v>
      </c>
      <c r="U11">
        <v>3.7012000000000003E-2</v>
      </c>
      <c r="V11">
        <v>2.5832000000000001E-2</v>
      </c>
      <c r="W11">
        <v>4.4303000000000002E-2</v>
      </c>
      <c r="X11">
        <v>1.1639999999999999E-2</v>
      </c>
      <c r="Y11">
        <v>1.5199000000000001E-2</v>
      </c>
      <c r="Z11">
        <v>7.7135999999999996E-2</v>
      </c>
      <c r="AA11">
        <v>6.1609999999999998E-3</v>
      </c>
      <c r="AB11">
        <v>4.0875000000000002E-2</v>
      </c>
      <c r="AC11">
        <v>2.4244000000000002E-2</v>
      </c>
      <c r="AD11">
        <v>-8.3260000000000001E-3</v>
      </c>
      <c r="AE11">
        <v>1.7075E-2</v>
      </c>
      <c r="AF11">
        <v>4.8663999999999999E-2</v>
      </c>
      <c r="AG11">
        <v>3.6603999999999998E-2</v>
      </c>
      <c r="AH11">
        <v>2.9801999999999999E-2</v>
      </c>
      <c r="AI11">
        <v>5.4633000000000001E-2</v>
      </c>
      <c r="AJ11">
        <v>-3.9290000000000002E-3</v>
      </c>
      <c r="AK11">
        <v>3.8906999999999997E-2</v>
      </c>
      <c r="AL11">
        <v>2.6155999999999999E-2</v>
      </c>
      <c r="AM11">
        <v>0.10591200000000001</v>
      </c>
      <c r="AN11">
        <v>2.7868E-2</v>
      </c>
      <c r="AO11">
        <v>5.4520000000000002E-3</v>
      </c>
      <c r="AP11">
        <v>1.9824000000000001E-2</v>
      </c>
      <c r="AQ11">
        <v>4.6214999999999999E-2</v>
      </c>
      <c r="AR11">
        <v>6.3675999999999996E-2</v>
      </c>
      <c r="AS11">
        <v>3.6899000000000001E-2</v>
      </c>
      <c r="AT11">
        <v>2.3979E-2</v>
      </c>
      <c r="AU11">
        <v>2.1177999999999999E-2</v>
      </c>
      <c r="AV11">
        <v>3.2273000000000003E-2</v>
      </c>
      <c r="AW11">
        <v>2.2928E-2</v>
      </c>
      <c r="AX11">
        <v>2.1007999999999999E-2</v>
      </c>
      <c r="AY11">
        <v>4.2552E-2</v>
      </c>
      <c r="AZ11">
        <v>-2.9489000000000001E-2</v>
      </c>
      <c r="BA11">
        <v>1.7031999999999999E-2</v>
      </c>
      <c r="BB11">
        <v>4.9280999999999998E-2</v>
      </c>
      <c r="BC11">
        <v>1.0571000000000001E-2</v>
      </c>
      <c r="BD11">
        <v>0.14909900000000001</v>
      </c>
      <c r="BE11">
        <v>2.0473000000000002E-2</v>
      </c>
      <c r="BF11">
        <v>2.2712E-2</v>
      </c>
      <c r="BG11">
        <v>3.1981000000000002E-2</v>
      </c>
      <c r="BH11">
        <v>8.4480000000000006E-3</v>
      </c>
      <c r="BI11">
        <v>-9.8989999999999998E-3</v>
      </c>
      <c r="BJ11">
        <v>8.0400000000000003E-3</v>
      </c>
      <c r="BK11">
        <v>3.9947000000000003E-2</v>
      </c>
      <c r="BL11">
        <v>9.5390000000000006E-3</v>
      </c>
      <c r="BM11">
        <v>2.3049E-2</v>
      </c>
      <c r="BN11" s="2">
        <v>44622</v>
      </c>
    </row>
    <row r="12" spans="1:66" x14ac:dyDescent="0.25">
      <c r="A12" s="1">
        <v>5</v>
      </c>
      <c r="B12">
        <v>-1.426E-3</v>
      </c>
      <c r="C12">
        <v>-3.1976999999999998E-2</v>
      </c>
      <c r="D12">
        <v>-7.0588999999999999E-2</v>
      </c>
      <c r="E12">
        <v>-7.9019999999999993E-3</v>
      </c>
      <c r="F12">
        <v>-3.0626E-2</v>
      </c>
      <c r="G12">
        <v>-1.3457E-2</v>
      </c>
      <c r="H12">
        <v>-1.1046E-2</v>
      </c>
      <c r="I12">
        <v>-2.7172999999999999E-2</v>
      </c>
      <c r="J12">
        <v>-6.4241999999999994E-2</v>
      </c>
      <c r="K12">
        <v>-1.6524E-2</v>
      </c>
      <c r="L12">
        <v>-2.689E-3</v>
      </c>
      <c r="M12">
        <v>-2.2609000000000001E-2</v>
      </c>
      <c r="N12">
        <v>8.4320000000000003E-3</v>
      </c>
      <c r="O12">
        <v>3.9890000000000004E-3</v>
      </c>
      <c r="P12">
        <v>9.0749999999999997E-3</v>
      </c>
      <c r="Q12">
        <v>-5.2690000000000002E-3</v>
      </c>
      <c r="R12">
        <v>-6.3200000000000001E-3</v>
      </c>
      <c r="S12">
        <v>-1.07E-4</v>
      </c>
      <c r="T12">
        <v>-1.3984E-2</v>
      </c>
      <c r="U12">
        <v>0</v>
      </c>
      <c r="V12">
        <v>-1.2683E-2</v>
      </c>
      <c r="W12">
        <v>-4.6364000000000002E-2</v>
      </c>
      <c r="X12">
        <v>1.9269999999999999E-3</v>
      </c>
      <c r="Y12">
        <v>2.2096999999999999E-2</v>
      </c>
      <c r="Z12">
        <v>-0.100038</v>
      </c>
      <c r="AA12">
        <v>1.204E-3</v>
      </c>
      <c r="AB12">
        <v>7.9150000000000002E-3</v>
      </c>
      <c r="AC12">
        <v>1.1905000000000001E-2</v>
      </c>
      <c r="AD12">
        <v>-3.3170999999999999E-2</v>
      </c>
      <c r="AE12">
        <v>1.1096E-2</v>
      </c>
      <c r="AF12">
        <v>-1.0435E-2</v>
      </c>
      <c r="AG12">
        <v>-1.5007E-2</v>
      </c>
      <c r="AH12">
        <v>-3.6700000000000001E-3</v>
      </c>
      <c r="AI12">
        <v>9.1809999999999999E-3</v>
      </c>
      <c r="AJ12">
        <v>-3.8691999999999997E-2</v>
      </c>
      <c r="AK12">
        <v>1.1136E-2</v>
      </c>
      <c r="AL12">
        <v>-1.55E-2</v>
      </c>
      <c r="AM12">
        <v>-3.107E-3</v>
      </c>
      <c r="AN12">
        <v>4.5800000000000002E-4</v>
      </c>
      <c r="AO12">
        <v>-1.7965999999999999E-2</v>
      </c>
      <c r="AP12">
        <v>-4.4600000000000001E-2</v>
      </c>
      <c r="AQ12">
        <v>-1.3238E-2</v>
      </c>
      <c r="AR12">
        <v>8.5009999999999999E-3</v>
      </c>
      <c r="AS12">
        <v>-3.3555000000000001E-2</v>
      </c>
      <c r="AT12">
        <v>2.1884000000000001E-2</v>
      </c>
      <c r="AU12">
        <v>-7.8180000000000003E-3</v>
      </c>
      <c r="AV12">
        <v>1.2588E-2</v>
      </c>
      <c r="AW12">
        <v>1.3539000000000001E-2</v>
      </c>
      <c r="AX12">
        <v>-4.2859999999999999E-3</v>
      </c>
      <c r="AY12">
        <v>-2.7272000000000001E-2</v>
      </c>
      <c r="AZ12">
        <v>-3.6856E-2</v>
      </c>
      <c r="BA12">
        <v>6.313E-3</v>
      </c>
      <c r="BB12">
        <v>-8.5780000000000006E-3</v>
      </c>
      <c r="BC12">
        <v>-3.9683000000000003E-2</v>
      </c>
      <c r="BD12">
        <v>-0.14075399999999999</v>
      </c>
      <c r="BE12">
        <v>1.6573999999999998E-2</v>
      </c>
      <c r="BF12">
        <v>-3.3079999999999998E-2</v>
      </c>
      <c r="BG12">
        <v>-4.4700000000000002E-4</v>
      </c>
      <c r="BH12">
        <v>-4.0231000000000003E-2</v>
      </c>
      <c r="BI12">
        <v>-0.17130999999999999</v>
      </c>
      <c r="BJ12">
        <v>1.4933E-2</v>
      </c>
      <c r="BK12">
        <v>-5.7470000000000004E-3</v>
      </c>
      <c r="BL12">
        <v>-2.8895000000000001E-2</v>
      </c>
      <c r="BM12">
        <v>-3.6985999999999998E-2</v>
      </c>
      <c r="BN12" s="2">
        <v>44623</v>
      </c>
    </row>
    <row r="13" spans="1:66" x14ac:dyDescent="0.25">
      <c r="A13" s="1">
        <v>6</v>
      </c>
      <c r="B13">
        <v>7.8169999999999993E-3</v>
      </c>
      <c r="C13">
        <v>-1.7375000000000002E-2</v>
      </c>
      <c r="D13">
        <v>-6.1433000000000001E-2</v>
      </c>
      <c r="E13">
        <v>-3.8427999999999997E-2</v>
      </c>
      <c r="F13">
        <v>-7.0022000000000001E-2</v>
      </c>
      <c r="G13">
        <v>-1.6524E-2</v>
      </c>
      <c r="H13">
        <v>-1.0616E-2</v>
      </c>
      <c r="I13">
        <v>-8.5349999999999992E-3</v>
      </c>
      <c r="J13">
        <v>-7.2816000000000006E-2</v>
      </c>
      <c r="K13">
        <v>3.1171000000000001E-2</v>
      </c>
      <c r="L13">
        <v>-5.2319999999999997E-3</v>
      </c>
      <c r="M13">
        <v>4.8599999999999997E-3</v>
      </c>
      <c r="N13">
        <v>-1.779E-2</v>
      </c>
      <c r="O13">
        <v>8.9602000000000001E-2</v>
      </c>
      <c r="P13">
        <v>5.208E-3</v>
      </c>
      <c r="Q13">
        <v>-7.9660000000000009E-3</v>
      </c>
      <c r="R13">
        <v>-1.4904000000000001E-2</v>
      </c>
      <c r="S13">
        <v>-1.7749000000000001E-2</v>
      </c>
      <c r="T13">
        <v>-5.2749999999999998E-2</v>
      </c>
      <c r="U13">
        <v>-4.1721000000000001E-2</v>
      </c>
      <c r="V13">
        <v>-2.1045999999999999E-2</v>
      </c>
      <c r="W13">
        <v>2.7469999999999999E-3</v>
      </c>
      <c r="X13">
        <v>4.1619999999999999E-3</v>
      </c>
      <c r="Y13">
        <v>6.6500000000000001E-4</v>
      </c>
      <c r="Z13">
        <v>-6.7890000000000006E-2</v>
      </c>
      <c r="AA13">
        <v>-3.2148000000000003E-2</v>
      </c>
      <c r="AB13">
        <v>-1.578E-3</v>
      </c>
      <c r="AC13">
        <v>-3.3085999999999997E-2</v>
      </c>
      <c r="AD13">
        <v>-2.4323999999999998E-2</v>
      </c>
      <c r="AE13">
        <v>3.2199999999999999E-2</v>
      </c>
      <c r="AF13">
        <v>-3.5590999999999998E-2</v>
      </c>
      <c r="AG13">
        <v>-4.9523999999999999E-2</v>
      </c>
      <c r="AH13">
        <v>-2.2245999999999998E-2</v>
      </c>
      <c r="AI13">
        <v>-3.3820999999999997E-2</v>
      </c>
      <c r="AJ13">
        <v>-5.1560000000000002E-2</v>
      </c>
      <c r="AK13">
        <v>-2.7396E-2</v>
      </c>
      <c r="AL13">
        <v>-4.7118E-2</v>
      </c>
      <c r="AM13">
        <v>-5.8624000000000002E-2</v>
      </c>
      <c r="AN13">
        <v>-4.5800000000000002E-4</v>
      </c>
      <c r="AO13">
        <v>-3.5560000000000001E-3</v>
      </c>
      <c r="AP13">
        <v>-7.7007000000000006E-2</v>
      </c>
      <c r="AQ13">
        <v>-4.0070000000000001E-2</v>
      </c>
      <c r="AR13">
        <v>-7.4000000000000003E-3</v>
      </c>
      <c r="AS13">
        <v>-5.0201000000000003E-2</v>
      </c>
      <c r="AT13">
        <v>-3.6450000000000003E-2</v>
      </c>
      <c r="AU13">
        <v>-1.857E-2</v>
      </c>
      <c r="AV13">
        <v>9.8180000000000003E-3</v>
      </c>
      <c r="AW13">
        <v>-1.3228E-2</v>
      </c>
      <c r="AX13">
        <v>-7.3039999999999997E-3</v>
      </c>
      <c r="AY13">
        <v>-1.3735000000000001E-2</v>
      </c>
      <c r="AZ13">
        <v>-5.0943000000000002E-2</v>
      </c>
      <c r="BA13">
        <v>3.6944999999999999E-2</v>
      </c>
      <c r="BB13">
        <v>-4.3698000000000001E-2</v>
      </c>
      <c r="BC13">
        <v>-5.7416000000000002E-2</v>
      </c>
      <c r="BD13">
        <v>-7.0307999999999995E-2</v>
      </c>
      <c r="BE13">
        <v>5.4640000000000001E-3</v>
      </c>
      <c r="BF13">
        <v>-5.9027000000000003E-2</v>
      </c>
      <c r="BG13">
        <v>-5.7354000000000002E-2</v>
      </c>
      <c r="BH13">
        <v>-5.8608E-2</v>
      </c>
      <c r="BI13">
        <v>-7.4581999999999996E-2</v>
      </c>
      <c r="BJ13">
        <v>-4.6987000000000001E-2</v>
      </c>
      <c r="BK13">
        <v>-2.8860000000000001E-3</v>
      </c>
      <c r="BL13">
        <v>-0.25247799999999998</v>
      </c>
      <c r="BM13">
        <v>-4.9916000000000002E-2</v>
      </c>
      <c r="BN13" s="2">
        <v>44624</v>
      </c>
    </row>
    <row r="14" spans="1:66" x14ac:dyDescent="0.25">
      <c r="A14" s="1">
        <v>7</v>
      </c>
      <c r="B14">
        <v>-1.6414000000000002E-2</v>
      </c>
      <c r="C14">
        <v>-3.2222000000000001E-2</v>
      </c>
      <c r="D14">
        <v>-4.3157000000000001E-2</v>
      </c>
      <c r="E14">
        <v>-4.2937999999999997E-2</v>
      </c>
      <c r="F14">
        <v>-4.4495E-2</v>
      </c>
      <c r="G14">
        <v>-6.3865000000000005E-2</v>
      </c>
      <c r="H14">
        <v>-1.82E-3</v>
      </c>
      <c r="I14">
        <v>-3.3967999999999998E-2</v>
      </c>
      <c r="J14">
        <v>-4.4052000000000001E-2</v>
      </c>
      <c r="K14">
        <v>-4.1494000000000003E-2</v>
      </c>
      <c r="L14">
        <v>-3.5008999999999998E-2</v>
      </c>
      <c r="M14">
        <v>-2.8125000000000001E-2</v>
      </c>
      <c r="N14">
        <v>-1.3769999999999999E-2</v>
      </c>
      <c r="O14">
        <v>-5.9769999999999997E-2</v>
      </c>
      <c r="P14">
        <v>-1.9734999999999999E-2</v>
      </c>
      <c r="Q14">
        <v>-2.9963E-2</v>
      </c>
      <c r="R14">
        <v>-3.0807000000000001E-2</v>
      </c>
      <c r="S14">
        <v>6.5499999999999998E-4</v>
      </c>
      <c r="T14">
        <v>-9.7495999999999999E-2</v>
      </c>
      <c r="U14">
        <v>-2.9496000000000001E-2</v>
      </c>
      <c r="V14">
        <v>-5.2747000000000002E-2</v>
      </c>
      <c r="W14">
        <v>-4.4887999999999997E-2</v>
      </c>
      <c r="X14">
        <v>-3.0362E-2</v>
      </c>
      <c r="Y14">
        <v>-5.6699999999999997E-3</v>
      </c>
      <c r="Z14">
        <v>-3.5756000000000003E-2</v>
      </c>
      <c r="AA14">
        <v>-4.7704000000000003E-2</v>
      </c>
      <c r="AB14">
        <v>-1.5598000000000001E-2</v>
      </c>
      <c r="AC14">
        <v>-3.1057999999999999E-2</v>
      </c>
      <c r="AD14">
        <v>-2.9145999999999998E-2</v>
      </c>
      <c r="AE14">
        <v>-2.4694000000000001E-2</v>
      </c>
      <c r="AF14">
        <v>8.5269999999999999E-3</v>
      </c>
      <c r="AG14">
        <v>-7.2320999999999996E-2</v>
      </c>
      <c r="AH14">
        <v>-5.5260999999999998E-2</v>
      </c>
      <c r="AI14">
        <v>-6.3548999999999994E-2</v>
      </c>
      <c r="AJ14">
        <v>-9.7122E-2</v>
      </c>
      <c r="AK14">
        <v>-5.7937000000000002E-2</v>
      </c>
      <c r="AL14">
        <v>-6.0259E-2</v>
      </c>
      <c r="AM14">
        <v>-6.1223E-2</v>
      </c>
      <c r="AN14">
        <v>-1.1440000000000001E-2</v>
      </c>
      <c r="AO14">
        <v>-4.9908000000000001E-2</v>
      </c>
      <c r="AP14">
        <v>-9.9629999999999996E-2</v>
      </c>
      <c r="AQ14">
        <v>-4.0792000000000002E-2</v>
      </c>
      <c r="AR14">
        <v>-1.9165000000000001E-2</v>
      </c>
      <c r="AS14">
        <v>-7.4468000000000006E-2</v>
      </c>
      <c r="AT14">
        <v>-3.6727999999999997E-2</v>
      </c>
      <c r="AU14">
        <v>-6.2973000000000001E-2</v>
      </c>
      <c r="AV14">
        <v>-1.3524E-2</v>
      </c>
      <c r="AW14">
        <v>-1.9023999999999999E-2</v>
      </c>
      <c r="AX14">
        <v>4.7959999999999999E-3</v>
      </c>
      <c r="AY14">
        <v>-3.5313999999999998E-2</v>
      </c>
      <c r="AZ14">
        <v>-7.7406000000000003E-2</v>
      </c>
      <c r="BA14">
        <v>3.5399E-2</v>
      </c>
      <c r="BB14">
        <v>-3.5626999999999999E-2</v>
      </c>
      <c r="BC14">
        <v>-0.136682</v>
      </c>
      <c r="BD14">
        <v>-0.127247</v>
      </c>
      <c r="BE14">
        <v>-4.3530000000000001E-3</v>
      </c>
      <c r="BF14">
        <v>-5.2087000000000001E-2</v>
      </c>
      <c r="BG14">
        <v>-2.8421999999999999E-2</v>
      </c>
      <c r="BH14">
        <v>-0.103878</v>
      </c>
      <c r="BI14">
        <v>-0.107945</v>
      </c>
      <c r="BJ14">
        <v>-4.9831E-2</v>
      </c>
      <c r="BK14">
        <v>-6.3127000000000003E-2</v>
      </c>
      <c r="BL14">
        <v>1.4567999999999999E-2</v>
      </c>
      <c r="BM14">
        <v>-0.11548</v>
      </c>
      <c r="BN14" s="2">
        <v>44627</v>
      </c>
    </row>
    <row r="15" spans="1:66" x14ac:dyDescent="0.25">
      <c r="A15" s="1">
        <v>8</v>
      </c>
      <c r="B15">
        <v>-2.1638999999999999E-2</v>
      </c>
      <c r="C15">
        <v>-2.4566999999999999E-2</v>
      </c>
      <c r="D15">
        <v>7.3207999999999995E-2</v>
      </c>
      <c r="E15">
        <v>-1.1039999999999999E-3</v>
      </c>
      <c r="F15">
        <v>-5.1619999999999999E-3</v>
      </c>
      <c r="G15">
        <v>-5.4609999999999997E-3</v>
      </c>
      <c r="H15">
        <v>-2.8844999999999999E-2</v>
      </c>
      <c r="I15">
        <v>-2.1375000000000002E-2</v>
      </c>
      <c r="J15">
        <v>0.111251</v>
      </c>
      <c r="K15">
        <v>-1.7148E-2</v>
      </c>
      <c r="L15">
        <v>-1.8536E-2</v>
      </c>
      <c r="M15">
        <v>-3.1063E-2</v>
      </c>
      <c r="N15">
        <v>4.6835000000000002E-2</v>
      </c>
      <c r="O15">
        <v>-3.6124999999999997E-2</v>
      </c>
      <c r="P15">
        <v>-1.2269E-2</v>
      </c>
      <c r="Q15">
        <v>-7.26E-3</v>
      </c>
      <c r="R15">
        <v>-1.2402E-2</v>
      </c>
      <c r="S15">
        <v>2.223E-2</v>
      </c>
      <c r="T15">
        <v>6.8139999999999997E-3</v>
      </c>
      <c r="U15">
        <v>1.5108999999999999E-2</v>
      </c>
      <c r="V15">
        <v>-2.6298999999999999E-2</v>
      </c>
      <c r="W15">
        <v>-1.0094000000000001E-2</v>
      </c>
      <c r="X15">
        <v>-2.5891000000000001E-2</v>
      </c>
      <c r="Y15">
        <v>-2.1412E-2</v>
      </c>
      <c r="Z15">
        <v>0.11897199999999999</v>
      </c>
      <c r="AA15">
        <v>4.4200000000000003E-3</v>
      </c>
      <c r="AB15">
        <v>-2.9298999999999999E-2</v>
      </c>
      <c r="AC15">
        <v>1.5650000000000001E-2</v>
      </c>
      <c r="AD15">
        <v>-1.8176000000000001E-2</v>
      </c>
      <c r="AE15">
        <v>-6.0082000000000003E-2</v>
      </c>
      <c r="AF15">
        <v>6.9994000000000001E-2</v>
      </c>
      <c r="AG15">
        <v>1.2545000000000001E-2</v>
      </c>
      <c r="AH15">
        <v>2.1419999999999998E-3</v>
      </c>
      <c r="AI15">
        <v>1.7825000000000001E-2</v>
      </c>
      <c r="AJ15">
        <v>-1.7049000000000002E-2</v>
      </c>
      <c r="AK15">
        <v>-2.3008000000000001E-2</v>
      </c>
      <c r="AL15">
        <v>1.0503999999999999E-2</v>
      </c>
      <c r="AM15">
        <v>-2.5939E-2</v>
      </c>
      <c r="AN15">
        <v>-5.1869999999999998E-3</v>
      </c>
      <c r="AO15">
        <v>-6.8890000000000002E-3</v>
      </c>
      <c r="AP15">
        <v>4.1312000000000001E-2</v>
      </c>
      <c r="AQ15">
        <v>1.1717999999999999E-2</v>
      </c>
      <c r="AR15">
        <v>-8.4199999999999998E-4</v>
      </c>
      <c r="AS15">
        <v>-7.1679999999999999E-3</v>
      </c>
      <c r="AT15">
        <v>-1.5709999999999998E-2</v>
      </c>
      <c r="AU15">
        <v>-3.0000000000000001E-3</v>
      </c>
      <c r="AV15">
        <v>-1.7842E-2</v>
      </c>
      <c r="AW15">
        <v>3.96E-3</v>
      </c>
      <c r="AX15">
        <v>-5.7580000000000001E-3</v>
      </c>
      <c r="AY15">
        <v>4.7708E-2</v>
      </c>
      <c r="AZ15">
        <v>8.9420000000000003E-3</v>
      </c>
      <c r="BA15">
        <v>7.5469999999999999E-3</v>
      </c>
      <c r="BB15">
        <v>6.3891000000000003E-2</v>
      </c>
      <c r="BC15">
        <v>3.6201999999999998E-2</v>
      </c>
      <c r="BD15">
        <v>6.6128000000000006E-2</v>
      </c>
      <c r="BE15">
        <v>-3.0980000000000001E-3</v>
      </c>
      <c r="BF15">
        <v>-7.9719999999999999E-3</v>
      </c>
      <c r="BG15">
        <v>-2.1196E-2</v>
      </c>
      <c r="BH15">
        <v>2.2287000000000001E-2</v>
      </c>
      <c r="BI15">
        <v>2.6148999999999999E-2</v>
      </c>
      <c r="BJ15">
        <v>-1.5661000000000001E-2</v>
      </c>
      <c r="BK15">
        <v>-1.239E-2</v>
      </c>
      <c r="BL15">
        <v>2.4490999999999999E-2</v>
      </c>
      <c r="BM15">
        <v>5.3809000000000003E-2</v>
      </c>
      <c r="BN15" s="2">
        <v>44628</v>
      </c>
    </row>
    <row r="16" spans="1:66" x14ac:dyDescent="0.25">
      <c r="A16" s="1">
        <v>9</v>
      </c>
      <c r="B16">
        <v>2.7557999999999999E-2</v>
      </c>
      <c r="C16">
        <v>4.8628999999999999E-2</v>
      </c>
      <c r="D16">
        <v>2.4423E-2</v>
      </c>
      <c r="E16">
        <v>2.3505000000000002E-2</v>
      </c>
      <c r="F16">
        <v>4.1564999999999998E-2</v>
      </c>
      <c r="G16">
        <v>4.1964000000000001E-2</v>
      </c>
      <c r="H16">
        <v>2.2967000000000001E-2</v>
      </c>
      <c r="I16">
        <v>5.6082E-2</v>
      </c>
      <c r="J16">
        <v>3.1139E-2</v>
      </c>
      <c r="K16">
        <v>3.5632999999999998E-2</v>
      </c>
      <c r="L16">
        <v>4.2678000000000001E-2</v>
      </c>
      <c r="M16">
        <v>3.4314999999999998E-2</v>
      </c>
      <c r="N16">
        <v>1.9786000000000002E-2</v>
      </c>
      <c r="O16">
        <v>-3.5213000000000001E-2</v>
      </c>
      <c r="P16">
        <v>2.1394E-2</v>
      </c>
      <c r="Q16">
        <v>2.5374000000000001E-2</v>
      </c>
      <c r="R16">
        <v>3.6928999999999997E-2</v>
      </c>
      <c r="S16">
        <v>7.3369999999999998E-3</v>
      </c>
      <c r="T16">
        <v>4.4436000000000003E-2</v>
      </c>
      <c r="U16">
        <v>5.1810000000000002E-2</v>
      </c>
      <c r="V16">
        <v>4.6268999999999998E-2</v>
      </c>
      <c r="W16">
        <v>3.279E-2</v>
      </c>
      <c r="X16">
        <v>2.9243999999999999E-2</v>
      </c>
      <c r="Y16">
        <v>-1.5844E-2</v>
      </c>
      <c r="Z16">
        <v>7.4176000000000006E-2</v>
      </c>
      <c r="AA16">
        <v>3.3672000000000001E-2</v>
      </c>
      <c r="AB16">
        <v>1.8655000000000001E-2</v>
      </c>
      <c r="AC16">
        <v>0.10598100000000001</v>
      </c>
      <c r="AD16">
        <v>2.9232999999999999E-2</v>
      </c>
      <c r="AE16">
        <v>3.2434999999999999E-2</v>
      </c>
      <c r="AF16">
        <v>1.421E-2</v>
      </c>
      <c r="AG16">
        <v>8.1301999999999999E-2</v>
      </c>
      <c r="AH16">
        <v>4.2381000000000002E-2</v>
      </c>
      <c r="AI16">
        <v>2.7744999999999999E-2</v>
      </c>
      <c r="AJ16">
        <v>2.9694000000000002E-2</v>
      </c>
      <c r="AK16">
        <v>2.3663E-2</v>
      </c>
      <c r="AL16">
        <v>3.7399000000000002E-2</v>
      </c>
      <c r="AM16">
        <v>3.5712000000000001E-2</v>
      </c>
      <c r="AN16">
        <v>1.2956000000000001E-2</v>
      </c>
      <c r="AO16">
        <v>-1.4369999999999999E-3</v>
      </c>
      <c r="AP16">
        <v>5.2141E-2</v>
      </c>
      <c r="AQ16">
        <v>4.4826999999999999E-2</v>
      </c>
      <c r="AR16">
        <v>1.1719E-2</v>
      </c>
      <c r="AS16">
        <v>4.2665000000000002E-2</v>
      </c>
      <c r="AT16">
        <v>3.3702999999999997E-2</v>
      </c>
      <c r="AU16">
        <v>4.6396E-2</v>
      </c>
      <c r="AV16">
        <v>1.3233E-2</v>
      </c>
      <c r="AW16">
        <v>3.8660000000000001E-3</v>
      </c>
      <c r="AX16">
        <v>1.8120000000000001E-2</v>
      </c>
      <c r="AY16">
        <v>-4.4609999999999997E-3</v>
      </c>
      <c r="AZ16">
        <v>3.5413E-2</v>
      </c>
      <c r="BA16">
        <v>-5.8526000000000002E-2</v>
      </c>
      <c r="BB16">
        <v>-2.8930000000000001E-2</v>
      </c>
      <c r="BC16">
        <v>4.8148999999999997E-2</v>
      </c>
      <c r="BD16">
        <v>6.0565000000000001E-2</v>
      </c>
      <c r="BE16">
        <v>4.287E-3</v>
      </c>
      <c r="BF16">
        <v>4.4868999999999999E-2</v>
      </c>
      <c r="BG16">
        <v>4.4811999999999998E-2</v>
      </c>
      <c r="BH16">
        <v>8.3909999999999998E-2</v>
      </c>
      <c r="BI16">
        <v>0.34993000000000002</v>
      </c>
      <c r="BJ16">
        <v>2.2745999999999999E-2</v>
      </c>
      <c r="BK16">
        <v>3.4715000000000003E-2</v>
      </c>
      <c r="BL16">
        <v>4.7253000000000003E-2</v>
      </c>
      <c r="BM16">
        <v>5.2837000000000002E-2</v>
      </c>
      <c r="BN16" s="2">
        <v>44629</v>
      </c>
    </row>
    <row r="17" spans="1:66" x14ac:dyDescent="0.25">
      <c r="A17" s="1">
        <v>10</v>
      </c>
      <c r="B17">
        <v>-2.1876E-2</v>
      </c>
      <c r="C17">
        <v>-5.646E-3</v>
      </c>
      <c r="D17">
        <v>-3.5215999999999997E-2</v>
      </c>
      <c r="E17">
        <v>-8.8489999999999992E-3</v>
      </c>
      <c r="F17">
        <v>-1.2307E-2</v>
      </c>
      <c r="G17">
        <v>-5.0350000000000004E-3</v>
      </c>
      <c r="H17">
        <v>-1.4767000000000001E-2</v>
      </c>
      <c r="I17">
        <v>-1.4926999999999999E-2</v>
      </c>
      <c r="J17">
        <v>8.7810000000000006E-3</v>
      </c>
      <c r="K17">
        <v>-8.9090000000000003E-3</v>
      </c>
      <c r="L17">
        <v>-1.0395E-2</v>
      </c>
      <c r="M17">
        <v>-9.5219999999999992E-3</v>
      </c>
      <c r="N17">
        <v>1.2220999999999999E-2</v>
      </c>
      <c r="O17">
        <v>4.2109000000000001E-2</v>
      </c>
      <c r="P17">
        <v>3.6171000000000002E-2</v>
      </c>
      <c r="Q17">
        <v>-4.3010000000000001E-3</v>
      </c>
      <c r="R17">
        <v>2.64E-3</v>
      </c>
      <c r="S17">
        <v>3.7009999999999999E-3</v>
      </c>
      <c r="T17">
        <v>-5.4966000000000001E-2</v>
      </c>
      <c r="U17">
        <v>-7.9279999999999993E-3</v>
      </c>
      <c r="V17">
        <v>-7.273E-3</v>
      </c>
      <c r="W17">
        <v>-1.9116000000000001E-2</v>
      </c>
      <c r="X17">
        <v>-5.4640000000000001E-3</v>
      </c>
      <c r="Y17">
        <v>7.4939999999999998E-3</v>
      </c>
      <c r="Z17">
        <v>-3.5943000000000003E-2</v>
      </c>
      <c r="AA17">
        <v>-1.6185000000000001E-2</v>
      </c>
      <c r="AB17">
        <v>-3.2400000000000001E-4</v>
      </c>
      <c r="AC17">
        <v>-3.9891000000000003E-2</v>
      </c>
      <c r="AD17">
        <v>-5.2919999999999998E-3</v>
      </c>
      <c r="AE17">
        <v>6.0390000000000001E-3</v>
      </c>
      <c r="AF17">
        <v>1.8442E-2</v>
      </c>
      <c r="AG17">
        <v>2.1389999999999998E-3</v>
      </c>
      <c r="AH17">
        <v>-1.3051999999999999E-2</v>
      </c>
      <c r="AI17">
        <v>-6.2680000000000001E-3</v>
      </c>
      <c r="AJ17">
        <v>-3.8036E-2</v>
      </c>
      <c r="AK17">
        <v>-2.0247999999999999E-2</v>
      </c>
      <c r="AL17">
        <v>-9.5180000000000004E-3</v>
      </c>
      <c r="AM17">
        <v>-2.7466999999999998E-2</v>
      </c>
      <c r="AN17">
        <v>-1.8013999999999999E-2</v>
      </c>
      <c r="AO17">
        <v>-2.1150000000000001E-3</v>
      </c>
      <c r="AP17">
        <v>3.7109999999999999E-3</v>
      </c>
      <c r="AQ17">
        <v>-2.5179999999999998E-3</v>
      </c>
      <c r="AR17">
        <v>2.7699999999999999E-3</v>
      </c>
      <c r="AS17">
        <v>2.0249999999999999E-3</v>
      </c>
      <c r="AT17">
        <v>-1.5793999999999999E-2</v>
      </c>
      <c r="AU17">
        <v>-4.7985E-2</v>
      </c>
      <c r="AV17">
        <v>-8.2059999999999998E-3</v>
      </c>
      <c r="AW17">
        <v>-8.6199999999999992E-3</v>
      </c>
      <c r="AX17">
        <v>-5.4489999999999999E-3</v>
      </c>
      <c r="AY17">
        <v>6.1669999999999997E-3</v>
      </c>
      <c r="AZ17">
        <v>-5.8686000000000002E-2</v>
      </c>
      <c r="BA17">
        <v>3.057E-2</v>
      </c>
      <c r="BB17">
        <v>4.3270000000000001E-3</v>
      </c>
      <c r="BC17">
        <v>-6.4310000000000001E-3</v>
      </c>
      <c r="BD17">
        <v>-4.9859000000000001E-2</v>
      </c>
      <c r="BE17">
        <v>-1.4926E-2</v>
      </c>
      <c r="BF17">
        <v>-5.6280000000000002E-3</v>
      </c>
      <c r="BG17">
        <v>5.6820000000000004E-3</v>
      </c>
      <c r="BH17">
        <v>2.1765E-2</v>
      </c>
      <c r="BI17">
        <v>-1.7065E-2</v>
      </c>
      <c r="BJ17">
        <v>-1.7942E-2</v>
      </c>
      <c r="BK17">
        <v>-2.6953000000000001E-2</v>
      </c>
      <c r="BL17">
        <v>9.5689999999999994E-3</v>
      </c>
      <c r="BM17">
        <v>2.3927E-2</v>
      </c>
      <c r="BN17" s="2">
        <v>44630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O31"/>
  <sheetViews>
    <sheetView workbookViewId="0"/>
  </sheetViews>
  <sheetFormatPr defaultRowHeight="15" x14ac:dyDescent="0.25"/>
  <cols>
    <col min="2" max="2" width="18.28515625" bestFit="1" customWidth="1"/>
  </cols>
  <sheetData>
    <row r="1" spans="1:67" x14ac:dyDescent="0.25">
      <c r="A1" s="1" t="s">
        <v>75</v>
      </c>
      <c r="B1" s="1" t="s">
        <v>73</v>
      </c>
      <c r="C1" s="1" t="s">
        <v>22</v>
      </c>
      <c r="D1" s="1" t="s">
        <v>21</v>
      </c>
      <c r="E1" s="1" t="s">
        <v>47</v>
      </c>
      <c r="F1" s="1" t="s">
        <v>25</v>
      </c>
      <c r="G1" s="1" t="s">
        <v>46</v>
      </c>
      <c r="H1" s="1" t="s">
        <v>41</v>
      </c>
      <c r="I1" s="1" t="s">
        <v>32</v>
      </c>
      <c r="J1" s="1" t="s">
        <v>36</v>
      </c>
      <c r="K1" s="1" t="s">
        <v>66</v>
      </c>
      <c r="L1" s="1" t="s">
        <v>68</v>
      </c>
      <c r="M1" s="1" t="s">
        <v>67</v>
      </c>
      <c r="N1" s="1" t="s">
        <v>20</v>
      </c>
      <c r="O1" s="1" t="s">
        <v>42</v>
      </c>
      <c r="P1" s="1" t="s">
        <v>49</v>
      </c>
      <c r="Q1" s="1" t="s">
        <v>16</v>
      </c>
      <c r="R1" s="1" t="s">
        <v>9</v>
      </c>
      <c r="S1" s="1" t="s">
        <v>65</v>
      </c>
      <c r="T1" s="1" t="s">
        <v>62</v>
      </c>
      <c r="U1" s="1" t="s">
        <v>30</v>
      </c>
      <c r="V1" s="1" t="s">
        <v>61</v>
      </c>
      <c r="W1" s="1" t="s">
        <v>15</v>
      </c>
      <c r="X1" s="1" t="s">
        <v>26</v>
      </c>
      <c r="Y1" s="1" t="s">
        <v>63</v>
      </c>
      <c r="Z1" s="1" t="s">
        <v>27</v>
      </c>
      <c r="AA1" s="1" t="s">
        <v>72</v>
      </c>
      <c r="AB1" s="1" t="s">
        <v>18</v>
      </c>
      <c r="AC1" s="1" t="s">
        <v>39</v>
      </c>
      <c r="AD1" s="1" t="s">
        <v>23</v>
      </c>
      <c r="AE1" s="1" t="s">
        <v>34</v>
      </c>
      <c r="AF1" s="1" t="s">
        <v>33</v>
      </c>
      <c r="AG1" s="1" t="s">
        <v>51</v>
      </c>
      <c r="AH1" s="1" t="s">
        <v>69</v>
      </c>
      <c r="AI1" s="1" t="s">
        <v>64</v>
      </c>
      <c r="AJ1" s="1" t="s">
        <v>38</v>
      </c>
      <c r="AK1" s="1" t="s">
        <v>19</v>
      </c>
      <c r="AL1" s="1" t="s">
        <v>45</v>
      </c>
      <c r="AM1" s="1" t="s">
        <v>50</v>
      </c>
      <c r="AN1" s="1" t="s">
        <v>13</v>
      </c>
      <c r="AO1" s="1" t="s">
        <v>70</v>
      </c>
      <c r="AP1" s="1" t="s">
        <v>56</v>
      </c>
      <c r="AQ1" s="1" t="s">
        <v>43</v>
      </c>
      <c r="AR1" s="1" t="s">
        <v>48</v>
      </c>
      <c r="AS1" s="1" t="s">
        <v>31</v>
      </c>
      <c r="AT1" s="1" t="s">
        <v>57</v>
      </c>
      <c r="AU1" s="1" t="s">
        <v>54</v>
      </c>
      <c r="AV1" s="1" t="s">
        <v>10</v>
      </c>
      <c r="AW1" s="1" t="s">
        <v>29</v>
      </c>
      <c r="AX1" s="1" t="s">
        <v>35</v>
      </c>
      <c r="AY1" s="1" t="s">
        <v>40</v>
      </c>
      <c r="AZ1" s="1" t="s">
        <v>12</v>
      </c>
      <c r="BA1" s="1" t="s">
        <v>53</v>
      </c>
      <c r="BB1" s="1" t="s">
        <v>59</v>
      </c>
      <c r="BC1" s="1" t="s">
        <v>14</v>
      </c>
      <c r="BD1" s="1" t="s">
        <v>52</v>
      </c>
      <c r="BE1" s="1" t="s">
        <v>28</v>
      </c>
      <c r="BF1" s="1" t="s">
        <v>44</v>
      </c>
      <c r="BG1" s="1" t="s">
        <v>37</v>
      </c>
      <c r="BH1" s="1" t="s">
        <v>17</v>
      </c>
      <c r="BI1" s="1" t="s">
        <v>11</v>
      </c>
      <c r="BJ1" s="1" t="s">
        <v>55</v>
      </c>
      <c r="BK1" s="1" t="s">
        <v>71</v>
      </c>
      <c r="BL1" s="1" t="s">
        <v>58</v>
      </c>
      <c r="BM1" s="1" t="s">
        <v>60</v>
      </c>
      <c r="BN1" s="1" t="s">
        <v>24</v>
      </c>
      <c r="BO1" s="1" t="s">
        <v>74</v>
      </c>
    </row>
    <row r="2" spans="1:67" x14ac:dyDescent="0.25">
      <c r="A2" s="1">
        <v>-35</v>
      </c>
      <c r="B2" s="2">
        <v>44565</v>
      </c>
      <c r="C2">
        <v>57.529998779296882</v>
      </c>
      <c r="D2">
        <v>77.870002746582031</v>
      </c>
      <c r="E2">
        <v>146.0899963378906</v>
      </c>
      <c r="F2">
        <v>299.42001342773438</v>
      </c>
      <c r="G2">
        <v>31.5</v>
      </c>
      <c r="H2">
        <v>215.91999816894531</v>
      </c>
      <c r="I2">
        <v>90.010002136230469</v>
      </c>
      <c r="J2">
        <v>2.9300000667572021</v>
      </c>
      <c r="K2">
        <v>917.219970703125</v>
      </c>
      <c r="L2">
        <v>33.599998474121087</v>
      </c>
      <c r="M2">
        <v>21.729999542236332</v>
      </c>
      <c r="N2">
        <v>178.30000305175781</v>
      </c>
      <c r="O2">
        <v>227.9100036621094</v>
      </c>
      <c r="P2">
        <v>10.60000038146973</v>
      </c>
      <c r="Q2">
        <v>248.22999572753909</v>
      </c>
      <c r="R2">
        <v>61.25</v>
      </c>
      <c r="S2">
        <v>22.610000610351559</v>
      </c>
      <c r="T2">
        <v>40.590000152587891</v>
      </c>
      <c r="U2">
        <v>18.479999542236332</v>
      </c>
      <c r="V2">
        <v>34.110000610351563</v>
      </c>
      <c r="W2">
        <v>135.75999450683591</v>
      </c>
      <c r="X2">
        <v>95.830001831054688</v>
      </c>
      <c r="Y2">
        <v>618.71002197265625</v>
      </c>
      <c r="Z2">
        <v>200.99000549316409</v>
      </c>
      <c r="AA2">
        <v>185.3699951171875</v>
      </c>
      <c r="AB2">
        <v>445.82998657226563</v>
      </c>
      <c r="AC2">
        <v>32.040000915527337</v>
      </c>
      <c r="AD2">
        <v>111.2099990844727</v>
      </c>
      <c r="AE2">
        <v>83.779998779296875</v>
      </c>
      <c r="AF2">
        <v>38</v>
      </c>
      <c r="AG2">
        <v>39.200000762939453</v>
      </c>
      <c r="AH2">
        <v>46.569999694824219</v>
      </c>
      <c r="AI2">
        <v>138.02000427246091</v>
      </c>
      <c r="AJ2">
        <v>134.07000732421881</v>
      </c>
      <c r="AK2">
        <v>605.41998291015625</v>
      </c>
      <c r="AL2">
        <v>38.400001525878913</v>
      </c>
      <c r="AM2">
        <v>71.290000915527344</v>
      </c>
      <c r="AN2">
        <v>274.3599853515625</v>
      </c>
      <c r="AO2">
        <v>18.29000091552734</v>
      </c>
      <c r="AP2">
        <v>139.7200012207031</v>
      </c>
      <c r="AQ2">
        <v>63.299999237060547</v>
      </c>
      <c r="AR2">
        <v>268.510009765625</v>
      </c>
      <c r="AS2">
        <v>167.1499938964844</v>
      </c>
      <c r="AT2">
        <v>82.589996337890625</v>
      </c>
      <c r="AU2">
        <v>591.1300048828125</v>
      </c>
      <c r="AV2">
        <v>591.1500244140625</v>
      </c>
      <c r="AW2">
        <v>166.38999938964841</v>
      </c>
      <c r="AX2">
        <v>32.900001525878913</v>
      </c>
      <c r="AY2">
        <v>93.540000915527344</v>
      </c>
      <c r="AZ2">
        <v>324.04000854492188</v>
      </c>
      <c r="BA2">
        <v>71.860000610351563</v>
      </c>
      <c r="BB2">
        <v>222.83000183105469</v>
      </c>
      <c r="BC2">
        <v>114.2399978637695</v>
      </c>
      <c r="BD2">
        <v>29.909999847412109</v>
      </c>
      <c r="BE2">
        <v>98.319999694824219</v>
      </c>
      <c r="BF2">
        <v>192.17999267578119</v>
      </c>
      <c r="BG2">
        <v>43.799999237060547</v>
      </c>
      <c r="BH2">
        <v>29.020000457763668</v>
      </c>
      <c r="BI2">
        <v>44.419998168945313</v>
      </c>
      <c r="BJ2">
        <v>56.740001678466797</v>
      </c>
      <c r="BK2">
        <v>9.2200002670288086</v>
      </c>
      <c r="BL2">
        <v>149.6600036621094</v>
      </c>
      <c r="BM2">
        <v>65.930000305175781</v>
      </c>
      <c r="BN2">
        <v>4793.5400390625</v>
      </c>
      <c r="BO2">
        <v>16279.73046875</v>
      </c>
    </row>
    <row r="3" spans="1:67" x14ac:dyDescent="0.25">
      <c r="A3" s="1">
        <v>-34</v>
      </c>
      <c r="B3" s="2">
        <v>44566</v>
      </c>
      <c r="C3">
        <v>58.549999237060547</v>
      </c>
      <c r="D3">
        <v>75.800003051757813</v>
      </c>
      <c r="E3">
        <v>143.42999267578119</v>
      </c>
      <c r="F3">
        <v>304.239990234375</v>
      </c>
      <c r="G3">
        <v>30.139999389648441</v>
      </c>
      <c r="H3">
        <v>213.97999572753909</v>
      </c>
      <c r="I3">
        <v>91.419998168945313</v>
      </c>
      <c r="J3">
        <v>2.869999885559082</v>
      </c>
      <c r="K3">
        <v>891.77001953125</v>
      </c>
      <c r="L3">
        <v>32.020000457763672</v>
      </c>
      <c r="M3">
        <v>21.170000076293949</v>
      </c>
      <c r="N3">
        <v>172.6199951171875</v>
      </c>
      <c r="O3">
        <v>226.94999694824219</v>
      </c>
      <c r="P3">
        <v>10.27000045776367</v>
      </c>
      <c r="Q3">
        <v>227.66999816894531</v>
      </c>
      <c r="R3">
        <v>60.279998779296882</v>
      </c>
      <c r="S3">
        <v>21.819999694824219</v>
      </c>
      <c r="T3">
        <v>40.279998779296882</v>
      </c>
      <c r="U3">
        <v>18.170000076293949</v>
      </c>
      <c r="V3">
        <v>33.470001220703118</v>
      </c>
      <c r="W3">
        <v>133.80000305175781</v>
      </c>
      <c r="X3">
        <v>95.69000244140625</v>
      </c>
      <c r="Y3">
        <v>587.79998779296875</v>
      </c>
      <c r="Z3">
        <v>188.3500061035156</v>
      </c>
      <c r="AA3">
        <v>181.30000305175781</v>
      </c>
      <c r="AB3">
        <v>425.8900146484375</v>
      </c>
      <c r="AC3">
        <v>31.469999313354489</v>
      </c>
      <c r="AD3">
        <v>109</v>
      </c>
      <c r="AE3">
        <v>79.360000610351563</v>
      </c>
      <c r="AF3">
        <v>33.720001220703118</v>
      </c>
      <c r="AG3">
        <v>38.869998931884773</v>
      </c>
      <c r="AH3">
        <v>45.520000457763672</v>
      </c>
      <c r="AI3">
        <v>138.2200012207031</v>
      </c>
      <c r="AJ3">
        <v>132.38999938964841</v>
      </c>
      <c r="AK3">
        <v>583.46002197265625</v>
      </c>
      <c r="AL3">
        <v>37.240001678466797</v>
      </c>
      <c r="AM3">
        <v>69.989997863769531</v>
      </c>
      <c r="AN3">
        <v>262.04998779296881</v>
      </c>
      <c r="AO3">
        <v>18.25</v>
      </c>
      <c r="AP3">
        <v>138.80999755859381</v>
      </c>
      <c r="AQ3">
        <v>63.119998931884773</v>
      </c>
      <c r="AR3">
        <v>267.19000244140619</v>
      </c>
      <c r="AS3">
        <v>164.83000183105469</v>
      </c>
      <c r="AT3">
        <v>81.169998168945313</v>
      </c>
      <c r="AU3">
        <v>566.1199951171875</v>
      </c>
      <c r="AV3">
        <v>567.52001953125</v>
      </c>
      <c r="AW3">
        <v>162.25</v>
      </c>
      <c r="AX3">
        <v>32.240001678466797</v>
      </c>
      <c r="AY3">
        <v>93.699996948242188</v>
      </c>
      <c r="AZ3">
        <v>318.3699951171875</v>
      </c>
      <c r="BA3">
        <v>70.389999389648438</v>
      </c>
      <c r="BB3">
        <v>196.71000671386719</v>
      </c>
      <c r="BC3">
        <v>110.44000244140619</v>
      </c>
      <c r="BD3">
        <v>28.89999961853027</v>
      </c>
      <c r="BE3">
        <v>97.150001525878906</v>
      </c>
      <c r="BF3">
        <v>191.36000061035159</v>
      </c>
      <c r="BG3">
        <v>42.610000610351563</v>
      </c>
      <c r="BH3">
        <v>28.270000457763668</v>
      </c>
      <c r="BI3">
        <v>43.240001678466797</v>
      </c>
      <c r="BJ3">
        <v>56.610000610351563</v>
      </c>
      <c r="BK3">
        <v>9.3500003814697266</v>
      </c>
      <c r="BL3">
        <v>151.21000671386719</v>
      </c>
      <c r="BM3">
        <v>66.75</v>
      </c>
      <c r="BN3">
        <v>4700.580078125</v>
      </c>
      <c r="BO3">
        <v>15771.7802734375</v>
      </c>
    </row>
    <row r="4" spans="1:67" x14ac:dyDescent="0.25">
      <c r="A4" s="1">
        <v>-33</v>
      </c>
      <c r="B4" s="2">
        <v>44567</v>
      </c>
      <c r="C4">
        <v>58.450000762939453</v>
      </c>
      <c r="D4">
        <v>75.769996643066406</v>
      </c>
      <c r="E4">
        <v>145.1499938964844</v>
      </c>
      <c r="F4">
        <v>298.01998901367188</v>
      </c>
      <c r="G4">
        <v>30.25</v>
      </c>
      <c r="H4">
        <v>214.00999450683591</v>
      </c>
      <c r="I4">
        <v>91.55999755859375</v>
      </c>
      <c r="J4">
        <v>2.910000085830688</v>
      </c>
      <c r="K4">
        <v>895.489990234375</v>
      </c>
      <c r="L4">
        <v>31.60000038146973</v>
      </c>
      <c r="M4">
        <v>21.069999694824219</v>
      </c>
      <c r="N4">
        <v>173.1199951171875</v>
      </c>
      <c r="O4">
        <v>230.19000244140619</v>
      </c>
      <c r="P4">
        <v>10.210000038146971</v>
      </c>
      <c r="Q4">
        <v>229.1499938964844</v>
      </c>
      <c r="R4">
        <v>60.919998168945313</v>
      </c>
      <c r="S4">
        <v>22</v>
      </c>
      <c r="T4">
        <v>40.110000610351563</v>
      </c>
      <c r="U4">
        <v>18.29000091552734</v>
      </c>
      <c r="V4">
        <v>33.729999542236328</v>
      </c>
      <c r="W4">
        <v>129.69000244140619</v>
      </c>
      <c r="X4">
        <v>96.230003356933594</v>
      </c>
      <c r="Y4">
        <v>579.04998779296875</v>
      </c>
      <c r="Z4">
        <v>196.94999694824219</v>
      </c>
      <c r="AA4">
        <v>177.58000183105469</v>
      </c>
      <c r="AB4">
        <v>443.52999877929688</v>
      </c>
      <c r="AC4">
        <v>31.510000228881839</v>
      </c>
      <c r="AD4">
        <v>107.90000152587891</v>
      </c>
      <c r="AE4">
        <v>77.430000305175781</v>
      </c>
      <c r="AF4">
        <v>34.540000915527337</v>
      </c>
      <c r="AG4">
        <v>38.680000305175781</v>
      </c>
      <c r="AH4">
        <v>45.990001678466797</v>
      </c>
      <c r="AI4">
        <v>135.3399963378906</v>
      </c>
      <c r="AJ4">
        <v>133.1600036621094</v>
      </c>
      <c r="AK4">
        <v>576.3599853515625</v>
      </c>
      <c r="AL4">
        <v>37.799999237060547</v>
      </c>
      <c r="AM4">
        <v>70.169998168945313</v>
      </c>
      <c r="AN4">
        <v>259</v>
      </c>
      <c r="AO4">
        <v>18.219999313354489</v>
      </c>
      <c r="AP4">
        <v>139.7799987792969</v>
      </c>
      <c r="AQ4">
        <v>67.819999694824219</v>
      </c>
      <c r="AR4">
        <v>269.69000244140619</v>
      </c>
      <c r="AS4">
        <v>166.69000244140619</v>
      </c>
      <c r="AT4">
        <v>81.680000305175781</v>
      </c>
      <c r="AU4">
        <v>562.97998046875</v>
      </c>
      <c r="AV4">
        <v>553.28997802734375</v>
      </c>
      <c r="AW4">
        <v>161.03999328613281</v>
      </c>
      <c r="AX4">
        <v>32.119998931884773</v>
      </c>
      <c r="AY4">
        <v>92.69000244140625</v>
      </c>
      <c r="AZ4">
        <v>324.1300048828125</v>
      </c>
      <c r="BA4">
        <v>69.419998168945313</v>
      </c>
      <c r="BB4">
        <v>193.83000183105469</v>
      </c>
      <c r="BC4">
        <v>111.13999938964839</v>
      </c>
      <c r="BD4">
        <v>28.870000839233398</v>
      </c>
      <c r="BE4">
        <v>98.919998168945313</v>
      </c>
      <c r="BF4">
        <v>192.5</v>
      </c>
      <c r="BG4">
        <v>42.840000152587891</v>
      </c>
      <c r="BH4">
        <v>28.010000228881839</v>
      </c>
      <c r="BI4">
        <v>42.029998779296882</v>
      </c>
      <c r="BJ4">
        <v>56.950000762939453</v>
      </c>
      <c r="BK4">
        <v>9.1400003433227539</v>
      </c>
      <c r="BL4">
        <v>151.53999328613281</v>
      </c>
      <c r="BM4">
        <v>68.319999694824219</v>
      </c>
      <c r="BN4">
        <v>4696.0498046875</v>
      </c>
      <c r="BO4">
        <v>15765.3603515625</v>
      </c>
    </row>
    <row r="5" spans="1:67" x14ac:dyDescent="0.25">
      <c r="A5" s="1">
        <v>-32</v>
      </c>
      <c r="B5" s="2">
        <v>44568</v>
      </c>
      <c r="C5">
        <v>62.369998931884773</v>
      </c>
      <c r="D5">
        <v>74.489997863769531</v>
      </c>
      <c r="E5">
        <v>142.3800048828125</v>
      </c>
      <c r="F5">
        <v>297.41000366210938</v>
      </c>
      <c r="G5">
        <v>29.04000091552734</v>
      </c>
      <c r="H5">
        <v>213.24000549316409</v>
      </c>
      <c r="I5">
        <v>90.510002136230469</v>
      </c>
      <c r="J5">
        <v>2.9000000953674321</v>
      </c>
      <c r="K5">
        <v>892.27001953125</v>
      </c>
      <c r="L5">
        <v>31.469999313354489</v>
      </c>
      <c r="M5">
        <v>21.89999961853027</v>
      </c>
      <c r="N5">
        <v>166.02000427246091</v>
      </c>
      <c r="O5">
        <v>234.3500061035156</v>
      </c>
      <c r="P5">
        <v>10.039999961853029</v>
      </c>
      <c r="Q5">
        <v>228.30999755859381</v>
      </c>
      <c r="R5">
        <v>61.130001068115227</v>
      </c>
      <c r="S5">
        <v>21.719999313354489</v>
      </c>
      <c r="T5">
        <v>41.509998321533203</v>
      </c>
      <c r="U5">
        <v>17.569999694824219</v>
      </c>
      <c r="V5">
        <v>33.340000152587891</v>
      </c>
      <c r="W5">
        <v>131.7799987792969</v>
      </c>
      <c r="X5">
        <v>95.69000244140625</v>
      </c>
      <c r="Y5">
        <v>556.67999267578125</v>
      </c>
      <c r="Z5">
        <v>185.1499938964844</v>
      </c>
      <c r="AA5">
        <v>179.9100036621094</v>
      </c>
      <c r="AB5">
        <v>440.04998779296881</v>
      </c>
      <c r="AC5">
        <v>31.639999389648441</v>
      </c>
      <c r="AD5">
        <v>108.2099990844727</v>
      </c>
      <c r="AE5">
        <v>76.819999694824219</v>
      </c>
      <c r="AF5">
        <v>32.369998931884773</v>
      </c>
      <c r="AG5">
        <v>38.650001525878913</v>
      </c>
      <c r="AH5">
        <v>45.040000915527337</v>
      </c>
      <c r="AI5">
        <v>134.83000183105469</v>
      </c>
      <c r="AJ5">
        <v>133.25</v>
      </c>
      <c r="AK5">
        <v>550.29998779296875</v>
      </c>
      <c r="AL5">
        <v>37.540000915527337</v>
      </c>
      <c r="AM5">
        <v>69.379997253417969</v>
      </c>
      <c r="AN5">
        <v>257.6300048828125</v>
      </c>
      <c r="AO5">
        <v>17.940000534057621</v>
      </c>
      <c r="AP5">
        <v>139.7799987792969</v>
      </c>
      <c r="AQ5">
        <v>70.239997863769531</v>
      </c>
      <c r="AR5">
        <v>267.05999755859381</v>
      </c>
      <c r="AS5">
        <v>163.80999755859381</v>
      </c>
      <c r="AT5">
        <v>80.69000244140625</v>
      </c>
      <c r="AU5">
        <v>552</v>
      </c>
      <c r="AV5">
        <v>541.05999755859375</v>
      </c>
      <c r="AW5">
        <v>156.9700012207031</v>
      </c>
      <c r="AX5">
        <v>31.319999694824219</v>
      </c>
      <c r="AY5">
        <v>89.870002746582031</v>
      </c>
      <c r="AZ5">
        <v>323.739990234375</v>
      </c>
      <c r="BA5">
        <v>69.400001525878906</v>
      </c>
      <c r="BB5">
        <v>180.4100036621094</v>
      </c>
      <c r="BC5">
        <v>107.5699996948242</v>
      </c>
      <c r="BD5">
        <v>28.680000305175781</v>
      </c>
      <c r="BE5">
        <v>101.6600036621094</v>
      </c>
      <c r="BF5">
        <v>189.28999328613281</v>
      </c>
      <c r="BG5">
        <v>42.380001068115227</v>
      </c>
      <c r="BH5">
        <v>28.229999542236332</v>
      </c>
      <c r="BI5">
        <v>41.509998321533203</v>
      </c>
      <c r="BJ5">
        <v>56.259998321533203</v>
      </c>
      <c r="BK5">
        <v>9.2100000381469727</v>
      </c>
      <c r="BL5">
        <v>155.0899963378906</v>
      </c>
      <c r="BM5">
        <v>68.879997253417969</v>
      </c>
      <c r="BN5">
        <v>4677.02978515625</v>
      </c>
      <c r="BO5">
        <v>15592.1904296875</v>
      </c>
    </row>
    <row r="6" spans="1:67" x14ac:dyDescent="0.25">
      <c r="A6" s="1">
        <v>-31</v>
      </c>
      <c r="B6" s="2">
        <v>44571</v>
      </c>
      <c r="C6">
        <v>61.540000915527337</v>
      </c>
      <c r="D6">
        <v>74.220001220703125</v>
      </c>
      <c r="E6">
        <v>140.22999572753909</v>
      </c>
      <c r="F6">
        <v>295.10000610351563</v>
      </c>
      <c r="G6">
        <v>29.139999389648441</v>
      </c>
      <c r="H6">
        <v>207.46000671386719</v>
      </c>
      <c r="I6">
        <v>89.94000244140625</v>
      </c>
      <c r="J6">
        <v>2.9800000190734859</v>
      </c>
      <c r="K6">
        <v>873.34002685546875</v>
      </c>
      <c r="L6">
        <v>32.189998626708977</v>
      </c>
      <c r="M6">
        <v>21.39999961853027</v>
      </c>
      <c r="N6">
        <v>165.8800048828125</v>
      </c>
      <c r="O6">
        <v>231.3800048828125</v>
      </c>
      <c r="P6">
        <v>9.4799995422363281</v>
      </c>
      <c r="Q6">
        <v>229.6300048828125</v>
      </c>
      <c r="R6">
        <v>61.819999694824219</v>
      </c>
      <c r="S6">
        <v>21.39999961853027</v>
      </c>
      <c r="T6">
        <v>40.630001068115227</v>
      </c>
      <c r="U6">
        <v>17.239999771118161</v>
      </c>
      <c r="V6">
        <v>32.900001525878913</v>
      </c>
      <c r="W6">
        <v>128.8999938964844</v>
      </c>
      <c r="X6">
        <v>95.300003051757813</v>
      </c>
      <c r="Y6">
        <v>545.8499755859375</v>
      </c>
      <c r="Z6">
        <v>183.71000671386719</v>
      </c>
      <c r="AA6">
        <v>180.57000732421881</v>
      </c>
      <c r="AB6">
        <v>440.19000244140619</v>
      </c>
      <c r="AC6">
        <v>31.819999694824219</v>
      </c>
      <c r="AD6">
        <v>107.40000152587891</v>
      </c>
      <c r="AE6">
        <v>76.599998474121094</v>
      </c>
      <c r="AF6">
        <v>32.909999847412109</v>
      </c>
      <c r="AG6">
        <v>38.959999084472663</v>
      </c>
      <c r="AH6">
        <v>44.119998931884773</v>
      </c>
      <c r="AI6">
        <v>135.0299987792969</v>
      </c>
      <c r="AJ6">
        <v>131.5</v>
      </c>
      <c r="AK6">
        <v>558.6500244140625</v>
      </c>
      <c r="AL6">
        <v>37.330001831054688</v>
      </c>
      <c r="AM6">
        <v>69.029998779296875</v>
      </c>
      <c r="AN6">
        <v>252.8999938964844</v>
      </c>
      <c r="AO6">
        <v>17.829999923706051</v>
      </c>
      <c r="AP6">
        <v>138.19000244140619</v>
      </c>
      <c r="AQ6">
        <v>68.540000915527344</v>
      </c>
      <c r="AR6">
        <v>264.41000366210938</v>
      </c>
      <c r="AS6">
        <v>165.17999267578119</v>
      </c>
      <c r="AT6">
        <v>79.889999389648438</v>
      </c>
      <c r="AU6">
        <v>541.8599853515625</v>
      </c>
      <c r="AV6">
        <v>539.8499755859375</v>
      </c>
      <c r="AW6">
        <v>150.44000244140619</v>
      </c>
      <c r="AX6">
        <v>31.79000091552734</v>
      </c>
      <c r="AY6">
        <v>91.769996643066406</v>
      </c>
      <c r="AZ6">
        <v>317.45001220703119</v>
      </c>
      <c r="BA6">
        <v>69.510002136230469</v>
      </c>
      <c r="BB6">
        <v>182.96000671386719</v>
      </c>
      <c r="BC6">
        <v>106.0299987792969</v>
      </c>
      <c r="BD6">
        <v>29.110000610351559</v>
      </c>
      <c r="BE6">
        <v>101.1999969482422</v>
      </c>
      <c r="BF6">
        <v>188.0899963378906</v>
      </c>
      <c r="BG6">
        <v>44.770000457763672</v>
      </c>
      <c r="BH6">
        <v>28.54000091552734</v>
      </c>
      <c r="BI6">
        <v>42.599998474121087</v>
      </c>
      <c r="BJ6">
        <v>56.009998321533203</v>
      </c>
      <c r="BK6">
        <v>9.4700002670288086</v>
      </c>
      <c r="BL6">
        <v>151.49000549316409</v>
      </c>
      <c r="BM6">
        <v>68.470001220703125</v>
      </c>
      <c r="BN6">
        <v>4670.2900390625</v>
      </c>
      <c r="BO6">
        <v>15614.4296875</v>
      </c>
    </row>
    <row r="7" spans="1:67" x14ac:dyDescent="0.25">
      <c r="A7" s="1">
        <v>-30</v>
      </c>
      <c r="B7" s="2">
        <v>44572</v>
      </c>
      <c r="C7">
        <v>62.200000762939453</v>
      </c>
      <c r="D7">
        <v>75.150001525878906</v>
      </c>
      <c r="E7">
        <v>142.58000183105469</v>
      </c>
      <c r="F7">
        <v>297.54000854492188</v>
      </c>
      <c r="G7">
        <v>29.090000152587891</v>
      </c>
      <c r="H7">
        <v>211.69000244140619</v>
      </c>
      <c r="I7">
        <v>89.849998474121094</v>
      </c>
      <c r="J7">
        <v>3.059999942779541</v>
      </c>
      <c r="K7">
        <v>888.19000244140625</v>
      </c>
      <c r="L7">
        <v>33.119998931884773</v>
      </c>
      <c r="M7">
        <v>21.979999542236332</v>
      </c>
      <c r="N7">
        <v>169.22999572753909</v>
      </c>
      <c r="O7">
        <v>232.38999938964841</v>
      </c>
      <c r="P7">
        <v>9.6499996185302734</v>
      </c>
      <c r="Q7">
        <v>234.8399963378906</v>
      </c>
      <c r="R7">
        <v>62.369998931884773</v>
      </c>
      <c r="S7">
        <v>21.89999961853027</v>
      </c>
      <c r="T7">
        <v>41.229999542236328</v>
      </c>
      <c r="U7">
        <v>17.680000305175781</v>
      </c>
      <c r="V7">
        <v>33.069999694824219</v>
      </c>
      <c r="W7">
        <v>130.80000305175781</v>
      </c>
      <c r="X7">
        <v>96.379997253417969</v>
      </c>
      <c r="Y7">
        <v>559.4000244140625</v>
      </c>
      <c r="Z7">
        <v>182.80999755859381</v>
      </c>
      <c r="AA7">
        <v>182.4700012207031</v>
      </c>
      <c r="AB7">
        <v>448.5</v>
      </c>
      <c r="AC7">
        <v>31.969999313354489</v>
      </c>
      <c r="AD7">
        <v>109.38999938964839</v>
      </c>
      <c r="AE7">
        <v>80.080001831054688</v>
      </c>
      <c r="AF7">
        <v>32.830001831054688</v>
      </c>
      <c r="AG7">
        <v>39.189998626708977</v>
      </c>
      <c r="AH7">
        <v>44.919998168945313</v>
      </c>
      <c r="AI7">
        <v>132.8699951171875</v>
      </c>
      <c r="AJ7">
        <v>131.94999694824219</v>
      </c>
      <c r="AK7">
        <v>555.05999755859375</v>
      </c>
      <c r="AL7">
        <v>37.349998474121087</v>
      </c>
      <c r="AM7">
        <v>70.44000244140625</v>
      </c>
      <c r="AN7">
        <v>259.989990234375</v>
      </c>
      <c r="AO7">
        <v>18.079999923706051</v>
      </c>
      <c r="AP7">
        <v>138.0299987792969</v>
      </c>
      <c r="AQ7">
        <v>69.330001831054688</v>
      </c>
      <c r="AR7">
        <v>262.1199951171875</v>
      </c>
      <c r="AS7">
        <v>165.72999572753909</v>
      </c>
      <c r="AT7">
        <v>80.239997863769531</v>
      </c>
      <c r="AU7">
        <v>553.32000732421875</v>
      </c>
      <c r="AV7">
        <v>540.84002685546875</v>
      </c>
      <c r="AW7">
        <v>150.30000305175781</v>
      </c>
      <c r="AX7">
        <v>32.020000457763672</v>
      </c>
      <c r="AY7">
        <v>95.25</v>
      </c>
      <c r="AZ7">
        <v>321.3699951171875</v>
      </c>
      <c r="BA7">
        <v>69.980003356933594</v>
      </c>
      <c r="BB7">
        <v>185.69999694824219</v>
      </c>
      <c r="BC7">
        <v>104.0400009155273</v>
      </c>
      <c r="BD7">
        <v>30.5</v>
      </c>
      <c r="BE7">
        <v>102.34999847412109</v>
      </c>
      <c r="BF7">
        <v>189.5299987792969</v>
      </c>
      <c r="BG7">
        <v>45.189998626708977</v>
      </c>
      <c r="BH7">
        <v>29.14999961853027</v>
      </c>
      <c r="BI7">
        <v>43.619998931884773</v>
      </c>
      <c r="BJ7">
        <v>55.630001068115227</v>
      </c>
      <c r="BK7">
        <v>9.5399999618530273</v>
      </c>
      <c r="BL7">
        <v>156.42999267578119</v>
      </c>
      <c r="BM7">
        <v>71.349998474121094</v>
      </c>
      <c r="BN7">
        <v>4713.06982421875</v>
      </c>
      <c r="BO7">
        <v>15844.1201171875</v>
      </c>
    </row>
    <row r="8" spans="1:67" x14ac:dyDescent="0.25">
      <c r="A8" s="1">
        <v>-29</v>
      </c>
      <c r="B8" s="2">
        <v>44573</v>
      </c>
      <c r="C8">
        <v>61.880001068115227</v>
      </c>
      <c r="D8">
        <v>74.69000244140625</v>
      </c>
      <c r="E8">
        <v>143.61000061035159</v>
      </c>
      <c r="F8">
        <v>299.75</v>
      </c>
      <c r="G8">
        <v>31.510000228881839</v>
      </c>
      <c r="H8">
        <v>212.8399963378906</v>
      </c>
      <c r="I8">
        <v>90.94000244140625</v>
      </c>
      <c r="J8">
        <v>3.0199999809265141</v>
      </c>
      <c r="K8">
        <v>885.1099853515625</v>
      </c>
      <c r="L8">
        <v>32.689998626708977</v>
      </c>
      <c r="M8">
        <v>22.309999465942379</v>
      </c>
      <c r="N8">
        <v>170.17999267578119</v>
      </c>
      <c r="O8">
        <v>231.6600036621094</v>
      </c>
      <c r="P8">
        <v>9.4399995803833008</v>
      </c>
      <c r="Q8">
        <v>237.83000183105469</v>
      </c>
      <c r="R8">
        <v>62.119998931884773</v>
      </c>
      <c r="S8">
        <v>22.04000091552734</v>
      </c>
      <c r="T8">
        <v>40.610000610351563</v>
      </c>
      <c r="U8">
        <v>17.010000228881839</v>
      </c>
      <c r="V8">
        <v>33.479999542236328</v>
      </c>
      <c r="W8">
        <v>132.5</v>
      </c>
      <c r="X8">
        <v>96.919998168945313</v>
      </c>
      <c r="Y8">
        <v>571.1099853515625</v>
      </c>
      <c r="Z8">
        <v>178.05999755859381</v>
      </c>
      <c r="AA8">
        <v>181.25</v>
      </c>
      <c r="AB8">
        <v>451.98001098632813</v>
      </c>
      <c r="AC8">
        <v>31.95999908447266</v>
      </c>
      <c r="AD8">
        <v>111.2399978637695</v>
      </c>
      <c r="AE8">
        <v>79.669998168945313</v>
      </c>
      <c r="AF8">
        <v>32.200000762939453</v>
      </c>
      <c r="AG8">
        <v>38.990001678466797</v>
      </c>
      <c r="AH8">
        <v>44.540000915527337</v>
      </c>
      <c r="AI8">
        <v>133.5899963378906</v>
      </c>
      <c r="AJ8">
        <v>133.47999572753909</v>
      </c>
      <c r="AK8">
        <v>554.6300048828125</v>
      </c>
      <c r="AL8">
        <v>37.75</v>
      </c>
      <c r="AM8">
        <v>70.25</v>
      </c>
      <c r="AN8">
        <v>262.45001220703119</v>
      </c>
      <c r="AO8">
        <v>17.95999908447266</v>
      </c>
      <c r="AP8">
        <v>137.61000061035159</v>
      </c>
      <c r="AQ8">
        <v>68.830001831054688</v>
      </c>
      <c r="AR8">
        <v>260.92001342773438</v>
      </c>
      <c r="AS8">
        <v>166.3699951171875</v>
      </c>
      <c r="AT8">
        <v>79.569999694824219</v>
      </c>
      <c r="AU8">
        <v>559.08001708984375</v>
      </c>
      <c r="AV8">
        <v>537.219970703125</v>
      </c>
      <c r="AW8">
        <v>152.21000671386719</v>
      </c>
      <c r="AX8">
        <v>31.760000228881839</v>
      </c>
      <c r="AY8">
        <v>94.910003662109375</v>
      </c>
      <c r="AZ8">
        <v>325.1099853515625</v>
      </c>
      <c r="BA8">
        <v>69.599998474121094</v>
      </c>
      <c r="BB8">
        <v>177.44000244140619</v>
      </c>
      <c r="BC8">
        <v>103.870002746582</v>
      </c>
      <c r="BD8">
        <v>30.170000076293949</v>
      </c>
      <c r="BE8">
        <v>103.3300018310547</v>
      </c>
      <c r="BF8">
        <v>193</v>
      </c>
      <c r="BG8">
        <v>44.770000457763672</v>
      </c>
      <c r="BH8">
        <v>28.719999313354489</v>
      </c>
      <c r="BI8">
        <v>43.040000915527337</v>
      </c>
      <c r="BJ8">
        <v>55.319999694824219</v>
      </c>
      <c r="BK8">
        <v>9.6899995803833008</v>
      </c>
      <c r="BL8">
        <v>156.30999755859381</v>
      </c>
      <c r="BM8">
        <v>71.139999389648438</v>
      </c>
      <c r="BN8">
        <v>4726.35009765625</v>
      </c>
      <c r="BO8">
        <v>15905.099609375</v>
      </c>
    </row>
    <row r="9" spans="1:67" x14ac:dyDescent="0.25">
      <c r="A9" s="1">
        <v>-28</v>
      </c>
      <c r="B9" s="2">
        <v>44574</v>
      </c>
      <c r="C9">
        <v>60.509998321533203</v>
      </c>
      <c r="D9">
        <v>74.519996643066406</v>
      </c>
      <c r="E9">
        <v>144.05999755859381</v>
      </c>
      <c r="F9">
        <v>294.29000854492188</v>
      </c>
      <c r="G9">
        <v>31.479999542236332</v>
      </c>
      <c r="H9">
        <v>211.50999450683591</v>
      </c>
      <c r="I9">
        <v>91.019996643066406</v>
      </c>
      <c r="J9">
        <v>3.0999999046325679</v>
      </c>
      <c r="K9">
        <v>867.58001708984375</v>
      </c>
      <c r="L9">
        <v>32.590000152587891</v>
      </c>
      <c r="M9">
        <v>22.89999961853027</v>
      </c>
      <c r="N9">
        <v>163.1600036621094</v>
      </c>
      <c r="O9">
        <v>235.97999572753909</v>
      </c>
      <c r="P9">
        <v>9.2899999618530273</v>
      </c>
      <c r="Q9">
        <v>228.6300048828125</v>
      </c>
      <c r="R9">
        <v>61.5</v>
      </c>
      <c r="S9">
        <v>22.20000076293945</v>
      </c>
      <c r="T9">
        <v>41.470001220703118</v>
      </c>
      <c r="U9">
        <v>16.739999771118161</v>
      </c>
      <c r="V9">
        <v>34.090000152587891</v>
      </c>
      <c r="W9">
        <v>130.8399963378906</v>
      </c>
      <c r="X9">
        <v>97.279998779296875</v>
      </c>
      <c r="Y9">
        <v>540.6199951171875</v>
      </c>
      <c r="Z9">
        <v>166.80000305175781</v>
      </c>
      <c r="AA9">
        <v>185.05999755859381</v>
      </c>
      <c r="AB9">
        <v>438.57998657226563</v>
      </c>
      <c r="AC9">
        <v>32.090000152587891</v>
      </c>
      <c r="AD9">
        <v>113.4899978637695</v>
      </c>
      <c r="AE9">
        <v>78.120002746582031</v>
      </c>
      <c r="AF9">
        <v>31.35000038146973</v>
      </c>
      <c r="AG9">
        <v>38.700000762939453</v>
      </c>
      <c r="AH9">
        <v>45.119998931884773</v>
      </c>
      <c r="AI9">
        <v>134.75999450683591</v>
      </c>
      <c r="AJ9">
        <v>129.55999755859381</v>
      </c>
      <c r="AK9">
        <v>534.20001220703125</v>
      </c>
      <c r="AL9">
        <v>38.049999237060547</v>
      </c>
      <c r="AM9">
        <v>69.959999084472656</v>
      </c>
      <c r="AN9">
        <v>260.92001342773438</v>
      </c>
      <c r="AO9">
        <v>18.319999694824219</v>
      </c>
      <c r="AP9">
        <v>137.13999938964841</v>
      </c>
      <c r="AQ9">
        <v>69.040000915527344</v>
      </c>
      <c r="AR9">
        <v>261.41000366210938</v>
      </c>
      <c r="AS9">
        <v>163.94999694824219</v>
      </c>
      <c r="AT9">
        <v>80.279998779296875</v>
      </c>
      <c r="AU9">
        <v>533.40997314453125</v>
      </c>
      <c r="AV9">
        <v>519.20001220703125</v>
      </c>
      <c r="AW9">
        <v>149.5899963378906</v>
      </c>
      <c r="AX9">
        <v>31.319999694824219</v>
      </c>
      <c r="AY9">
        <v>95.379997253417969</v>
      </c>
      <c r="AZ9">
        <v>327.79000854492188</v>
      </c>
      <c r="BA9">
        <v>68.680000305175781</v>
      </c>
      <c r="BB9">
        <v>168.30000305175781</v>
      </c>
      <c r="BC9">
        <v>102.40000152587891</v>
      </c>
      <c r="BD9">
        <v>29.479999542236332</v>
      </c>
      <c r="BE9">
        <v>103.44000244140619</v>
      </c>
      <c r="BF9">
        <v>195.41999816894531</v>
      </c>
      <c r="BG9">
        <v>43.459999084472663</v>
      </c>
      <c r="BH9">
        <v>28.760000228881839</v>
      </c>
      <c r="BI9">
        <v>42.869998931884773</v>
      </c>
      <c r="BJ9">
        <v>56.840000152587891</v>
      </c>
      <c r="BK9">
        <v>9.7200002670288086</v>
      </c>
      <c r="BL9">
        <v>155.2799987792969</v>
      </c>
      <c r="BM9">
        <v>70.629997253417969</v>
      </c>
      <c r="BN9">
        <v>4659.02978515625</v>
      </c>
      <c r="BO9">
        <v>15495.6201171875</v>
      </c>
    </row>
    <row r="10" spans="1:67" x14ac:dyDescent="0.25">
      <c r="A10" s="1">
        <v>-27</v>
      </c>
      <c r="B10" s="2">
        <v>44575</v>
      </c>
      <c r="C10">
        <v>61.389999389648438</v>
      </c>
      <c r="D10">
        <v>73.860000610351563</v>
      </c>
      <c r="E10">
        <v>141.53999328613281</v>
      </c>
      <c r="F10">
        <v>291.35000610351563</v>
      </c>
      <c r="G10">
        <v>32.720001220703118</v>
      </c>
      <c r="H10">
        <v>209.08000183105469</v>
      </c>
      <c r="I10">
        <v>90.589996337890625</v>
      </c>
      <c r="J10">
        <v>3.160000085830688</v>
      </c>
      <c r="K10">
        <v>848.5999755859375</v>
      </c>
      <c r="L10">
        <v>33.25</v>
      </c>
      <c r="M10">
        <v>22.95000076293945</v>
      </c>
      <c r="N10">
        <v>161.75</v>
      </c>
      <c r="O10">
        <v>237.53999328613281</v>
      </c>
      <c r="P10">
        <v>8.9300003051757813</v>
      </c>
      <c r="Q10">
        <v>231.22999572753909</v>
      </c>
      <c r="R10">
        <v>61.360000610351563</v>
      </c>
      <c r="S10">
        <v>21.79999923706055</v>
      </c>
      <c r="T10">
        <v>40.310001373291023</v>
      </c>
      <c r="U10">
        <v>16.20000076293945</v>
      </c>
      <c r="V10">
        <v>33.990001678466797</v>
      </c>
      <c r="W10">
        <v>130.44000244140619</v>
      </c>
      <c r="X10">
        <v>97.470001220703125</v>
      </c>
      <c r="Y10">
        <v>543.05999755859375</v>
      </c>
      <c r="Z10">
        <v>163.69999694824219</v>
      </c>
      <c r="AA10">
        <v>184.3999938964844</v>
      </c>
      <c r="AB10">
        <v>436.44000244140619</v>
      </c>
      <c r="AC10">
        <v>32.490001678466797</v>
      </c>
      <c r="AD10">
        <v>114.09999847412109</v>
      </c>
      <c r="AE10">
        <v>76.769996643066406</v>
      </c>
      <c r="AF10">
        <v>31.559999465942379</v>
      </c>
      <c r="AG10">
        <v>38.419998168945313</v>
      </c>
      <c r="AH10">
        <v>45.110000610351563</v>
      </c>
      <c r="AI10">
        <v>134.21000671386719</v>
      </c>
      <c r="AJ10">
        <v>126.59999847412109</v>
      </c>
      <c r="AK10">
        <v>529.3499755859375</v>
      </c>
      <c r="AL10">
        <v>38.060001373291023</v>
      </c>
      <c r="AM10">
        <v>70.720001220703125</v>
      </c>
      <c r="AN10">
        <v>254.67999267578119</v>
      </c>
      <c r="AO10">
        <v>18.389999389648441</v>
      </c>
      <c r="AP10">
        <v>135.6000061035156</v>
      </c>
      <c r="AQ10">
        <v>68.930000305175781</v>
      </c>
      <c r="AR10">
        <v>257.70999145507813</v>
      </c>
      <c r="AS10">
        <v>161.19999694824219</v>
      </c>
      <c r="AT10">
        <v>81.69000244140625</v>
      </c>
      <c r="AU10">
        <v>526.739990234375</v>
      </c>
      <c r="AV10">
        <v>525.69000244140625</v>
      </c>
      <c r="AW10">
        <v>148.17999267578119</v>
      </c>
      <c r="AX10">
        <v>31.620000839233398</v>
      </c>
      <c r="AY10">
        <v>94.540000915527344</v>
      </c>
      <c r="AZ10">
        <v>326.92999267578119</v>
      </c>
      <c r="BA10">
        <v>66.110000610351563</v>
      </c>
      <c r="BB10">
        <v>167.47999572753909</v>
      </c>
      <c r="BC10">
        <v>100.120002746582</v>
      </c>
      <c r="BD10">
        <v>27.809999465942379</v>
      </c>
      <c r="BE10">
        <v>103.76999664306641</v>
      </c>
      <c r="BF10">
        <v>192.6499938964844</v>
      </c>
      <c r="BG10">
        <v>43.799999237060547</v>
      </c>
      <c r="BH10">
        <v>28.95999908447266</v>
      </c>
      <c r="BI10">
        <v>41.509998321533203</v>
      </c>
      <c r="BJ10">
        <v>57.169998168945313</v>
      </c>
      <c r="BK10">
        <v>9.25</v>
      </c>
      <c r="BL10">
        <v>157.2200012207031</v>
      </c>
      <c r="BM10">
        <v>71.870002746582031</v>
      </c>
      <c r="BN10">
        <v>4662.85009765625</v>
      </c>
      <c r="BO10">
        <v>15611.58984375</v>
      </c>
    </row>
    <row r="11" spans="1:67" x14ac:dyDescent="0.25">
      <c r="A11" s="1">
        <v>-26</v>
      </c>
      <c r="B11" s="2">
        <v>44579</v>
      </c>
      <c r="C11">
        <v>60.049999237060547</v>
      </c>
      <c r="D11">
        <v>72.660003662109375</v>
      </c>
      <c r="E11">
        <v>139.55999755859381</v>
      </c>
      <c r="F11">
        <v>286.60000610351563</v>
      </c>
      <c r="G11">
        <v>30.969999313354489</v>
      </c>
      <c r="H11">
        <v>206.8699951171875</v>
      </c>
      <c r="I11">
        <v>89.550003051757813</v>
      </c>
      <c r="J11">
        <v>3.1099998950958252</v>
      </c>
      <c r="K11">
        <v>832</v>
      </c>
      <c r="L11">
        <v>30.75</v>
      </c>
      <c r="M11">
        <v>21.979999542236332</v>
      </c>
      <c r="N11">
        <v>153.5299987792969</v>
      </c>
      <c r="O11">
        <v>236</v>
      </c>
      <c r="P11">
        <v>8.6400003433227539</v>
      </c>
      <c r="Q11">
        <v>226.05999755859381</v>
      </c>
      <c r="R11">
        <v>59.729999542236328</v>
      </c>
      <c r="S11">
        <v>21.420000076293949</v>
      </c>
      <c r="T11">
        <v>39.540000915527337</v>
      </c>
      <c r="U11">
        <v>15.64000034332275</v>
      </c>
      <c r="V11">
        <v>32.569999694824219</v>
      </c>
      <c r="W11">
        <v>133.9100036621094</v>
      </c>
      <c r="X11">
        <v>96.370002746582031</v>
      </c>
      <c r="Y11">
        <v>505.95001220703119</v>
      </c>
      <c r="Z11">
        <v>163.49000549316409</v>
      </c>
      <c r="AA11">
        <v>177.55999755859381</v>
      </c>
      <c r="AB11">
        <v>435.94000244140619</v>
      </c>
      <c r="AC11">
        <v>33.029998779296882</v>
      </c>
      <c r="AD11">
        <v>110.7099990844727</v>
      </c>
      <c r="AE11">
        <v>75.040000915527344</v>
      </c>
      <c r="AF11">
        <v>29.639999389648441</v>
      </c>
      <c r="AG11">
        <v>37.630001068115227</v>
      </c>
      <c r="AH11">
        <v>43.919998168945313</v>
      </c>
      <c r="AI11">
        <v>132.94000244140619</v>
      </c>
      <c r="AJ11">
        <v>126.379997253418</v>
      </c>
      <c r="AK11">
        <v>518.16998291015625</v>
      </c>
      <c r="AL11">
        <v>36.819999694824219</v>
      </c>
      <c r="AM11">
        <v>68.989997863769531</v>
      </c>
      <c r="AN11">
        <v>249.8399963378906</v>
      </c>
      <c r="AO11">
        <v>17.690000534057621</v>
      </c>
      <c r="AP11">
        <v>133.8399963378906</v>
      </c>
      <c r="AQ11">
        <v>67.720001220703125</v>
      </c>
      <c r="AR11">
        <v>256.48001098632813</v>
      </c>
      <c r="AS11">
        <v>158.74000549316409</v>
      </c>
      <c r="AT11">
        <v>80.599998474121094</v>
      </c>
      <c r="AU11">
        <v>516.69000244140625</v>
      </c>
      <c r="AV11">
        <v>510.79998779296881</v>
      </c>
      <c r="AW11">
        <v>146.94999694824219</v>
      </c>
      <c r="AX11">
        <v>30.95000076293945</v>
      </c>
      <c r="AY11">
        <v>93.349998474121094</v>
      </c>
      <c r="AZ11">
        <v>327.8900146484375</v>
      </c>
      <c r="BA11">
        <v>66.819999694824219</v>
      </c>
      <c r="BB11">
        <v>166.83000183105469</v>
      </c>
      <c r="BC11">
        <v>97.730003356933594</v>
      </c>
      <c r="BD11">
        <v>26.860000610351559</v>
      </c>
      <c r="BE11">
        <v>101.0100021362305</v>
      </c>
      <c r="BF11">
        <v>189.61000061035159</v>
      </c>
      <c r="BG11">
        <v>42.759998321533203</v>
      </c>
      <c r="BH11">
        <v>28.139999389648441</v>
      </c>
      <c r="BI11">
        <v>38.409999847412109</v>
      </c>
      <c r="BJ11">
        <v>56.509998321533203</v>
      </c>
      <c r="BK11">
        <v>9.1000003814697266</v>
      </c>
      <c r="BL11">
        <v>154.8500061035156</v>
      </c>
      <c r="BM11">
        <v>73.080001831054688</v>
      </c>
      <c r="BN11">
        <v>4577.10986328125</v>
      </c>
      <c r="BO11">
        <v>15210.759765625</v>
      </c>
    </row>
    <row r="12" spans="1:67" x14ac:dyDescent="0.25">
      <c r="A12" s="1">
        <v>-25</v>
      </c>
      <c r="B12" s="2">
        <v>44580</v>
      </c>
      <c r="C12">
        <v>59.630001068115227</v>
      </c>
      <c r="D12">
        <v>71.220001220703125</v>
      </c>
      <c r="E12">
        <v>138.8399963378906</v>
      </c>
      <c r="F12">
        <v>285.57000732421881</v>
      </c>
      <c r="G12">
        <v>30.45999908447266</v>
      </c>
      <c r="H12">
        <v>206.25</v>
      </c>
      <c r="I12">
        <v>91.75</v>
      </c>
      <c r="J12">
        <v>3.220000028610229</v>
      </c>
      <c r="K12">
        <v>825.5</v>
      </c>
      <c r="L12">
        <v>31.139999389648441</v>
      </c>
      <c r="M12">
        <v>21.219999313354489</v>
      </c>
      <c r="N12">
        <v>153.16999816894531</v>
      </c>
      <c r="O12">
        <v>231.1000061035156</v>
      </c>
      <c r="P12">
        <v>8.5900001525878906</v>
      </c>
      <c r="Q12">
        <v>226.27000427246091</v>
      </c>
      <c r="R12">
        <v>58.900001525878913</v>
      </c>
      <c r="S12">
        <v>20.930000305175781</v>
      </c>
      <c r="T12">
        <v>38.819999694824219</v>
      </c>
      <c r="U12">
        <v>15.289999961853029</v>
      </c>
      <c r="V12">
        <v>32.009998321533203</v>
      </c>
      <c r="W12">
        <v>136.9100036621094</v>
      </c>
      <c r="X12">
        <v>94.919998168945313</v>
      </c>
      <c r="Y12">
        <v>493.98001098632813</v>
      </c>
      <c r="Z12">
        <v>163.13999938964841</v>
      </c>
      <c r="AA12">
        <v>176.46000671386719</v>
      </c>
      <c r="AB12">
        <v>438.79998779296881</v>
      </c>
      <c r="AC12">
        <v>32.540000915527337</v>
      </c>
      <c r="AD12">
        <v>111.0500030517578</v>
      </c>
      <c r="AE12">
        <v>73.720001220703125</v>
      </c>
      <c r="AF12">
        <v>28.280000686645511</v>
      </c>
      <c r="AG12">
        <v>36.599998474121087</v>
      </c>
      <c r="AH12">
        <v>42.689998626708977</v>
      </c>
      <c r="AI12">
        <v>131.58000183105469</v>
      </c>
      <c r="AJ12">
        <v>125.80999755859381</v>
      </c>
      <c r="AK12">
        <v>519.1300048828125</v>
      </c>
      <c r="AL12">
        <v>36.479999542236328</v>
      </c>
      <c r="AM12">
        <v>66.849998474121094</v>
      </c>
      <c r="AN12">
        <v>243.2799987792969</v>
      </c>
      <c r="AO12">
        <v>17.420000076293949</v>
      </c>
      <c r="AP12">
        <v>132.3699951171875</v>
      </c>
      <c r="AQ12">
        <v>67.029998779296875</v>
      </c>
      <c r="AR12">
        <v>255.2200012207031</v>
      </c>
      <c r="AS12">
        <v>158.27000427246091</v>
      </c>
      <c r="AT12">
        <v>79.349998474121094</v>
      </c>
      <c r="AU12">
        <v>513.4000244140625</v>
      </c>
      <c r="AV12">
        <v>515.8599853515625</v>
      </c>
      <c r="AW12">
        <v>145.11000061035159</v>
      </c>
      <c r="AX12">
        <v>30.60000038146973</v>
      </c>
      <c r="AY12">
        <v>91.300003051757813</v>
      </c>
      <c r="AZ12">
        <v>323.08999633789063</v>
      </c>
      <c r="BA12">
        <v>66.300003051757813</v>
      </c>
      <c r="BB12">
        <v>166.49000549316409</v>
      </c>
      <c r="BC12">
        <v>96.870002746582031</v>
      </c>
      <c r="BD12">
        <v>26</v>
      </c>
      <c r="BE12">
        <v>93.879997253417969</v>
      </c>
      <c r="BF12">
        <v>182.17999267578119</v>
      </c>
      <c r="BG12">
        <v>42.310001373291023</v>
      </c>
      <c r="BH12">
        <v>27.989999771118161</v>
      </c>
      <c r="BI12">
        <v>37.860000610351563</v>
      </c>
      <c r="BJ12">
        <v>56.299999237060547</v>
      </c>
      <c r="BK12">
        <v>9.3999996185302734</v>
      </c>
      <c r="BL12">
        <v>155.3800048828125</v>
      </c>
      <c r="BM12">
        <v>73.110000610351563</v>
      </c>
      <c r="BN12">
        <v>4532.759765625</v>
      </c>
      <c r="BO12">
        <v>15047.83984375</v>
      </c>
    </row>
    <row r="13" spans="1:67" x14ac:dyDescent="0.25">
      <c r="A13" s="1">
        <v>-24</v>
      </c>
      <c r="B13" s="2">
        <v>44581</v>
      </c>
      <c r="C13">
        <v>61.25</v>
      </c>
      <c r="D13">
        <v>70.69000244140625</v>
      </c>
      <c r="E13">
        <v>136.6199951171875</v>
      </c>
      <c r="F13">
        <v>286.98001098632813</v>
      </c>
      <c r="G13">
        <v>30.629999160766602</v>
      </c>
      <c r="H13">
        <v>203.05999755859381</v>
      </c>
      <c r="I13">
        <v>90.540000915527344</v>
      </c>
      <c r="J13">
        <v>3.190000057220459</v>
      </c>
      <c r="K13">
        <v>826.54998779296875</v>
      </c>
      <c r="L13">
        <v>30.75</v>
      </c>
      <c r="M13">
        <v>20.79999923706055</v>
      </c>
      <c r="N13">
        <v>150.30999755859381</v>
      </c>
      <c r="O13">
        <v>226.7200012207031</v>
      </c>
      <c r="P13">
        <v>8.6400003433227539</v>
      </c>
      <c r="Q13">
        <v>222.94000244140619</v>
      </c>
      <c r="R13">
        <v>58.080001831054688</v>
      </c>
      <c r="S13">
        <v>20.75</v>
      </c>
      <c r="T13">
        <v>38.840000152587891</v>
      </c>
      <c r="U13">
        <v>14.289999961853029</v>
      </c>
      <c r="V13">
        <v>32.029998779296882</v>
      </c>
      <c r="W13">
        <v>138.8800048828125</v>
      </c>
      <c r="X13">
        <v>93.650001525878906</v>
      </c>
      <c r="Y13">
        <v>486.07000732421881</v>
      </c>
      <c r="Z13">
        <v>159.28999328613281</v>
      </c>
      <c r="AA13">
        <v>177.5</v>
      </c>
      <c r="AB13">
        <v>430.97000122070313</v>
      </c>
      <c r="AC13">
        <v>31.780000686645511</v>
      </c>
      <c r="AD13">
        <v>109.2900009155273</v>
      </c>
      <c r="AE13">
        <v>73.69000244140625</v>
      </c>
      <c r="AF13">
        <v>27.840000152587891</v>
      </c>
      <c r="AG13">
        <v>36.110000610351563</v>
      </c>
      <c r="AH13">
        <v>42.330001831054688</v>
      </c>
      <c r="AI13">
        <v>130.82000732421881</v>
      </c>
      <c r="AJ13">
        <v>126.120002746582</v>
      </c>
      <c r="AK13">
        <v>511.14999389648438</v>
      </c>
      <c r="AL13">
        <v>36.020000457763672</v>
      </c>
      <c r="AM13">
        <v>65.480003356933594</v>
      </c>
      <c r="AN13">
        <v>244.50999450683591</v>
      </c>
      <c r="AO13">
        <v>17.059999465942379</v>
      </c>
      <c r="AP13">
        <v>129.44999694824219</v>
      </c>
      <c r="AQ13">
        <v>65.330001831054688</v>
      </c>
      <c r="AR13">
        <v>253.1300048828125</v>
      </c>
      <c r="AS13">
        <v>158.19000244140619</v>
      </c>
      <c r="AT13">
        <v>78.400001525878906</v>
      </c>
      <c r="AU13">
        <v>515.8499755859375</v>
      </c>
      <c r="AV13">
        <v>508.25</v>
      </c>
      <c r="AW13">
        <v>142.72999572753909</v>
      </c>
      <c r="AX13">
        <v>30.489999771118161</v>
      </c>
      <c r="AY13">
        <v>91.760002136230469</v>
      </c>
      <c r="AZ13">
        <v>314.23001098632813</v>
      </c>
      <c r="BA13">
        <v>64.470001220703125</v>
      </c>
      <c r="BB13">
        <v>167.36000061035159</v>
      </c>
      <c r="BC13">
        <v>95.720001220703125</v>
      </c>
      <c r="BD13">
        <v>24.45999908447266</v>
      </c>
      <c r="BE13">
        <v>94.209999084472656</v>
      </c>
      <c r="BF13">
        <v>179.8500061035156</v>
      </c>
      <c r="BG13">
        <v>41.069999694824219</v>
      </c>
      <c r="BH13">
        <v>27.979999542236332</v>
      </c>
      <c r="BI13">
        <v>37.819999694824219</v>
      </c>
      <c r="BJ13">
        <v>55.830001831054688</v>
      </c>
      <c r="BK13">
        <v>9.1999998092651367</v>
      </c>
      <c r="BL13">
        <v>153.63999938964841</v>
      </c>
      <c r="BM13">
        <v>73.269996643066406</v>
      </c>
      <c r="BN13">
        <v>4482.72998046875</v>
      </c>
      <c r="BO13">
        <v>14846.4599609375</v>
      </c>
    </row>
    <row r="14" spans="1:67" x14ac:dyDescent="0.25">
      <c r="A14" s="1">
        <v>-23</v>
      </c>
      <c r="B14" s="2">
        <v>44582</v>
      </c>
      <c r="C14">
        <v>56.209999084472663</v>
      </c>
      <c r="D14">
        <v>69.25</v>
      </c>
      <c r="E14">
        <v>136.41999816894531</v>
      </c>
      <c r="F14">
        <v>282.47000122070313</v>
      </c>
      <c r="G14">
        <v>29.079999923706051</v>
      </c>
      <c r="H14">
        <v>200.75999450683591</v>
      </c>
      <c r="I14">
        <v>88.330001831054688</v>
      </c>
      <c r="J14">
        <v>3.2000000476837158</v>
      </c>
      <c r="K14">
        <v>800.91998291015625</v>
      </c>
      <c r="L14">
        <v>30</v>
      </c>
      <c r="M14">
        <v>19.989999771118161</v>
      </c>
      <c r="N14">
        <v>148.30000305175781</v>
      </c>
      <c r="O14">
        <v>223.36000061035159</v>
      </c>
      <c r="P14">
        <v>8.3900003433227539</v>
      </c>
      <c r="Q14">
        <v>218.6300048828125</v>
      </c>
      <c r="R14">
        <v>56.680000305175781</v>
      </c>
      <c r="S14">
        <v>21.29999923706055</v>
      </c>
      <c r="T14">
        <v>37.860000610351563</v>
      </c>
      <c r="U14">
        <v>14.36999988555908</v>
      </c>
      <c r="V14">
        <v>30.54000091552734</v>
      </c>
      <c r="W14">
        <v>139.00999450683591</v>
      </c>
      <c r="X14">
        <v>93.199996948242188</v>
      </c>
      <c r="Y14">
        <v>464.70999145507813</v>
      </c>
      <c r="Z14">
        <v>148.8500061035156</v>
      </c>
      <c r="AA14">
        <v>174.41999816894531</v>
      </c>
      <c r="AB14">
        <v>427.02999877929688</v>
      </c>
      <c r="AC14">
        <v>31.89999961853027</v>
      </c>
      <c r="AD14">
        <v>108.84999847412109</v>
      </c>
      <c r="AE14">
        <v>71.760002136230469</v>
      </c>
      <c r="AF14">
        <v>26.54999923706055</v>
      </c>
      <c r="AG14">
        <v>34.860000610351563</v>
      </c>
      <c r="AH14">
        <v>42.409999847412109</v>
      </c>
      <c r="AI14">
        <v>129.3500061035156</v>
      </c>
      <c r="AJ14">
        <v>125.63999938964839</v>
      </c>
      <c r="AK14">
        <v>501.95999145507813</v>
      </c>
      <c r="AL14">
        <v>35.349998474121087</v>
      </c>
      <c r="AM14">
        <v>63.720001220703118</v>
      </c>
      <c r="AN14">
        <v>245.77000427246091</v>
      </c>
      <c r="AO14">
        <v>16.870000839233398</v>
      </c>
      <c r="AP14">
        <v>128.8800048828125</v>
      </c>
      <c r="AQ14">
        <v>64.80999755859375</v>
      </c>
      <c r="AR14">
        <v>254.5899963378906</v>
      </c>
      <c r="AS14">
        <v>157.05000305175781</v>
      </c>
      <c r="AT14">
        <v>77.019996643066406</v>
      </c>
      <c r="AU14">
        <v>500.82000732421881</v>
      </c>
      <c r="AV14">
        <v>397.5</v>
      </c>
      <c r="AW14">
        <v>142.94999694824219</v>
      </c>
      <c r="AX14">
        <v>30.110000610351559</v>
      </c>
      <c r="AY14">
        <v>89.230003356933594</v>
      </c>
      <c r="AZ14">
        <v>313.48001098632813</v>
      </c>
      <c r="BA14">
        <v>64.339996337890625</v>
      </c>
      <c r="BB14">
        <v>152.1300048828125</v>
      </c>
      <c r="BC14">
        <v>96.30999755859375</v>
      </c>
      <c r="BD14">
        <v>23.030000686645511</v>
      </c>
      <c r="BE14">
        <v>90.989997863769531</v>
      </c>
      <c r="BF14">
        <v>175.61000061035159</v>
      </c>
      <c r="BG14">
        <v>39.400001525878913</v>
      </c>
      <c r="BH14">
        <v>27.489999771118161</v>
      </c>
      <c r="BI14">
        <v>35.939998626708977</v>
      </c>
      <c r="BJ14">
        <v>55.970001220703118</v>
      </c>
      <c r="BK14">
        <v>8.8500003814697266</v>
      </c>
      <c r="BL14">
        <v>151.3999938964844</v>
      </c>
      <c r="BM14">
        <v>72.169998168945313</v>
      </c>
      <c r="BN14">
        <v>4397.93994140625</v>
      </c>
      <c r="BO14">
        <v>14438.400390625</v>
      </c>
    </row>
    <row r="15" spans="1:67" x14ac:dyDescent="0.25">
      <c r="A15" s="1">
        <v>-22</v>
      </c>
      <c r="B15" s="2">
        <v>44585</v>
      </c>
      <c r="C15">
        <v>58.020000457763672</v>
      </c>
      <c r="D15">
        <v>70.379997253417969</v>
      </c>
      <c r="E15">
        <v>136.33000183105469</v>
      </c>
      <c r="F15">
        <v>282.80999755859381</v>
      </c>
      <c r="G15">
        <v>30.75</v>
      </c>
      <c r="H15">
        <v>200.3699951171875</v>
      </c>
      <c r="I15">
        <v>87.230003356933594</v>
      </c>
      <c r="J15">
        <v>3.1700000762939449</v>
      </c>
      <c r="K15">
        <v>786.82000732421875</v>
      </c>
      <c r="L15">
        <v>29.45000076293945</v>
      </c>
      <c r="M15">
        <v>19.739999771118161</v>
      </c>
      <c r="N15">
        <v>151.6600036621094</v>
      </c>
      <c r="O15">
        <v>224</v>
      </c>
      <c r="P15">
        <v>8.4300003051757813</v>
      </c>
      <c r="Q15">
        <v>223.0299987792969</v>
      </c>
      <c r="R15">
        <v>56.900001525878913</v>
      </c>
      <c r="S15">
        <v>21.760000228881839</v>
      </c>
      <c r="T15">
        <v>37.909999847412109</v>
      </c>
      <c r="U15">
        <v>14.819999694824221</v>
      </c>
      <c r="V15">
        <v>30.319999694824219</v>
      </c>
      <c r="W15">
        <v>135.19999694824219</v>
      </c>
      <c r="X15">
        <v>93.040000915527344</v>
      </c>
      <c r="Y15">
        <v>468.41000366210938</v>
      </c>
      <c r="Z15">
        <v>154.05999755859381</v>
      </c>
      <c r="AA15">
        <v>171.3500061035156</v>
      </c>
      <c r="AB15">
        <v>439.45001220703119</v>
      </c>
      <c r="AC15">
        <v>32.860000610351563</v>
      </c>
      <c r="AD15">
        <v>107.40000152587891</v>
      </c>
      <c r="AE15">
        <v>73.389999389648438</v>
      </c>
      <c r="AF15">
        <v>26.860000610351559</v>
      </c>
      <c r="AG15">
        <v>35.619998931884773</v>
      </c>
      <c r="AH15">
        <v>43.689998626708977</v>
      </c>
      <c r="AI15">
        <v>128.82000732421881</v>
      </c>
      <c r="AJ15">
        <v>125.3199996948242</v>
      </c>
      <c r="AK15">
        <v>511.64999389648438</v>
      </c>
      <c r="AL15">
        <v>35.610000610351563</v>
      </c>
      <c r="AM15">
        <v>62.169998168945313</v>
      </c>
      <c r="AN15">
        <v>249.3500061035156</v>
      </c>
      <c r="AO15">
        <v>17.520000457763668</v>
      </c>
      <c r="AP15">
        <v>132.55999755859381</v>
      </c>
      <c r="AQ15">
        <v>64.860000610351563</v>
      </c>
      <c r="AR15">
        <v>253.61000061035159</v>
      </c>
      <c r="AS15">
        <v>157.96000671386719</v>
      </c>
      <c r="AT15">
        <v>78.349998474121094</v>
      </c>
      <c r="AU15">
        <v>507.07000732421881</v>
      </c>
      <c r="AV15">
        <v>387.14999389648438</v>
      </c>
      <c r="AW15">
        <v>146</v>
      </c>
      <c r="AX15">
        <v>30.440000534057621</v>
      </c>
      <c r="AY15">
        <v>92.269996643066406</v>
      </c>
      <c r="AZ15">
        <v>314.17001342773438</v>
      </c>
      <c r="BA15">
        <v>65.269996643066406</v>
      </c>
      <c r="BB15">
        <v>157.32000732421881</v>
      </c>
      <c r="BC15">
        <v>98.099998474121094</v>
      </c>
      <c r="BD15">
        <v>23.430000305175781</v>
      </c>
      <c r="BE15">
        <v>93.800003051757813</v>
      </c>
      <c r="BF15">
        <v>178.6300048828125</v>
      </c>
      <c r="BG15">
        <v>40.560001373291023</v>
      </c>
      <c r="BH15">
        <v>26.680000305175781</v>
      </c>
      <c r="BI15">
        <v>36.279998779296882</v>
      </c>
      <c r="BJ15">
        <v>56.200000762939453</v>
      </c>
      <c r="BK15">
        <v>7.9800000190734863</v>
      </c>
      <c r="BL15">
        <v>149.32000732421881</v>
      </c>
      <c r="BM15">
        <v>72.790000915527344</v>
      </c>
      <c r="BN15">
        <v>4410.1298828125</v>
      </c>
      <c r="BO15">
        <v>14509.580078125</v>
      </c>
    </row>
    <row r="16" spans="1:67" x14ac:dyDescent="0.25">
      <c r="A16" s="1">
        <v>-21</v>
      </c>
      <c r="B16" s="2">
        <v>44586</v>
      </c>
      <c r="C16">
        <v>61.209999084472663</v>
      </c>
      <c r="D16">
        <v>67.160003662109375</v>
      </c>
      <c r="E16">
        <v>133.88999938964841</v>
      </c>
      <c r="F16">
        <v>279.42999267578119</v>
      </c>
      <c r="G16">
        <v>30.739999771118161</v>
      </c>
      <c r="H16">
        <v>195.67999267578119</v>
      </c>
      <c r="I16">
        <v>86.400001525878906</v>
      </c>
      <c r="J16">
        <v>3.3599998950958252</v>
      </c>
      <c r="K16">
        <v>798.54998779296875</v>
      </c>
      <c r="L16">
        <v>28.64999961853027</v>
      </c>
      <c r="M16">
        <v>20.20000076293945</v>
      </c>
      <c r="N16">
        <v>142.38999938964841</v>
      </c>
      <c r="O16">
        <v>226.6600036621094</v>
      </c>
      <c r="P16">
        <v>8.3900003433227539</v>
      </c>
      <c r="Q16">
        <v>215.38999938964841</v>
      </c>
      <c r="R16">
        <v>56.110000610351563</v>
      </c>
      <c r="S16">
        <v>20.520000457763668</v>
      </c>
      <c r="T16">
        <v>38.720001220703118</v>
      </c>
      <c r="U16">
        <v>14.22999954223633</v>
      </c>
      <c r="V16">
        <v>29.440000534057621</v>
      </c>
      <c r="W16">
        <v>131.00999450683591</v>
      </c>
      <c r="X16">
        <v>91.209999084472656</v>
      </c>
      <c r="Y16">
        <v>445.91000366210938</v>
      </c>
      <c r="Z16">
        <v>145.1300048828125</v>
      </c>
      <c r="AA16">
        <v>174.19999694824219</v>
      </c>
      <c r="AB16">
        <v>416.76998901367188</v>
      </c>
      <c r="AC16">
        <v>32.279998779296882</v>
      </c>
      <c r="AD16">
        <v>107.620002746582</v>
      </c>
      <c r="AE16">
        <v>70.379997253417969</v>
      </c>
      <c r="AF16">
        <v>24.809999465942379</v>
      </c>
      <c r="AG16">
        <v>34.979999542236328</v>
      </c>
      <c r="AH16">
        <v>43.450000762939453</v>
      </c>
      <c r="AI16">
        <v>136.1000061035156</v>
      </c>
      <c r="AJ16">
        <v>123.9499969482422</v>
      </c>
      <c r="AK16">
        <v>478.19000244140619</v>
      </c>
      <c r="AL16">
        <v>35.220001220703118</v>
      </c>
      <c r="AM16">
        <v>60.180000305175781</v>
      </c>
      <c r="AN16">
        <v>241</v>
      </c>
      <c r="AO16">
        <v>17.170000076293949</v>
      </c>
      <c r="AP16">
        <v>129.8699951171875</v>
      </c>
      <c r="AQ16">
        <v>64</v>
      </c>
      <c r="AR16">
        <v>250.67999267578119</v>
      </c>
      <c r="AS16">
        <v>156.6499938964844</v>
      </c>
      <c r="AT16">
        <v>77.769996643066406</v>
      </c>
      <c r="AU16">
        <v>492.92001342773438</v>
      </c>
      <c r="AV16">
        <v>366.42001342773438</v>
      </c>
      <c r="AW16">
        <v>145.47999572753909</v>
      </c>
      <c r="AX16">
        <v>29.79999923706055</v>
      </c>
      <c r="AY16">
        <v>89.370002746582031</v>
      </c>
      <c r="AZ16">
        <v>311.79998779296881</v>
      </c>
      <c r="BA16">
        <v>63.610000610351563</v>
      </c>
      <c r="BB16">
        <v>152.19000244140619</v>
      </c>
      <c r="BC16">
        <v>97.010002136230469</v>
      </c>
      <c r="BD16">
        <v>22.95000076293945</v>
      </c>
      <c r="BE16">
        <v>94.129997253417969</v>
      </c>
      <c r="BF16">
        <v>176.86000061035159</v>
      </c>
      <c r="BG16">
        <v>39.880001068115227</v>
      </c>
      <c r="BH16">
        <v>26.659999847412109</v>
      </c>
      <c r="BI16">
        <v>34.819999694824219</v>
      </c>
      <c r="BJ16">
        <v>55.439998626708977</v>
      </c>
      <c r="BK16">
        <v>8.1599998474121094</v>
      </c>
      <c r="BL16">
        <v>149.55000305175781</v>
      </c>
      <c r="BM16">
        <v>74.930000305175781</v>
      </c>
      <c r="BN16">
        <v>4356.4501953125</v>
      </c>
      <c r="BO16">
        <v>14149.1201171875</v>
      </c>
    </row>
    <row r="17" spans="1:67" x14ac:dyDescent="0.25">
      <c r="A17" s="1">
        <v>-20</v>
      </c>
      <c r="B17" s="2">
        <v>44587</v>
      </c>
      <c r="C17">
        <v>60.75</v>
      </c>
      <c r="D17">
        <v>68</v>
      </c>
      <c r="E17">
        <v>133.38999938964841</v>
      </c>
      <c r="F17">
        <v>276.41000366210938</v>
      </c>
      <c r="G17">
        <v>30</v>
      </c>
      <c r="H17">
        <v>195.27000427246091</v>
      </c>
      <c r="I17">
        <v>86.569999694824219</v>
      </c>
      <c r="J17">
        <v>3.369999885559082</v>
      </c>
      <c r="K17">
        <v>795.469970703125</v>
      </c>
      <c r="L17">
        <v>28.989999771118161</v>
      </c>
      <c r="M17">
        <v>20.29000091552734</v>
      </c>
      <c r="N17">
        <v>141.49000549316409</v>
      </c>
      <c r="O17">
        <v>225.8500061035156</v>
      </c>
      <c r="P17">
        <v>8.3199996948242188</v>
      </c>
      <c r="Q17">
        <v>211</v>
      </c>
      <c r="R17">
        <v>55.330001831054688</v>
      </c>
      <c r="S17">
        <v>20.659999847412109</v>
      </c>
      <c r="T17">
        <v>38.759998321533203</v>
      </c>
      <c r="U17">
        <v>14.180000305175779</v>
      </c>
      <c r="V17">
        <v>29.319999694824219</v>
      </c>
      <c r="W17">
        <v>129.97999572753909</v>
      </c>
      <c r="X17">
        <v>90.580001831054688</v>
      </c>
      <c r="Y17">
        <v>435.54998779296881</v>
      </c>
      <c r="Z17">
        <v>141.30000305175781</v>
      </c>
      <c r="AA17">
        <v>177.1000061035156</v>
      </c>
      <c r="AB17">
        <v>417.29000854492188</v>
      </c>
      <c r="AC17">
        <v>32.110000610351563</v>
      </c>
      <c r="AD17">
        <v>107.34999847412109</v>
      </c>
      <c r="AE17">
        <v>69.519996643066406</v>
      </c>
      <c r="AF17">
        <v>25.129999160766602</v>
      </c>
      <c r="AG17">
        <v>35.229999542236328</v>
      </c>
      <c r="AH17">
        <v>42.930000305175781</v>
      </c>
      <c r="AI17">
        <v>134.25999450683591</v>
      </c>
      <c r="AJ17">
        <v>122.15000152587891</v>
      </c>
      <c r="AK17">
        <v>466.51998901367188</v>
      </c>
      <c r="AL17">
        <v>35.450000762939453</v>
      </c>
      <c r="AM17">
        <v>58.759998321533203</v>
      </c>
      <c r="AN17">
        <v>240.96000671386719</v>
      </c>
      <c r="AO17">
        <v>16.719999313354489</v>
      </c>
      <c r="AP17">
        <v>127.3300018310547</v>
      </c>
      <c r="AQ17">
        <v>63.720001220703118</v>
      </c>
      <c r="AR17">
        <v>249.8500061035156</v>
      </c>
      <c r="AS17">
        <v>154</v>
      </c>
      <c r="AT17">
        <v>76.050003051757813</v>
      </c>
      <c r="AU17">
        <v>492.1300048828125</v>
      </c>
      <c r="AV17">
        <v>359.70001220703119</v>
      </c>
      <c r="AW17">
        <v>143.99000549316409</v>
      </c>
      <c r="AX17">
        <v>29.340000152587891</v>
      </c>
      <c r="AY17">
        <v>87.839996337890625</v>
      </c>
      <c r="AZ17">
        <v>313.8900146484375</v>
      </c>
      <c r="BA17">
        <v>62.330001831054688</v>
      </c>
      <c r="BB17">
        <v>147.7200012207031</v>
      </c>
      <c r="BC17">
        <v>95.580001831054688</v>
      </c>
      <c r="BD17">
        <v>22.569999694824219</v>
      </c>
      <c r="BE17">
        <v>94.319999694824219</v>
      </c>
      <c r="BF17">
        <v>175.0299987792969</v>
      </c>
      <c r="BG17">
        <v>39.560001373291023</v>
      </c>
      <c r="BH17">
        <v>26.04999923706055</v>
      </c>
      <c r="BI17">
        <v>34.799999237060547</v>
      </c>
      <c r="BJ17">
        <v>54.810001373291023</v>
      </c>
      <c r="BK17">
        <v>7.8400001525878906</v>
      </c>
      <c r="BL17">
        <v>148.00999450683591</v>
      </c>
      <c r="BM17">
        <v>74.169998168945313</v>
      </c>
      <c r="BN17">
        <v>4349.93017578125</v>
      </c>
      <c r="BO17">
        <v>14172.759765625</v>
      </c>
    </row>
    <row r="18" spans="1:67" x14ac:dyDescent="0.25">
      <c r="A18" s="1">
        <v>-19</v>
      </c>
      <c r="B18" s="2">
        <v>44588</v>
      </c>
      <c r="C18">
        <v>58.029998779296882</v>
      </c>
      <c r="D18">
        <v>66.739997863769531</v>
      </c>
      <c r="E18">
        <v>132.46000671386719</v>
      </c>
      <c r="F18">
        <v>275.85000610351563</v>
      </c>
      <c r="G18">
        <v>28.229999542236332</v>
      </c>
      <c r="H18">
        <v>196.3699951171875</v>
      </c>
      <c r="I18">
        <v>93.989997863769531</v>
      </c>
      <c r="J18">
        <v>3.339999914169312</v>
      </c>
      <c r="K18">
        <v>787.96002197265625</v>
      </c>
      <c r="L18">
        <v>26.780000686645511</v>
      </c>
      <c r="M18">
        <v>19.110000610351559</v>
      </c>
      <c r="N18">
        <v>138.97999572753909</v>
      </c>
      <c r="O18">
        <v>224.08000183105469</v>
      </c>
      <c r="P18">
        <v>8.0699996948242188</v>
      </c>
      <c r="Q18">
        <v>212.74000549316409</v>
      </c>
      <c r="R18">
        <v>54.619998931884773</v>
      </c>
      <c r="S18">
        <v>20.14999961853027</v>
      </c>
      <c r="T18">
        <v>38.340000152587891</v>
      </c>
      <c r="U18">
        <v>14.090000152587891</v>
      </c>
      <c r="V18">
        <v>28.989999771118161</v>
      </c>
      <c r="W18">
        <v>131.05999755859381</v>
      </c>
      <c r="X18">
        <v>90.629997253417969</v>
      </c>
      <c r="Y18">
        <v>433.41000366210938</v>
      </c>
      <c r="Z18">
        <v>139.53999328613281</v>
      </c>
      <c r="AA18">
        <v>171.22999572753909</v>
      </c>
      <c r="AB18">
        <v>422.989990234375</v>
      </c>
      <c r="AC18">
        <v>32.200000762939453</v>
      </c>
      <c r="AD18">
        <v>108.0899963378906</v>
      </c>
      <c r="AE18">
        <v>69.800003051757813</v>
      </c>
      <c r="AF18">
        <v>24.469999313354489</v>
      </c>
      <c r="AG18">
        <v>35.209999084472663</v>
      </c>
      <c r="AH18">
        <v>42.619998931884773</v>
      </c>
      <c r="AI18">
        <v>132.52000427246091</v>
      </c>
      <c r="AJ18">
        <v>122.40000152587891</v>
      </c>
      <c r="AK18">
        <v>471.07998657226563</v>
      </c>
      <c r="AL18">
        <v>33.669998168945313</v>
      </c>
      <c r="AM18">
        <v>58.220001220703118</v>
      </c>
      <c r="AN18">
        <v>237.47999572753909</v>
      </c>
      <c r="AO18">
        <v>16.60000038146973</v>
      </c>
      <c r="AP18">
        <v>124.8300018310547</v>
      </c>
      <c r="AQ18">
        <v>63.590000152587891</v>
      </c>
      <c r="AR18">
        <v>248.74000549316409</v>
      </c>
      <c r="AS18">
        <v>147.30999755859381</v>
      </c>
      <c r="AT18">
        <v>72.989997863769531</v>
      </c>
      <c r="AU18">
        <v>491.79000854492188</v>
      </c>
      <c r="AV18">
        <v>386.70001220703119</v>
      </c>
      <c r="AW18">
        <v>144.63999938964841</v>
      </c>
      <c r="AX18">
        <v>31.39999961853027</v>
      </c>
      <c r="AY18">
        <v>86.379997253417969</v>
      </c>
      <c r="AZ18">
        <v>308.67999267578119</v>
      </c>
      <c r="BA18">
        <v>61.409999847412109</v>
      </c>
      <c r="BB18">
        <v>147.82000732421881</v>
      </c>
      <c r="BC18">
        <v>95.319999694824219</v>
      </c>
      <c r="BD18">
        <v>22.20000076293945</v>
      </c>
      <c r="BE18">
        <v>93.120002746582031</v>
      </c>
      <c r="BF18">
        <v>171.66999816894531</v>
      </c>
      <c r="BG18">
        <v>38.869998931884773</v>
      </c>
      <c r="BH18">
        <v>25.10000038146973</v>
      </c>
      <c r="BI18">
        <v>34.090000152587891</v>
      </c>
      <c r="BJ18">
        <v>54.569999694824219</v>
      </c>
      <c r="BK18">
        <v>6.940000057220459</v>
      </c>
      <c r="BL18">
        <v>149.30000305175781</v>
      </c>
      <c r="BM18">
        <v>75.120002746582031</v>
      </c>
      <c r="BN18">
        <v>4326.509765625</v>
      </c>
      <c r="BO18">
        <v>14003.1103515625</v>
      </c>
    </row>
    <row r="19" spans="1:67" x14ac:dyDescent="0.25">
      <c r="A19" s="1">
        <v>-18</v>
      </c>
      <c r="B19" s="2">
        <v>44589</v>
      </c>
      <c r="C19">
        <v>57.400001525878913</v>
      </c>
      <c r="D19">
        <v>68.260002136230469</v>
      </c>
      <c r="E19">
        <v>134.99000549316409</v>
      </c>
      <c r="F19">
        <v>277.6300048828125</v>
      </c>
      <c r="G19">
        <v>31.159999847412109</v>
      </c>
      <c r="H19">
        <v>199.5</v>
      </c>
      <c r="I19">
        <v>93.5</v>
      </c>
      <c r="J19">
        <v>3.4500000476837158</v>
      </c>
      <c r="K19">
        <v>808.1400146484375</v>
      </c>
      <c r="L19">
        <v>27.95999908447266</v>
      </c>
      <c r="M19">
        <v>18.969999313354489</v>
      </c>
      <c r="N19">
        <v>145.41999816894531</v>
      </c>
      <c r="O19">
        <v>220.99000549316409</v>
      </c>
      <c r="P19">
        <v>8.130000114440918</v>
      </c>
      <c r="Q19">
        <v>222.1300048828125</v>
      </c>
      <c r="R19">
        <v>55.610000610351563</v>
      </c>
      <c r="S19">
        <v>20.45999908447266</v>
      </c>
      <c r="T19">
        <v>38.279998779296882</v>
      </c>
      <c r="U19">
        <v>14.52999973297119</v>
      </c>
      <c r="V19">
        <v>29.659999847412109</v>
      </c>
      <c r="W19">
        <v>131.91999816894531</v>
      </c>
      <c r="X19">
        <v>90.709999084472656</v>
      </c>
      <c r="Y19">
        <v>451.10000610351563</v>
      </c>
      <c r="Z19">
        <v>145.94999694824219</v>
      </c>
      <c r="AA19">
        <v>174.36000061035159</v>
      </c>
      <c r="AB19">
        <v>493.1199951171875</v>
      </c>
      <c r="AC19">
        <v>32.569999694824219</v>
      </c>
      <c r="AD19">
        <v>108.5</v>
      </c>
      <c r="AE19">
        <v>73</v>
      </c>
      <c r="AF19">
        <v>25.030000686645511</v>
      </c>
      <c r="AG19">
        <v>36.299999237060547</v>
      </c>
      <c r="AH19">
        <v>42.930000305175781</v>
      </c>
      <c r="AI19">
        <v>134.5</v>
      </c>
      <c r="AJ19">
        <v>124.34999847412109</v>
      </c>
      <c r="AK19">
        <v>489.04998779296881</v>
      </c>
      <c r="AL19">
        <v>35.189998626708977</v>
      </c>
      <c r="AM19">
        <v>59.720001220703118</v>
      </c>
      <c r="AN19">
        <v>242.8699951171875</v>
      </c>
      <c r="AO19">
        <v>16.75</v>
      </c>
      <c r="AP19">
        <v>125.88999938964839</v>
      </c>
      <c r="AQ19">
        <v>64.040000915527344</v>
      </c>
      <c r="AR19">
        <v>256.08999633789063</v>
      </c>
      <c r="AS19">
        <v>150.27000427246091</v>
      </c>
      <c r="AT19">
        <v>74.379997253417969</v>
      </c>
      <c r="AU19">
        <v>508.1300048828125</v>
      </c>
      <c r="AV19">
        <v>384.3599853515625</v>
      </c>
      <c r="AW19">
        <v>145.9100036621094</v>
      </c>
      <c r="AX19">
        <v>31.090000152587891</v>
      </c>
      <c r="AY19">
        <v>87.769996643066406</v>
      </c>
      <c r="AZ19">
        <v>308.55999755859381</v>
      </c>
      <c r="BA19">
        <v>63.150001525878913</v>
      </c>
      <c r="BB19">
        <v>151.22999572753909</v>
      </c>
      <c r="BC19">
        <v>97.209999084472656</v>
      </c>
      <c r="BD19">
        <v>22.969999313354489</v>
      </c>
      <c r="BE19">
        <v>93.650001525878906</v>
      </c>
      <c r="BF19">
        <v>171.92999267578119</v>
      </c>
      <c r="BG19">
        <v>40.159999847412109</v>
      </c>
      <c r="BH19">
        <v>25.85000038146973</v>
      </c>
      <c r="BI19">
        <v>35.209999084472663</v>
      </c>
      <c r="BJ19">
        <v>54.770000457763672</v>
      </c>
      <c r="BK19">
        <v>7.059999942779541</v>
      </c>
      <c r="BL19">
        <v>156.02000427246091</v>
      </c>
      <c r="BM19">
        <v>75.279998779296875</v>
      </c>
      <c r="BN19">
        <v>4431.85009765625</v>
      </c>
      <c r="BO19">
        <v>14454.6103515625</v>
      </c>
    </row>
    <row r="20" spans="1:67" x14ac:dyDescent="0.25">
      <c r="A20" s="1">
        <v>-17</v>
      </c>
      <c r="B20" s="2">
        <v>44592</v>
      </c>
      <c r="C20">
        <v>56.709999084472663</v>
      </c>
      <c r="D20">
        <v>69.129997253417969</v>
      </c>
      <c r="E20">
        <v>136.77000427246091</v>
      </c>
      <c r="F20">
        <v>282.1199951171875</v>
      </c>
      <c r="G20">
        <v>31.360000610351559</v>
      </c>
      <c r="H20">
        <v>205.41999816894531</v>
      </c>
      <c r="I20">
        <v>97.099998474121094</v>
      </c>
      <c r="J20">
        <v>3.559999942779541</v>
      </c>
      <c r="K20">
        <v>822.94000244140625</v>
      </c>
      <c r="L20">
        <v>29.510000228881839</v>
      </c>
      <c r="M20">
        <v>19.809999465942379</v>
      </c>
      <c r="N20">
        <v>152.13999938964841</v>
      </c>
      <c r="O20">
        <v>220.8800048828125</v>
      </c>
      <c r="P20">
        <v>8.4799995422363281</v>
      </c>
      <c r="Q20">
        <v>232.6300048828125</v>
      </c>
      <c r="R20">
        <v>55.669998168945313</v>
      </c>
      <c r="S20">
        <v>20.989999771118161</v>
      </c>
      <c r="T20">
        <v>39.689998626708977</v>
      </c>
      <c r="U20">
        <v>14.989999771118161</v>
      </c>
      <c r="V20">
        <v>30.079999923706051</v>
      </c>
      <c r="W20">
        <v>132.6600036621094</v>
      </c>
      <c r="X20">
        <v>91.949996948242188</v>
      </c>
      <c r="Y20">
        <v>476.1400146484375</v>
      </c>
      <c r="Z20">
        <v>157.08000183105469</v>
      </c>
      <c r="AA20">
        <v>183.28999328613281</v>
      </c>
      <c r="AB20">
        <v>494.989990234375</v>
      </c>
      <c r="AC20">
        <v>32.619998931884773</v>
      </c>
      <c r="AD20">
        <v>110.370002746582</v>
      </c>
      <c r="AE20">
        <v>75.709999084472656</v>
      </c>
      <c r="AF20">
        <v>26.64999961853027</v>
      </c>
      <c r="AG20">
        <v>36.729999542236328</v>
      </c>
      <c r="AH20">
        <v>43.770000457763672</v>
      </c>
      <c r="AI20">
        <v>133.57000732421881</v>
      </c>
      <c r="AJ20">
        <v>126.6600036621094</v>
      </c>
      <c r="AK20">
        <v>507.29998779296881</v>
      </c>
      <c r="AL20">
        <v>35.540000915527337</v>
      </c>
      <c r="AM20">
        <v>61.490001678466797</v>
      </c>
      <c r="AN20">
        <v>250.78999328613281</v>
      </c>
      <c r="AO20">
        <v>17.079999923706051</v>
      </c>
      <c r="AP20">
        <v>127.8399963378906</v>
      </c>
      <c r="AQ20">
        <v>64.209999084472656</v>
      </c>
      <c r="AR20">
        <v>259.45001220703119</v>
      </c>
      <c r="AS20">
        <v>153.63999938964841</v>
      </c>
      <c r="AT20">
        <v>76.239997863769531</v>
      </c>
      <c r="AU20">
        <v>536.1199951171875</v>
      </c>
      <c r="AV20">
        <v>427.1400146484375</v>
      </c>
      <c r="AW20">
        <v>148.07000732421881</v>
      </c>
      <c r="AX20">
        <v>31.54999923706055</v>
      </c>
      <c r="AY20">
        <v>88.699996948242188</v>
      </c>
      <c r="AZ20">
        <v>310.010009765625</v>
      </c>
      <c r="BA20">
        <v>63.700000762939453</v>
      </c>
      <c r="BB20">
        <v>164.05000305175781</v>
      </c>
      <c r="BC20">
        <v>98.319999694824219</v>
      </c>
      <c r="BD20">
        <v>25.219999313354489</v>
      </c>
      <c r="BE20">
        <v>94.5</v>
      </c>
      <c r="BF20">
        <v>174.6499938964844</v>
      </c>
      <c r="BG20">
        <v>40.340000152587891</v>
      </c>
      <c r="BH20">
        <v>27.14999961853027</v>
      </c>
      <c r="BI20">
        <v>37.400001525878913</v>
      </c>
      <c r="BJ20">
        <v>54.430000305175781</v>
      </c>
      <c r="BK20">
        <v>7.429999828338623</v>
      </c>
      <c r="BL20">
        <v>160.97999572753909</v>
      </c>
      <c r="BM20">
        <v>75.959999084472656</v>
      </c>
      <c r="BN20">
        <v>4515.5498046875</v>
      </c>
      <c r="BO20">
        <v>14930.0498046875</v>
      </c>
    </row>
    <row r="21" spans="1:67" x14ac:dyDescent="0.25">
      <c r="A21" s="1">
        <v>-16</v>
      </c>
      <c r="B21" s="2">
        <v>44593</v>
      </c>
      <c r="C21">
        <v>58.169998168945313</v>
      </c>
      <c r="D21">
        <v>69.849998474121094</v>
      </c>
      <c r="E21">
        <v>137.0899963378906</v>
      </c>
      <c r="F21">
        <v>284.6300048828125</v>
      </c>
      <c r="G21">
        <v>31.14999961853027</v>
      </c>
      <c r="H21">
        <v>206.38999938964841</v>
      </c>
      <c r="I21">
        <v>96.569999694824219</v>
      </c>
      <c r="J21">
        <v>3.559999942779541</v>
      </c>
      <c r="K21">
        <v>825.95001220703125</v>
      </c>
      <c r="L21">
        <v>30.309999465942379</v>
      </c>
      <c r="M21">
        <v>20.930000305175781</v>
      </c>
      <c r="N21">
        <v>151.61000061035159</v>
      </c>
      <c r="O21">
        <v>225.5299987792969</v>
      </c>
      <c r="P21">
        <v>8.5699996948242188</v>
      </c>
      <c r="Q21">
        <v>232.1199951171875</v>
      </c>
      <c r="R21">
        <v>55.369998931884773</v>
      </c>
      <c r="S21">
        <v>21.190000534057621</v>
      </c>
      <c r="T21">
        <v>40.490001678466797</v>
      </c>
      <c r="U21">
        <v>14.710000038146971</v>
      </c>
      <c r="V21">
        <v>30.79000091552734</v>
      </c>
      <c r="W21">
        <v>129.94000244140619</v>
      </c>
      <c r="X21">
        <v>92.480003356933594</v>
      </c>
      <c r="Y21">
        <v>484.3599853515625</v>
      </c>
      <c r="Z21">
        <v>152.1600036621094</v>
      </c>
      <c r="AA21">
        <v>188.05999755859381</v>
      </c>
      <c r="AB21">
        <v>497.54000854492188</v>
      </c>
      <c r="AC21">
        <v>33</v>
      </c>
      <c r="AD21">
        <v>111.5500030517578</v>
      </c>
      <c r="AE21">
        <v>77.25</v>
      </c>
      <c r="AF21">
        <v>26.60000038146973</v>
      </c>
      <c r="AG21">
        <v>37.459999084472663</v>
      </c>
      <c r="AH21">
        <v>44.159999847412109</v>
      </c>
      <c r="AI21">
        <v>135.5299987792969</v>
      </c>
      <c r="AJ21">
        <v>127.0400009155273</v>
      </c>
      <c r="AK21">
        <v>513.510009765625</v>
      </c>
      <c r="AL21">
        <v>36.200000762939453</v>
      </c>
      <c r="AM21">
        <v>62.200000762939453</v>
      </c>
      <c r="AN21">
        <v>252.33000183105469</v>
      </c>
      <c r="AO21">
        <v>17.229999542236332</v>
      </c>
      <c r="AP21">
        <v>129.08000183105469</v>
      </c>
      <c r="AQ21">
        <v>64.589996337890625</v>
      </c>
      <c r="AR21">
        <v>258.989990234375</v>
      </c>
      <c r="AS21">
        <v>153.52000427246091</v>
      </c>
      <c r="AT21">
        <v>78.330001831054688</v>
      </c>
      <c r="AU21">
        <v>545.4000244140625</v>
      </c>
      <c r="AV21">
        <v>457.1300048828125</v>
      </c>
      <c r="AW21">
        <v>148.2200012207031</v>
      </c>
      <c r="AX21">
        <v>31.590000152587891</v>
      </c>
      <c r="AY21">
        <v>90.010002136230469</v>
      </c>
      <c r="AZ21">
        <v>317.20999145507813</v>
      </c>
      <c r="BA21">
        <v>63.430000305175781</v>
      </c>
      <c r="BB21">
        <v>166.25999450683591</v>
      </c>
      <c r="BC21">
        <v>98.760002136230469</v>
      </c>
      <c r="BD21">
        <v>25.569999694824219</v>
      </c>
      <c r="BE21">
        <v>96.510002136230469</v>
      </c>
      <c r="BF21">
        <v>176.13999938964841</v>
      </c>
      <c r="BG21">
        <v>41.709999084472663</v>
      </c>
      <c r="BH21">
        <v>27.659999847412109</v>
      </c>
      <c r="BI21">
        <v>38.610000610351563</v>
      </c>
      <c r="BJ21">
        <v>54.029998779296882</v>
      </c>
      <c r="BK21">
        <v>7.7300000190734863</v>
      </c>
      <c r="BL21">
        <v>165.2799987792969</v>
      </c>
      <c r="BM21">
        <v>80.830001831054688</v>
      </c>
      <c r="BN21">
        <v>4546.5400390625</v>
      </c>
      <c r="BO21">
        <v>15019.6796875</v>
      </c>
    </row>
    <row r="22" spans="1:67" x14ac:dyDescent="0.25">
      <c r="A22" s="1">
        <v>-15</v>
      </c>
      <c r="B22" s="2">
        <v>44594</v>
      </c>
      <c r="C22">
        <v>59.209999084472663</v>
      </c>
      <c r="D22">
        <v>70.029998779296875</v>
      </c>
      <c r="E22">
        <v>139.78999328613281</v>
      </c>
      <c r="F22">
        <v>284.35000610351563</v>
      </c>
      <c r="G22">
        <v>30.190000534057621</v>
      </c>
      <c r="H22">
        <v>200.69999694824219</v>
      </c>
      <c r="I22">
        <v>94.459999084472656</v>
      </c>
      <c r="J22">
        <v>3.4900000095367432</v>
      </c>
      <c r="K22">
        <v>822.510009765625</v>
      </c>
      <c r="L22">
        <v>29.819999694824219</v>
      </c>
      <c r="M22">
        <v>20.85000038146973</v>
      </c>
      <c r="N22">
        <v>153.1300048828125</v>
      </c>
      <c r="O22">
        <v>226.4700012207031</v>
      </c>
      <c r="P22">
        <v>8.5100002288818359</v>
      </c>
      <c r="Q22">
        <v>225.00999450683591</v>
      </c>
      <c r="R22">
        <v>56.169998168945313</v>
      </c>
      <c r="S22">
        <v>21.590000152587891</v>
      </c>
      <c r="T22">
        <v>40.520000457763672</v>
      </c>
      <c r="U22">
        <v>14.409999847412109</v>
      </c>
      <c r="V22">
        <v>30.690000534057621</v>
      </c>
      <c r="W22">
        <v>137.16999816894531</v>
      </c>
      <c r="X22">
        <v>97.55999755859375</v>
      </c>
      <c r="Y22">
        <v>474.95001220703119</v>
      </c>
      <c r="Z22">
        <v>138.03999328613281</v>
      </c>
      <c r="AA22">
        <v>185.33000183105469</v>
      </c>
      <c r="AB22">
        <v>504.66000366210938</v>
      </c>
      <c r="AC22">
        <v>32.790000915527337</v>
      </c>
      <c r="AD22">
        <v>112.65000152587891</v>
      </c>
      <c r="AE22">
        <v>78.550003051757813</v>
      </c>
      <c r="AF22">
        <v>25.690000534057621</v>
      </c>
      <c r="AG22">
        <v>38.159999847412109</v>
      </c>
      <c r="AH22">
        <v>43.740001678466797</v>
      </c>
      <c r="AI22">
        <v>137.25</v>
      </c>
      <c r="AJ22">
        <v>129.0299987792969</v>
      </c>
      <c r="AK22">
        <v>534.22998046875</v>
      </c>
      <c r="AL22">
        <v>36.090000152587891</v>
      </c>
      <c r="AM22">
        <v>62.979999542236328</v>
      </c>
      <c r="AN22">
        <v>254.9100036621094</v>
      </c>
      <c r="AO22">
        <v>17.04000091552734</v>
      </c>
      <c r="AP22">
        <v>128.4100036621094</v>
      </c>
      <c r="AQ22">
        <v>64.290000915527344</v>
      </c>
      <c r="AR22">
        <v>262.27999877929688</v>
      </c>
      <c r="AS22">
        <v>154.77000427246091</v>
      </c>
      <c r="AT22">
        <v>77.120002746582031</v>
      </c>
      <c r="AU22">
        <v>549.83001708984375</v>
      </c>
      <c r="AV22">
        <v>429.48001098632813</v>
      </c>
      <c r="AW22">
        <v>148.71000671386719</v>
      </c>
      <c r="AX22">
        <v>31.14999961853027</v>
      </c>
      <c r="AY22">
        <v>91.379997253417969</v>
      </c>
      <c r="AZ22">
        <v>319.70999145507813</v>
      </c>
      <c r="BA22">
        <v>62.299999237060547</v>
      </c>
      <c r="BB22">
        <v>156.8999938964844</v>
      </c>
      <c r="BC22">
        <v>97.730003356933594</v>
      </c>
      <c r="BD22">
        <v>25.559999465942379</v>
      </c>
      <c r="BE22">
        <v>97.569999694824219</v>
      </c>
      <c r="BF22">
        <v>174.32000732421881</v>
      </c>
      <c r="BG22">
        <v>41.930000305175781</v>
      </c>
      <c r="BH22">
        <v>27.680000305175781</v>
      </c>
      <c r="BI22">
        <v>37.169998168945313</v>
      </c>
      <c r="BJ22">
        <v>54.669998168945313</v>
      </c>
      <c r="BK22">
        <v>7.25</v>
      </c>
      <c r="BL22">
        <v>162.52000427246091</v>
      </c>
      <c r="BM22">
        <v>80.620002746582031</v>
      </c>
      <c r="BN22">
        <v>4589.3798828125</v>
      </c>
      <c r="BO22">
        <v>15139.740234375</v>
      </c>
    </row>
    <row r="23" spans="1:67" x14ac:dyDescent="0.25">
      <c r="A23" s="1">
        <v>-14</v>
      </c>
      <c r="B23" s="2">
        <v>44595</v>
      </c>
      <c r="C23">
        <v>62.740001678466797</v>
      </c>
      <c r="D23">
        <v>69.129997253417969</v>
      </c>
      <c r="E23">
        <v>138.25999450683591</v>
      </c>
      <c r="F23">
        <v>280.8800048828125</v>
      </c>
      <c r="G23">
        <v>29.139999389648441</v>
      </c>
      <c r="H23">
        <v>193.1300048828125</v>
      </c>
      <c r="I23">
        <v>93.120002746582031</v>
      </c>
      <c r="J23">
        <v>3.5199999809265141</v>
      </c>
      <c r="K23">
        <v>805.77001953125</v>
      </c>
      <c r="L23">
        <v>27.319999694824219</v>
      </c>
      <c r="M23">
        <v>20.340000152587891</v>
      </c>
      <c r="N23">
        <v>146.41999816894531</v>
      </c>
      <c r="O23">
        <v>227.25</v>
      </c>
      <c r="P23">
        <v>8.3999996185302734</v>
      </c>
      <c r="Q23">
        <v>212.77000427246091</v>
      </c>
      <c r="R23">
        <v>55.200000762939453</v>
      </c>
      <c r="S23">
        <v>21.45999908447266</v>
      </c>
      <c r="T23">
        <v>39.729999542236328</v>
      </c>
      <c r="U23">
        <v>14.239999771118161</v>
      </c>
      <c r="V23">
        <v>34.909999847412109</v>
      </c>
      <c r="W23">
        <v>137.28999328613281</v>
      </c>
      <c r="X23">
        <v>96.589996337890625</v>
      </c>
      <c r="Y23">
        <v>443.51998901367188</v>
      </c>
      <c r="Z23">
        <v>126.9599990844727</v>
      </c>
      <c r="AA23">
        <v>183.6600036621094</v>
      </c>
      <c r="AB23">
        <v>495.22000122070313</v>
      </c>
      <c r="AC23">
        <v>32.259998321533203</v>
      </c>
      <c r="AD23">
        <v>110.6999969482422</v>
      </c>
      <c r="AE23">
        <v>75.410003662109375</v>
      </c>
      <c r="AF23">
        <v>24.64999961853027</v>
      </c>
      <c r="AG23">
        <v>37.720001220703118</v>
      </c>
      <c r="AH23">
        <v>43.860000610351563</v>
      </c>
      <c r="AI23">
        <v>137.7799987792969</v>
      </c>
      <c r="AJ23">
        <v>127.88999938964839</v>
      </c>
      <c r="AK23">
        <v>538.95001220703125</v>
      </c>
      <c r="AL23">
        <v>36.549999237060547</v>
      </c>
      <c r="AM23">
        <v>61.270000457763672</v>
      </c>
      <c r="AN23">
        <v>254</v>
      </c>
      <c r="AO23">
        <v>16.930000305175781</v>
      </c>
      <c r="AP23">
        <v>127.8399963378906</v>
      </c>
      <c r="AQ23">
        <v>63.970001220703118</v>
      </c>
      <c r="AR23">
        <v>260.6400146484375</v>
      </c>
      <c r="AS23">
        <v>152.0299987792969</v>
      </c>
      <c r="AT23">
        <v>75.569999694824219</v>
      </c>
      <c r="AU23">
        <v>540.30999755859375</v>
      </c>
      <c r="AV23">
        <v>405.60000610351563</v>
      </c>
      <c r="AW23">
        <v>145.30999755859381</v>
      </c>
      <c r="AX23">
        <v>30.780000686645511</v>
      </c>
      <c r="AY23">
        <v>89.5</v>
      </c>
      <c r="AZ23">
        <v>311.55999755859381</v>
      </c>
      <c r="BA23">
        <v>61.299999237060547</v>
      </c>
      <c r="BB23">
        <v>145.2799987792969</v>
      </c>
      <c r="BC23">
        <v>95.94000244140625</v>
      </c>
      <c r="BD23">
        <v>24.5</v>
      </c>
      <c r="BE23">
        <v>97.089996337890625</v>
      </c>
      <c r="BF23">
        <v>174.36000061035159</v>
      </c>
      <c r="BG23">
        <v>41.200000762939453</v>
      </c>
      <c r="BH23">
        <v>26.54000091552734</v>
      </c>
      <c r="BI23">
        <v>34.540000915527337</v>
      </c>
      <c r="BJ23">
        <v>51.549999237060547</v>
      </c>
      <c r="BK23">
        <v>7.0199999809265137</v>
      </c>
      <c r="BL23">
        <v>156.83000183105469</v>
      </c>
      <c r="BM23">
        <v>79.680000305175781</v>
      </c>
      <c r="BN23">
        <v>4477.43994140625</v>
      </c>
      <c r="BO23">
        <v>14501.1103515625</v>
      </c>
    </row>
    <row r="24" spans="1:67" x14ac:dyDescent="0.25">
      <c r="A24" s="1">
        <v>-13</v>
      </c>
      <c r="B24" s="2">
        <v>44596</v>
      </c>
      <c r="C24">
        <v>64.220001220703125</v>
      </c>
      <c r="D24">
        <v>69.239997863769531</v>
      </c>
      <c r="E24">
        <v>134.49000549316409</v>
      </c>
      <c r="F24">
        <v>263.07998657226563</v>
      </c>
      <c r="G24">
        <v>29.069999694824219</v>
      </c>
      <c r="H24">
        <v>189.30999755859381</v>
      </c>
      <c r="I24">
        <v>93.680000305175781</v>
      </c>
      <c r="J24">
        <v>3.5</v>
      </c>
      <c r="K24">
        <v>809.82000732421875</v>
      </c>
      <c r="L24">
        <v>27.659999847412109</v>
      </c>
      <c r="M24">
        <v>19.95999908447266</v>
      </c>
      <c r="N24">
        <v>147.50999450683591</v>
      </c>
      <c r="O24">
        <v>228.6000061035156</v>
      </c>
      <c r="P24">
        <v>8.4700002670288086</v>
      </c>
      <c r="Q24">
        <v>219.22999572753909</v>
      </c>
      <c r="R24">
        <v>55.150001525878913</v>
      </c>
      <c r="S24">
        <v>21.20999908447266</v>
      </c>
      <c r="T24">
        <v>39.849998474121087</v>
      </c>
      <c r="U24">
        <v>14.44999980926514</v>
      </c>
      <c r="V24">
        <v>36.029998779296882</v>
      </c>
      <c r="W24">
        <v>137.71000671386719</v>
      </c>
      <c r="X24">
        <v>95.379997253417969</v>
      </c>
      <c r="Y24">
        <v>453.67999267578119</v>
      </c>
      <c r="Z24">
        <v>133.66999816894531</v>
      </c>
      <c r="AA24">
        <v>185.30999755859381</v>
      </c>
      <c r="AB24">
        <v>502.05999755859381</v>
      </c>
      <c r="AC24">
        <v>32.639999389648438</v>
      </c>
      <c r="AD24">
        <v>110.23000335693359</v>
      </c>
      <c r="AE24">
        <v>76.449996948242188</v>
      </c>
      <c r="AF24">
        <v>25.370000839233398</v>
      </c>
      <c r="AG24">
        <v>37.599998474121087</v>
      </c>
      <c r="AH24">
        <v>43.299999237060547</v>
      </c>
      <c r="AI24">
        <v>137.1499938964844</v>
      </c>
      <c r="AJ24">
        <v>129.75999450683591</v>
      </c>
      <c r="AK24">
        <v>526.44000244140625</v>
      </c>
      <c r="AL24">
        <v>36.319999694824219</v>
      </c>
      <c r="AM24">
        <v>60.619998931884773</v>
      </c>
      <c r="AN24">
        <v>250.55999755859381</v>
      </c>
      <c r="AO24">
        <v>16.989999771118161</v>
      </c>
      <c r="AP24">
        <v>126.65000152587891</v>
      </c>
      <c r="AQ24">
        <v>62.75</v>
      </c>
      <c r="AR24">
        <v>260.05999755859381</v>
      </c>
      <c r="AS24">
        <v>153.25</v>
      </c>
      <c r="AT24">
        <v>75.620002746582031</v>
      </c>
      <c r="AU24">
        <v>554.71002197265625</v>
      </c>
      <c r="AV24">
        <v>410.17001342773438</v>
      </c>
      <c r="AW24">
        <v>145.38999938964841</v>
      </c>
      <c r="AX24">
        <v>31.030000686645511</v>
      </c>
      <c r="AY24">
        <v>88.230003356933594</v>
      </c>
      <c r="AZ24">
        <v>302.97000122070313</v>
      </c>
      <c r="BA24">
        <v>59.810001373291023</v>
      </c>
      <c r="BB24">
        <v>158.72999572753909</v>
      </c>
      <c r="BC24">
        <v>95</v>
      </c>
      <c r="BD24">
        <v>25.29000091552734</v>
      </c>
      <c r="BE24">
        <v>98.889999389648438</v>
      </c>
      <c r="BF24">
        <v>166.4700012207031</v>
      </c>
      <c r="BG24">
        <v>41.770000457763672</v>
      </c>
      <c r="BH24">
        <v>27.04999923706055</v>
      </c>
      <c r="BI24">
        <v>37.049999237060547</v>
      </c>
      <c r="BJ24">
        <v>50.979999542236328</v>
      </c>
      <c r="BK24">
        <v>7.2899999618530273</v>
      </c>
      <c r="BL24">
        <v>160.16999816894531</v>
      </c>
      <c r="BM24">
        <v>81.410003662109375</v>
      </c>
      <c r="BN24">
        <v>4500.52978515625</v>
      </c>
      <c r="BO24">
        <v>14694.349609375</v>
      </c>
    </row>
    <row r="25" spans="1:67" x14ac:dyDescent="0.25">
      <c r="A25" s="1">
        <v>-12</v>
      </c>
      <c r="B25" s="2">
        <v>44599</v>
      </c>
      <c r="C25">
        <v>63.75</v>
      </c>
      <c r="D25">
        <v>69.379997253417969</v>
      </c>
      <c r="E25">
        <v>135.25999450683591</v>
      </c>
      <c r="F25">
        <v>254.3800048828125</v>
      </c>
      <c r="G25">
        <v>29.260000228881839</v>
      </c>
      <c r="H25">
        <v>181.4700012207031</v>
      </c>
      <c r="I25">
        <v>92.410003662109375</v>
      </c>
      <c r="J25">
        <v>3.5499999523162842</v>
      </c>
      <c r="K25">
        <v>816.91998291015625</v>
      </c>
      <c r="L25">
        <v>27.5</v>
      </c>
      <c r="M25">
        <v>21.520000457763668</v>
      </c>
      <c r="N25">
        <v>146.7200012207031</v>
      </c>
      <c r="O25">
        <v>226.53999328613281</v>
      </c>
      <c r="P25">
        <v>8.5799999237060547</v>
      </c>
      <c r="Q25">
        <v>216.9700012207031</v>
      </c>
      <c r="R25">
        <v>55.169998168945313</v>
      </c>
      <c r="S25">
        <v>21.45999908447266</v>
      </c>
      <c r="T25">
        <v>40.939998626708977</v>
      </c>
      <c r="U25">
        <v>14.77000045776367</v>
      </c>
      <c r="V25">
        <v>37.330001831054688</v>
      </c>
      <c r="W25">
        <v>136.3999938964844</v>
      </c>
      <c r="X25">
        <v>95.730003356933594</v>
      </c>
      <c r="Y25">
        <v>448.08999633789063</v>
      </c>
      <c r="Z25">
        <v>135.6600036621094</v>
      </c>
      <c r="AA25">
        <v>187.3500061035156</v>
      </c>
      <c r="AB25">
        <v>502.739990234375</v>
      </c>
      <c r="AC25">
        <v>32.900001525878913</v>
      </c>
      <c r="AD25">
        <v>108.2200012207031</v>
      </c>
      <c r="AE25">
        <v>76.25</v>
      </c>
      <c r="AF25">
        <v>24.54000091552734</v>
      </c>
      <c r="AG25">
        <v>37.490001678466797</v>
      </c>
      <c r="AH25">
        <v>43.130001068115227</v>
      </c>
      <c r="AI25">
        <v>137.24000549316409</v>
      </c>
      <c r="AJ25">
        <v>127.6800003051758</v>
      </c>
      <c r="AK25">
        <v>517.760009765625</v>
      </c>
      <c r="AL25">
        <v>36.549999237060547</v>
      </c>
      <c r="AM25">
        <v>60.360000610351563</v>
      </c>
      <c r="AN25">
        <v>250.8500061035156</v>
      </c>
      <c r="AO25">
        <v>17</v>
      </c>
      <c r="AP25">
        <v>126.73000335693359</v>
      </c>
      <c r="AQ25">
        <v>64.269996643066406</v>
      </c>
      <c r="AR25">
        <v>259.85000610351563</v>
      </c>
      <c r="AS25">
        <v>153.32000732421881</v>
      </c>
      <c r="AT25">
        <v>75.709999084472656</v>
      </c>
      <c r="AU25">
        <v>550.45001220703125</v>
      </c>
      <c r="AV25">
        <v>402.10000610351563</v>
      </c>
      <c r="AW25">
        <v>145.13999938964841</v>
      </c>
      <c r="AX25">
        <v>31.420000076293949</v>
      </c>
      <c r="AY25">
        <v>88.349998474121094</v>
      </c>
      <c r="AZ25">
        <v>303.76998901367188</v>
      </c>
      <c r="BA25">
        <v>60.150001525878913</v>
      </c>
      <c r="BB25">
        <v>155.77000427246091</v>
      </c>
      <c r="BC25">
        <v>95.19000244140625</v>
      </c>
      <c r="BD25">
        <v>25.70000076293945</v>
      </c>
      <c r="BE25">
        <v>99.330001831054688</v>
      </c>
      <c r="BF25">
        <v>160.94999694824219</v>
      </c>
      <c r="BG25">
        <v>40.279998779296882</v>
      </c>
      <c r="BH25">
        <v>27.870000839233398</v>
      </c>
      <c r="BI25">
        <v>37.540000915527337</v>
      </c>
      <c r="BJ25">
        <v>50.919998168945313</v>
      </c>
      <c r="BK25">
        <v>7.2699999809265137</v>
      </c>
      <c r="BL25">
        <v>160.5299987792969</v>
      </c>
      <c r="BM25">
        <v>82.389999389648438</v>
      </c>
      <c r="BN25">
        <v>4483.8701171875</v>
      </c>
      <c r="BO25">
        <v>14571.25</v>
      </c>
    </row>
    <row r="26" spans="1:67" x14ac:dyDescent="0.25">
      <c r="A26" s="1">
        <v>-11</v>
      </c>
      <c r="B26" s="2">
        <v>44600</v>
      </c>
      <c r="C26">
        <v>69.970001220703125</v>
      </c>
      <c r="D26">
        <v>73.150001525878906</v>
      </c>
      <c r="E26">
        <v>135.46000671386719</v>
      </c>
      <c r="F26">
        <v>252.80999755859381</v>
      </c>
      <c r="G26">
        <v>30.70999908447266</v>
      </c>
      <c r="H26">
        <v>184.3399963378906</v>
      </c>
      <c r="I26">
        <v>93.449996948242188</v>
      </c>
      <c r="J26">
        <v>3.5799999237060551</v>
      </c>
      <c r="K26">
        <v>807.3900146484375</v>
      </c>
      <c r="L26">
        <v>27.280000686645511</v>
      </c>
      <c r="M26">
        <v>22.54999923706055</v>
      </c>
      <c r="N26">
        <v>148.3699951171875</v>
      </c>
      <c r="O26">
        <v>223.50999450683591</v>
      </c>
      <c r="P26">
        <v>9.2700004577636719</v>
      </c>
      <c r="Q26">
        <v>217.42999267578119</v>
      </c>
      <c r="R26">
        <v>55.340000152587891</v>
      </c>
      <c r="S26">
        <v>21.680000305175781</v>
      </c>
      <c r="T26">
        <v>42.610000610351563</v>
      </c>
      <c r="U26">
        <v>15.02000045776367</v>
      </c>
      <c r="V26">
        <v>38.819999694824219</v>
      </c>
      <c r="W26">
        <v>134.3699951171875</v>
      </c>
      <c r="X26">
        <v>97.120002746582031</v>
      </c>
      <c r="Y26">
        <v>456.04000854492188</v>
      </c>
      <c r="Z26">
        <v>141.22999572753909</v>
      </c>
      <c r="AA26">
        <v>193.8999938964844</v>
      </c>
      <c r="AB26">
        <v>512.47998046875</v>
      </c>
      <c r="AC26">
        <v>33.799999237060547</v>
      </c>
      <c r="AD26">
        <v>111.1800003051758</v>
      </c>
      <c r="AE26">
        <v>75.430000305175781</v>
      </c>
      <c r="AF26">
        <v>25.010000228881839</v>
      </c>
      <c r="AG26">
        <v>38</v>
      </c>
      <c r="AH26">
        <v>44.430000305175781</v>
      </c>
      <c r="AI26">
        <v>137.02000427246091</v>
      </c>
      <c r="AJ26">
        <v>127.5899963378906</v>
      </c>
      <c r="AK26">
        <v>521.6099853515625</v>
      </c>
      <c r="AL26">
        <v>37.220001220703118</v>
      </c>
      <c r="AM26">
        <v>61.700000762939453</v>
      </c>
      <c r="AN26">
        <v>253.1300048828125</v>
      </c>
      <c r="AO26">
        <v>17.420000076293949</v>
      </c>
      <c r="AP26">
        <v>129.6300048828125</v>
      </c>
      <c r="AQ26">
        <v>64.709999084472656</v>
      </c>
      <c r="AR26">
        <v>260.07998657226563</v>
      </c>
      <c r="AS26">
        <v>153.8800048828125</v>
      </c>
      <c r="AT26">
        <v>77.550003051757813</v>
      </c>
      <c r="AU26">
        <v>546.1400146484375</v>
      </c>
      <c r="AV26">
        <v>403.52999877929688</v>
      </c>
      <c r="AW26">
        <v>143.5299987792969</v>
      </c>
      <c r="AX26">
        <v>31.45000076293945</v>
      </c>
      <c r="AY26">
        <v>90.69000244140625</v>
      </c>
      <c r="AZ26">
        <v>304.73001098632813</v>
      </c>
      <c r="BA26">
        <v>61.139999389648438</v>
      </c>
      <c r="BB26">
        <v>155.86000061035159</v>
      </c>
      <c r="BC26">
        <v>94.919998168945313</v>
      </c>
      <c r="BD26">
        <v>26.590000152587891</v>
      </c>
      <c r="BE26">
        <v>101.84999847412109</v>
      </c>
      <c r="BF26">
        <v>164.30000305175781</v>
      </c>
      <c r="BG26">
        <v>50.889999389648438</v>
      </c>
      <c r="BH26">
        <v>28</v>
      </c>
      <c r="BI26">
        <v>38.340000152587891</v>
      </c>
      <c r="BJ26">
        <v>51.099998474121087</v>
      </c>
      <c r="BK26">
        <v>6.9600000381469727</v>
      </c>
      <c r="BL26">
        <v>161.28999328613281</v>
      </c>
      <c r="BM26">
        <v>80.260002136230469</v>
      </c>
      <c r="BN26">
        <v>4521.5400390625</v>
      </c>
      <c r="BO26">
        <v>14747.0302734375</v>
      </c>
    </row>
    <row r="27" spans="1:67" x14ac:dyDescent="0.25">
      <c r="A27" s="1">
        <v>-10</v>
      </c>
      <c r="B27" s="2">
        <v>44601</v>
      </c>
      <c r="C27">
        <v>71.910003662109375</v>
      </c>
      <c r="D27">
        <v>74.639999389648438</v>
      </c>
      <c r="E27">
        <v>136.52000427246091</v>
      </c>
      <c r="F27">
        <v>259.3599853515625</v>
      </c>
      <c r="G27">
        <v>31.04000091552734</v>
      </c>
      <c r="H27">
        <v>188.83000183105469</v>
      </c>
      <c r="I27">
        <v>94.050003051757813</v>
      </c>
      <c r="J27">
        <v>3.2899999618530269</v>
      </c>
      <c r="K27">
        <v>813</v>
      </c>
      <c r="L27">
        <v>29.590000152587891</v>
      </c>
      <c r="M27">
        <v>23.190000534057621</v>
      </c>
      <c r="N27">
        <v>154.3999938964844</v>
      </c>
      <c r="O27">
        <v>225.5</v>
      </c>
      <c r="P27">
        <v>9.630000114440918</v>
      </c>
      <c r="Q27">
        <v>222.03999328613281</v>
      </c>
      <c r="R27">
        <v>56.290000915527337</v>
      </c>
      <c r="S27">
        <v>22.180000305175781</v>
      </c>
      <c r="T27">
        <v>43.880001068115227</v>
      </c>
      <c r="U27">
        <v>15.319999694824221</v>
      </c>
      <c r="V27">
        <v>38.630001068115227</v>
      </c>
      <c r="W27">
        <v>135.78999328613281</v>
      </c>
      <c r="X27">
        <v>98.419998168945313</v>
      </c>
      <c r="Y27">
        <v>478.510009765625</v>
      </c>
      <c r="Z27">
        <v>146.61000061035159</v>
      </c>
      <c r="AA27">
        <v>196.94999694824219</v>
      </c>
      <c r="AB27">
        <v>523.42999267578125</v>
      </c>
      <c r="AC27">
        <v>34.549999237060547</v>
      </c>
      <c r="AD27">
        <v>117.379997253418</v>
      </c>
      <c r="AE27">
        <v>74.930000305175781</v>
      </c>
      <c r="AF27">
        <v>25</v>
      </c>
      <c r="AG27">
        <v>38.400001525878913</v>
      </c>
      <c r="AH27">
        <v>44</v>
      </c>
      <c r="AI27">
        <v>137.78999328613281</v>
      </c>
      <c r="AJ27">
        <v>129.05000305175781</v>
      </c>
      <c r="AK27">
        <v>531.80999755859375</v>
      </c>
      <c r="AL27">
        <v>39.439998626708977</v>
      </c>
      <c r="AM27">
        <v>63.099998474121087</v>
      </c>
      <c r="AN27">
        <v>262.22000122070313</v>
      </c>
      <c r="AO27">
        <v>17.389999389648441</v>
      </c>
      <c r="AP27">
        <v>130.19000244140619</v>
      </c>
      <c r="AQ27">
        <v>66.580001831054688</v>
      </c>
      <c r="AR27">
        <v>259.8599853515625</v>
      </c>
      <c r="AS27">
        <v>156.44000244140619</v>
      </c>
      <c r="AT27">
        <v>76.919998168945313</v>
      </c>
      <c r="AU27">
        <v>561.469970703125</v>
      </c>
      <c r="AV27">
        <v>412.8900146484375</v>
      </c>
      <c r="AW27">
        <v>146.25999450683591</v>
      </c>
      <c r="AX27">
        <v>31.680000305175781</v>
      </c>
      <c r="AY27">
        <v>93.470001220703125</v>
      </c>
      <c r="AZ27">
        <v>314.25</v>
      </c>
      <c r="BA27">
        <v>62.279998779296882</v>
      </c>
      <c r="BB27">
        <v>164.96000671386719</v>
      </c>
      <c r="BC27">
        <v>97.129997253417969</v>
      </c>
      <c r="BD27">
        <v>26.64999961853027</v>
      </c>
      <c r="BE27">
        <v>101.6699981689453</v>
      </c>
      <c r="BF27">
        <v>168.97999572753909</v>
      </c>
      <c r="BG27">
        <v>50.990001678466797</v>
      </c>
      <c r="BH27">
        <v>29.39999961853027</v>
      </c>
      <c r="BI27">
        <v>40.189998626708977</v>
      </c>
      <c r="BJ27">
        <v>50.150001525878913</v>
      </c>
      <c r="BK27">
        <v>6.9499998092651367</v>
      </c>
      <c r="BL27">
        <v>167.1499938964844</v>
      </c>
      <c r="BM27">
        <v>79</v>
      </c>
      <c r="BN27">
        <v>4587.18017578125</v>
      </c>
      <c r="BO27">
        <v>15056.9599609375</v>
      </c>
    </row>
    <row r="28" spans="1:67" x14ac:dyDescent="0.25">
      <c r="A28" s="1">
        <v>-9</v>
      </c>
      <c r="B28" s="2">
        <v>44602</v>
      </c>
      <c r="C28">
        <v>71.169998168945313</v>
      </c>
      <c r="D28">
        <v>72.930000305175781</v>
      </c>
      <c r="E28">
        <v>135.49000549316409</v>
      </c>
      <c r="F28">
        <v>252.3800048828125</v>
      </c>
      <c r="G28">
        <v>29.95999908447266</v>
      </c>
      <c r="H28">
        <v>186.74000549316409</v>
      </c>
      <c r="I28">
        <v>92.669998168945313</v>
      </c>
      <c r="J28">
        <v>3.309999942779541</v>
      </c>
      <c r="K28">
        <v>778.19000244140625</v>
      </c>
      <c r="L28">
        <v>29.479999542236332</v>
      </c>
      <c r="M28">
        <v>23.120000839233398</v>
      </c>
      <c r="N28">
        <v>148.8699951171875</v>
      </c>
      <c r="O28">
        <v>223.2200012207031</v>
      </c>
      <c r="P28">
        <v>9.6400003433227539</v>
      </c>
      <c r="Q28">
        <v>217.66999816894531</v>
      </c>
      <c r="R28">
        <v>54.869998931884773</v>
      </c>
      <c r="S28">
        <v>22.170000076293949</v>
      </c>
      <c r="T28">
        <v>43.900001525878913</v>
      </c>
      <c r="U28">
        <v>15.189999580383301</v>
      </c>
      <c r="V28">
        <v>37.810001373291023</v>
      </c>
      <c r="W28">
        <v>134.97999572753909</v>
      </c>
      <c r="X28">
        <v>96.870002746582031</v>
      </c>
      <c r="Y28">
        <v>470.42001342773438</v>
      </c>
      <c r="Z28">
        <v>143.0299987792969</v>
      </c>
      <c r="AA28">
        <v>197.52000427246091</v>
      </c>
      <c r="AB28">
        <v>516.82000732421875</v>
      </c>
      <c r="AC28">
        <v>33.520000457763672</v>
      </c>
      <c r="AD28">
        <v>117.3000030517578</v>
      </c>
      <c r="AE28">
        <v>74.209999084472656</v>
      </c>
      <c r="AF28">
        <v>24.340000152587891</v>
      </c>
      <c r="AG28">
        <v>38.110000610351563</v>
      </c>
      <c r="AH28">
        <v>43.069999694824219</v>
      </c>
      <c r="AI28">
        <v>133.52000427246091</v>
      </c>
      <c r="AJ28">
        <v>126.7200012207031</v>
      </c>
      <c r="AK28">
        <v>526.20001220703125</v>
      </c>
      <c r="AL28">
        <v>35.979999542236328</v>
      </c>
      <c r="AM28">
        <v>61.930000305175781</v>
      </c>
      <c r="AN28">
        <v>257.35000610351563</v>
      </c>
      <c r="AO28">
        <v>17.20999908447266</v>
      </c>
      <c r="AP28">
        <v>126.88999938964839</v>
      </c>
      <c r="AQ28">
        <v>66.220001220703125</v>
      </c>
      <c r="AR28">
        <v>256.8699951171875</v>
      </c>
      <c r="AS28">
        <v>153.50999450683591</v>
      </c>
      <c r="AT28">
        <v>75.889999389648438</v>
      </c>
      <c r="AU28">
        <v>545.1099853515625</v>
      </c>
      <c r="AV28">
        <v>406.26998901367188</v>
      </c>
      <c r="AW28">
        <v>144.82000732421881</v>
      </c>
      <c r="AX28">
        <v>31.079999923706051</v>
      </c>
      <c r="AY28">
        <v>89.75</v>
      </c>
      <c r="AZ28">
        <v>304.42001342773438</v>
      </c>
      <c r="BA28">
        <v>60.169998168945313</v>
      </c>
      <c r="BB28">
        <v>165.6499938964844</v>
      </c>
      <c r="BC28">
        <v>95.30999755859375</v>
      </c>
      <c r="BD28">
        <v>27.840000152587891</v>
      </c>
      <c r="BE28">
        <v>101.38999938964839</v>
      </c>
      <c r="BF28">
        <v>164.6199951171875</v>
      </c>
      <c r="BG28">
        <v>51</v>
      </c>
      <c r="BH28">
        <v>29.340000152587891</v>
      </c>
      <c r="BI28">
        <v>37.75</v>
      </c>
      <c r="BJ28">
        <v>50.75</v>
      </c>
      <c r="BK28">
        <v>7.130000114440918</v>
      </c>
      <c r="BL28">
        <v>168.96000671386719</v>
      </c>
      <c r="BM28">
        <v>78.239997863769531</v>
      </c>
      <c r="BN28">
        <v>4504.080078125</v>
      </c>
      <c r="BO28">
        <v>14705.6396484375</v>
      </c>
    </row>
    <row r="29" spans="1:67" x14ac:dyDescent="0.25">
      <c r="A29" s="1">
        <v>-8</v>
      </c>
      <c r="B29" s="2">
        <v>44603</v>
      </c>
      <c r="C29">
        <v>73.519996643066406</v>
      </c>
      <c r="D29">
        <v>72.400001525878906</v>
      </c>
      <c r="E29">
        <v>130.80999755859381</v>
      </c>
      <c r="F29">
        <v>244.38999938964841</v>
      </c>
      <c r="G29">
        <v>29.610000610351559</v>
      </c>
      <c r="H29">
        <v>183.49000549316409</v>
      </c>
      <c r="I29">
        <v>92.44000244140625</v>
      </c>
      <c r="J29">
        <v>3.309999942779541</v>
      </c>
      <c r="K29">
        <v>772.489990234375</v>
      </c>
      <c r="L29">
        <v>28.10000038146973</v>
      </c>
      <c r="M29">
        <v>22.04000091552734</v>
      </c>
      <c r="N29">
        <v>142.5</v>
      </c>
      <c r="O29">
        <v>222.16999816894531</v>
      </c>
      <c r="P29">
        <v>9.3199996948242188</v>
      </c>
      <c r="Q29">
        <v>207.8999938964844</v>
      </c>
      <c r="R29">
        <v>53.900001525878913</v>
      </c>
      <c r="S29">
        <v>22.04999923706055</v>
      </c>
      <c r="T29">
        <v>42.330001831054688</v>
      </c>
      <c r="U29">
        <v>13.97999954223633</v>
      </c>
      <c r="V29">
        <v>36.840000152587891</v>
      </c>
      <c r="W29">
        <v>134.1000061035156</v>
      </c>
      <c r="X29">
        <v>94.739997863769531</v>
      </c>
      <c r="Y29">
        <v>426.1400146484375</v>
      </c>
      <c r="Z29">
        <v>141.77000427246091</v>
      </c>
      <c r="AA29">
        <v>192.1199951171875</v>
      </c>
      <c r="AB29">
        <v>516.6199951171875</v>
      </c>
      <c r="AC29">
        <v>32.430000305175781</v>
      </c>
      <c r="AD29">
        <v>117.870002746582</v>
      </c>
      <c r="AE29">
        <v>80.599998474121094</v>
      </c>
      <c r="AF29">
        <v>22.190000534057621</v>
      </c>
      <c r="AG29">
        <v>37.330001831054688</v>
      </c>
      <c r="AH29">
        <v>42.790000915527337</v>
      </c>
      <c r="AI29">
        <v>132.69000244140619</v>
      </c>
      <c r="AJ29">
        <v>125.9300003051758</v>
      </c>
      <c r="AK29">
        <v>515.04998779296875</v>
      </c>
      <c r="AL29">
        <v>34.939998626708977</v>
      </c>
      <c r="AM29">
        <v>60.540000915527337</v>
      </c>
      <c r="AN29">
        <v>252.17999267578119</v>
      </c>
      <c r="AO29">
        <v>17.25</v>
      </c>
      <c r="AP29">
        <v>125.9599990844727</v>
      </c>
      <c r="AQ29">
        <v>66.25</v>
      </c>
      <c r="AR29">
        <v>255.1600036621094</v>
      </c>
      <c r="AS29">
        <v>152.21000671386719</v>
      </c>
      <c r="AT29">
        <v>75.959999084472656</v>
      </c>
      <c r="AU29">
        <v>534.260009765625</v>
      </c>
      <c r="AV29">
        <v>391.30999755859381</v>
      </c>
      <c r="AW29">
        <v>140.17999267578119</v>
      </c>
      <c r="AX29">
        <v>30.569999694824219</v>
      </c>
      <c r="AY29">
        <v>89.239997863769531</v>
      </c>
      <c r="AZ29">
        <v>300.52999877929688</v>
      </c>
      <c r="BA29">
        <v>58.650001525878913</v>
      </c>
      <c r="BB29">
        <v>163.94000244140619</v>
      </c>
      <c r="BC29">
        <v>93.730003356933594</v>
      </c>
      <c r="BD29">
        <v>27.329999923706051</v>
      </c>
      <c r="BE29">
        <v>99.169998168945313</v>
      </c>
      <c r="BF29">
        <v>162.8500061035156</v>
      </c>
      <c r="BG29">
        <v>50.069999694824219</v>
      </c>
      <c r="BH29">
        <v>28.610000610351559</v>
      </c>
      <c r="BI29">
        <v>35.290000915527337</v>
      </c>
      <c r="BJ29">
        <v>52.599998474121087</v>
      </c>
      <c r="BK29">
        <v>6.9099998474121094</v>
      </c>
      <c r="BL29">
        <v>171.92999267578119</v>
      </c>
      <c r="BM29">
        <v>80.209999084472656</v>
      </c>
      <c r="BN29">
        <v>4418.64013671875</v>
      </c>
      <c r="BO29">
        <v>14253.83984375</v>
      </c>
    </row>
    <row r="30" spans="1:67" x14ac:dyDescent="0.25">
      <c r="A30" s="1">
        <v>-7</v>
      </c>
      <c r="B30" s="2">
        <v>44606</v>
      </c>
      <c r="C30">
        <v>73.860000610351563</v>
      </c>
      <c r="D30">
        <v>71.69000244140625</v>
      </c>
      <c r="E30">
        <v>130.1600036621094</v>
      </c>
      <c r="F30">
        <v>243.49000549316409</v>
      </c>
      <c r="G30">
        <v>30.370000839233398</v>
      </c>
      <c r="H30">
        <v>181.7799987792969</v>
      </c>
      <c r="I30">
        <v>92.279998779296875</v>
      </c>
      <c r="J30">
        <v>3.369999885559082</v>
      </c>
      <c r="K30">
        <v>760.30999755859375</v>
      </c>
      <c r="L30">
        <v>28.069999694824219</v>
      </c>
      <c r="M30">
        <v>21.360000610351559</v>
      </c>
      <c r="N30">
        <v>142.08000183105469</v>
      </c>
      <c r="O30">
        <v>219.44000244140619</v>
      </c>
      <c r="P30">
        <v>9.1999998092651367</v>
      </c>
      <c r="Q30">
        <v>206.3999938964844</v>
      </c>
      <c r="R30">
        <v>53.180000305175781</v>
      </c>
      <c r="S30">
        <v>21.5</v>
      </c>
      <c r="T30">
        <v>41.970001220703118</v>
      </c>
      <c r="U30">
        <v>13.89999961853027</v>
      </c>
      <c r="V30">
        <v>36.680000305175781</v>
      </c>
      <c r="W30">
        <v>133.3999938964844</v>
      </c>
      <c r="X30">
        <v>93.970001220703125</v>
      </c>
      <c r="Y30">
        <v>427.95001220703119</v>
      </c>
      <c r="Z30">
        <v>142.6499938964844</v>
      </c>
      <c r="AA30">
        <v>197.16999816894531</v>
      </c>
      <c r="AB30">
        <v>512.4000244140625</v>
      </c>
      <c r="AC30">
        <v>32.400001525878913</v>
      </c>
      <c r="AD30">
        <v>115.75</v>
      </c>
      <c r="AE30">
        <v>80.370002746582031</v>
      </c>
      <c r="AF30">
        <v>21.70999908447266</v>
      </c>
      <c r="AG30">
        <v>36.509998321533203</v>
      </c>
      <c r="AH30">
        <v>43.369998931884773</v>
      </c>
      <c r="AI30">
        <v>130.1499938964844</v>
      </c>
      <c r="AJ30">
        <v>124.8399963378906</v>
      </c>
      <c r="AK30">
        <v>505.52999877929688</v>
      </c>
      <c r="AL30">
        <v>35.080001831054688</v>
      </c>
      <c r="AM30">
        <v>60.389999389648438</v>
      </c>
      <c r="AN30">
        <v>244.6600036621094</v>
      </c>
      <c r="AO30">
        <v>20.860000610351559</v>
      </c>
      <c r="AP30">
        <v>126.7600021362305</v>
      </c>
      <c r="AQ30">
        <v>65.379997253417969</v>
      </c>
      <c r="AR30">
        <v>253.38999938964841</v>
      </c>
      <c r="AS30">
        <v>151.71000671386719</v>
      </c>
      <c r="AT30">
        <v>76.360000610351563</v>
      </c>
      <c r="AU30">
        <v>532.969970703125</v>
      </c>
      <c r="AV30">
        <v>396.57000732421881</v>
      </c>
      <c r="AW30">
        <v>141.5899963378906</v>
      </c>
      <c r="AX30">
        <v>31.860000610351559</v>
      </c>
      <c r="AY30">
        <v>90.470001220703125</v>
      </c>
      <c r="AZ30">
        <v>301.1400146484375</v>
      </c>
      <c r="BA30">
        <v>58.959999084472663</v>
      </c>
      <c r="BB30">
        <v>159.02000427246091</v>
      </c>
      <c r="BC30">
        <v>93.650001525878906</v>
      </c>
      <c r="BD30">
        <v>27.319999694824219</v>
      </c>
      <c r="BE30">
        <v>98.680000305175781</v>
      </c>
      <c r="BF30">
        <v>164.33000183105469</v>
      </c>
      <c r="BG30">
        <v>49.419998168945313</v>
      </c>
      <c r="BH30">
        <v>28.370000839233398</v>
      </c>
      <c r="BI30">
        <v>34.590000152587891</v>
      </c>
      <c r="BJ30">
        <v>53.290000915527337</v>
      </c>
      <c r="BK30">
        <v>6.869999885559082</v>
      </c>
      <c r="BL30">
        <v>172.82000732421881</v>
      </c>
      <c r="BM30">
        <v>78.980003356933594</v>
      </c>
      <c r="BN30">
        <v>4401.669921875</v>
      </c>
      <c r="BO30">
        <v>14268.58984375</v>
      </c>
    </row>
    <row r="31" spans="1:67" x14ac:dyDescent="0.25">
      <c r="A31" s="1">
        <v>-6</v>
      </c>
      <c r="B31" s="2">
        <v>44607</v>
      </c>
      <c r="C31">
        <v>74.040000915527344</v>
      </c>
      <c r="D31">
        <v>73.029998779296875</v>
      </c>
      <c r="E31">
        <v>131.4100036621094</v>
      </c>
      <c r="F31">
        <v>247.83000183105469</v>
      </c>
      <c r="G31">
        <v>31.780000686645511</v>
      </c>
      <c r="H31">
        <v>184.57000732421881</v>
      </c>
      <c r="I31">
        <v>91.839996337890625</v>
      </c>
      <c r="J31">
        <v>3.4600000381469731</v>
      </c>
      <c r="K31">
        <v>781.19000244140625</v>
      </c>
      <c r="L31">
        <v>29.030000686645511</v>
      </c>
      <c r="M31">
        <v>22.780000686645511</v>
      </c>
      <c r="N31">
        <v>146.07000732421881</v>
      </c>
      <c r="O31">
        <v>222.3800048828125</v>
      </c>
      <c r="P31">
        <v>9.4600000381469727</v>
      </c>
      <c r="Q31">
        <v>214.25</v>
      </c>
      <c r="R31">
        <v>54.270000457763672</v>
      </c>
      <c r="S31">
        <v>22.04000091552734</v>
      </c>
      <c r="T31">
        <v>44.490001678466797</v>
      </c>
      <c r="U31">
        <v>14.260000228881839</v>
      </c>
      <c r="V31">
        <v>37.360000610351563</v>
      </c>
      <c r="W31">
        <v>134.5</v>
      </c>
      <c r="X31">
        <v>94.879997253417969</v>
      </c>
      <c r="Y31">
        <v>462.54000854492188</v>
      </c>
      <c r="Z31">
        <v>148.24000549316409</v>
      </c>
      <c r="AA31">
        <v>211.92999267578119</v>
      </c>
      <c r="AB31">
        <v>517.92999267578125</v>
      </c>
      <c r="AC31">
        <v>32.619998931884773</v>
      </c>
      <c r="AD31">
        <v>117.7799987792969</v>
      </c>
      <c r="AE31">
        <v>86.330001831054688</v>
      </c>
      <c r="AF31">
        <v>21.75</v>
      </c>
      <c r="AG31">
        <v>37.369998931884773</v>
      </c>
      <c r="AH31">
        <v>43.860000610351563</v>
      </c>
      <c r="AI31">
        <v>129.94000244140619</v>
      </c>
      <c r="AJ31">
        <v>125.2200012207031</v>
      </c>
      <c r="AK31">
        <v>510.8699951171875</v>
      </c>
      <c r="AL31">
        <v>36.319999694824219</v>
      </c>
      <c r="AM31">
        <v>61.509998321533203</v>
      </c>
      <c r="AN31">
        <v>250.19999694824219</v>
      </c>
      <c r="AO31">
        <v>21.770000457763668</v>
      </c>
      <c r="AP31">
        <v>127.4300003051758</v>
      </c>
      <c r="AQ31">
        <v>66.790000915527344</v>
      </c>
      <c r="AR31">
        <v>253.80999755859381</v>
      </c>
      <c r="AS31">
        <v>153.53999328613281</v>
      </c>
      <c r="AT31">
        <v>77.5</v>
      </c>
      <c r="AU31">
        <v>546.3800048828125</v>
      </c>
      <c r="AV31">
        <v>407.45999145507813</v>
      </c>
      <c r="AW31">
        <v>145.58000183105469</v>
      </c>
      <c r="AX31">
        <v>32.159999847412109</v>
      </c>
      <c r="AY31">
        <v>92.339996337890625</v>
      </c>
      <c r="AZ31">
        <v>306.33999633789063</v>
      </c>
      <c r="BA31">
        <v>59.580001831054688</v>
      </c>
      <c r="BB31">
        <v>168.1499938964844</v>
      </c>
      <c r="BC31">
        <v>94.510002136230469</v>
      </c>
      <c r="BD31">
        <v>28.440000534057621</v>
      </c>
      <c r="BE31">
        <v>100.3199996948242</v>
      </c>
      <c r="BF31">
        <v>165.80999755859381</v>
      </c>
      <c r="BG31">
        <v>50.659999847412109</v>
      </c>
      <c r="BH31">
        <v>30.069999694824219</v>
      </c>
      <c r="BI31">
        <v>37.090000152587891</v>
      </c>
      <c r="BJ31">
        <v>53.380001068115227</v>
      </c>
      <c r="BK31">
        <v>7.179999828338623</v>
      </c>
      <c r="BL31">
        <v>175.07000732421881</v>
      </c>
      <c r="BM31">
        <v>77.989997863769531</v>
      </c>
      <c r="BN31">
        <v>4471.06982421875</v>
      </c>
      <c r="BO31">
        <v>14620.8203125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31"/>
  <sheetViews>
    <sheetView workbookViewId="0">
      <selection activeCell="S1" sqref="S1"/>
    </sheetView>
  </sheetViews>
  <sheetFormatPr defaultRowHeight="15" x14ac:dyDescent="0.25"/>
  <sheetData>
    <row r="1" spans="1:66" x14ac:dyDescent="0.25">
      <c r="A1" s="1" t="s">
        <v>75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43</v>
      </c>
      <c r="AK1" s="1" t="s">
        <v>44</v>
      </c>
      <c r="AL1" s="1" t="s">
        <v>45</v>
      </c>
      <c r="AM1" s="1" t="s">
        <v>46</v>
      </c>
      <c r="AN1" s="1" t="s">
        <v>47</v>
      </c>
      <c r="AO1" s="1" t="s">
        <v>48</v>
      </c>
      <c r="AP1" s="1" t="s">
        <v>49</v>
      </c>
      <c r="AQ1" s="1" t="s">
        <v>50</v>
      </c>
      <c r="AR1" s="1" t="s">
        <v>51</v>
      </c>
      <c r="AS1" s="1" t="s">
        <v>52</v>
      </c>
      <c r="AT1" s="1" t="s">
        <v>53</v>
      </c>
      <c r="AU1" s="1" t="s">
        <v>54</v>
      </c>
      <c r="AV1" s="1" t="s">
        <v>55</v>
      </c>
      <c r="AW1" s="1" t="s">
        <v>56</v>
      </c>
      <c r="AX1" s="1" t="s">
        <v>57</v>
      </c>
      <c r="AY1" s="1" t="s">
        <v>58</v>
      </c>
      <c r="AZ1" s="1" t="s">
        <v>59</v>
      </c>
      <c r="BA1" s="1" t="s">
        <v>60</v>
      </c>
      <c r="BB1" s="1" t="s">
        <v>61</v>
      </c>
      <c r="BC1" s="1" t="s">
        <v>62</v>
      </c>
      <c r="BD1" s="1" t="s">
        <v>63</v>
      </c>
      <c r="BE1" s="1" t="s">
        <v>64</v>
      </c>
      <c r="BF1" s="1" t="s">
        <v>65</v>
      </c>
      <c r="BG1" s="1" t="s">
        <v>66</v>
      </c>
      <c r="BH1" s="1" t="s">
        <v>67</v>
      </c>
      <c r="BI1" s="1" t="s">
        <v>68</v>
      </c>
      <c r="BJ1" s="1" t="s">
        <v>69</v>
      </c>
      <c r="BK1" s="1" t="s">
        <v>70</v>
      </c>
      <c r="BL1" s="1" t="s">
        <v>71</v>
      </c>
      <c r="BM1" s="1" t="s">
        <v>72</v>
      </c>
      <c r="BN1" s="1" t="s">
        <v>73</v>
      </c>
    </row>
    <row r="2" spans="1:66" x14ac:dyDescent="0.25">
      <c r="A2" s="1">
        <v>-35</v>
      </c>
      <c r="B2">
        <v>-3.0707000000000002E-2</v>
      </c>
      <c r="C2">
        <v>-1.0467000000000001E-2</v>
      </c>
      <c r="D2">
        <v>1.0637000000000001E-2</v>
      </c>
      <c r="E2">
        <v>2.5125000000000001E-2</v>
      </c>
      <c r="F2">
        <v>2.4088999999999999E-2</v>
      </c>
      <c r="G2">
        <v>-2.1134E-2</v>
      </c>
      <c r="H2">
        <v>5.9839999999999997E-3</v>
      </c>
      <c r="I2">
        <v>-2.8709999999999999E-2</v>
      </c>
      <c r="J2">
        <v>1.9837E-2</v>
      </c>
      <c r="K2">
        <v>6.0740000000000004E-3</v>
      </c>
      <c r="L2">
        <v>-4.1398999999999998E-2</v>
      </c>
      <c r="M2">
        <v>-2.6893E-2</v>
      </c>
      <c r="N2">
        <v>6.7000000000000002E-3</v>
      </c>
      <c r="O2">
        <v>-4.802E-2</v>
      </c>
      <c r="P2">
        <v>9.5770000000000004E-3</v>
      </c>
      <c r="Q2">
        <v>-6.3000000000000003E-4</v>
      </c>
      <c r="R2">
        <v>1.213E-2</v>
      </c>
      <c r="S2">
        <v>4.3399E-2</v>
      </c>
      <c r="T2">
        <v>-4.3519000000000002E-2</v>
      </c>
      <c r="U2">
        <v>4.0156999999999998E-2</v>
      </c>
      <c r="V2">
        <v>1.0390999999999999E-2</v>
      </c>
      <c r="W2">
        <v>-5.3969999999999999E-3</v>
      </c>
      <c r="X2">
        <v>-4.7899999999999999E-4</v>
      </c>
      <c r="Y2">
        <v>-3.5471000000000003E-2</v>
      </c>
      <c r="Z2">
        <v>-3.6433E-2</v>
      </c>
      <c r="AA2">
        <v>-8.5570000000000004E-3</v>
      </c>
      <c r="AB2">
        <v>-1.4185E-2</v>
      </c>
      <c r="AC2">
        <v>-3.4069999999999999E-3</v>
      </c>
      <c r="AD2">
        <v>-2.7360000000000002E-3</v>
      </c>
      <c r="AE2">
        <v>8.9599999999999999E-4</v>
      </c>
      <c r="AF2">
        <v>3.2353E-2</v>
      </c>
      <c r="AG2">
        <v>3.8024000000000002E-2</v>
      </c>
      <c r="AH2">
        <v>2.3951E-2</v>
      </c>
      <c r="AI2">
        <v>3.7462000000000002E-2</v>
      </c>
      <c r="AJ2">
        <v>-9.7470000000000005E-3</v>
      </c>
      <c r="AK2">
        <v>3.3062000000000001E-2</v>
      </c>
      <c r="AL2">
        <v>1.9724999999999999E-2</v>
      </c>
      <c r="AM2">
        <v>-4.1180000000000001E-3</v>
      </c>
      <c r="AN2">
        <v>1.6704E-2</v>
      </c>
      <c r="AO2">
        <v>-2.61E-4</v>
      </c>
      <c r="AP2">
        <v>-5.6439999999999997E-3</v>
      </c>
      <c r="AQ2">
        <v>1.1710999999999999E-2</v>
      </c>
      <c r="AR2">
        <v>3.0564000000000001E-2</v>
      </c>
      <c r="AS2">
        <v>-5.0020000000000004E-3</v>
      </c>
      <c r="AT2">
        <v>1.2181000000000001E-2</v>
      </c>
      <c r="AU2">
        <v>-7.4999999999999997E-3</v>
      </c>
      <c r="AV2">
        <v>1.0631E-2</v>
      </c>
      <c r="AW2">
        <v>4.5909999999999996E-3</v>
      </c>
      <c r="AX2">
        <v>2.5756000000000001E-2</v>
      </c>
      <c r="AY2">
        <v>4.1334000000000003E-2</v>
      </c>
      <c r="AZ2">
        <v>-4.5443999999999998E-2</v>
      </c>
      <c r="BA2">
        <v>3.6923999999999998E-2</v>
      </c>
      <c r="BB2">
        <v>2.6138000000000002E-2</v>
      </c>
      <c r="BC2">
        <v>7.4180000000000001E-3</v>
      </c>
      <c r="BD2">
        <v>-3.7262999999999998E-2</v>
      </c>
      <c r="BE2">
        <v>1.4449999999999999E-2</v>
      </c>
      <c r="BF2">
        <v>1.3357000000000001E-2</v>
      </c>
      <c r="BG2">
        <v>6.0029999999999997E-3</v>
      </c>
      <c r="BH2">
        <v>1.4836E-2</v>
      </c>
      <c r="BI2">
        <v>-4.4528999999999999E-2</v>
      </c>
      <c r="BJ2">
        <v>3.0966E-2</v>
      </c>
      <c r="BK2">
        <v>2.6033000000000001E-2</v>
      </c>
      <c r="BL2">
        <v>-1.0839999999999999E-3</v>
      </c>
      <c r="BM2">
        <v>2.16E-3</v>
      </c>
      <c r="BN2" s="2">
        <v>44565</v>
      </c>
    </row>
    <row r="3" spans="1:66" x14ac:dyDescent="0.25">
      <c r="A3" s="1">
        <v>-34</v>
      </c>
      <c r="B3">
        <v>-1.5963000000000001E-2</v>
      </c>
      <c r="C3">
        <v>-4.0793999999999997E-2</v>
      </c>
      <c r="D3">
        <v>-2.6924E-2</v>
      </c>
      <c r="E3">
        <v>-1.7652999999999999E-2</v>
      </c>
      <c r="F3">
        <v>-4.5906000000000002E-2</v>
      </c>
      <c r="G3">
        <v>-3.3828999999999998E-2</v>
      </c>
      <c r="H3">
        <v>-1.4541999999999999E-2</v>
      </c>
      <c r="I3">
        <v>-8.6458999999999994E-2</v>
      </c>
      <c r="J3">
        <v>-2.6183999999999999E-2</v>
      </c>
      <c r="K3">
        <v>-4.5756999999999999E-2</v>
      </c>
      <c r="L3">
        <v>-3.6946E-2</v>
      </c>
      <c r="M3">
        <v>-3.2375000000000001E-2</v>
      </c>
      <c r="N3">
        <v>-2.6942000000000001E-2</v>
      </c>
      <c r="O3">
        <v>1.7575E-2</v>
      </c>
      <c r="P3">
        <v>-2.0072E-2</v>
      </c>
      <c r="Q3">
        <v>-1.9583E-2</v>
      </c>
      <c r="R3">
        <v>1.5970000000000002E-2</v>
      </c>
      <c r="S3">
        <v>-1.462E-3</v>
      </c>
      <c r="T3">
        <v>-6.4952999999999997E-2</v>
      </c>
      <c r="U3">
        <v>-1.1971000000000001E-2</v>
      </c>
      <c r="V3">
        <v>-2.5196E-2</v>
      </c>
      <c r="W3">
        <v>-1.6917000000000001E-2</v>
      </c>
      <c r="X3">
        <v>-1.3977E-2</v>
      </c>
      <c r="Y3">
        <v>1.5543E-2</v>
      </c>
      <c r="Z3">
        <v>-0.119495</v>
      </c>
      <c r="AA3">
        <v>-5.4199999999999998E-2</v>
      </c>
      <c r="AB3">
        <v>-2.0264999999999998E-2</v>
      </c>
      <c r="AC3">
        <v>-2.069E-2</v>
      </c>
      <c r="AD3">
        <v>-2.7545E-2</v>
      </c>
      <c r="AE3">
        <v>-1.261E-2</v>
      </c>
      <c r="AF3">
        <v>-1.7950000000000001E-2</v>
      </c>
      <c r="AG3">
        <v>1.709E-3</v>
      </c>
      <c r="AH3">
        <v>-9.025E-3</v>
      </c>
      <c r="AI3">
        <v>-4.2209999999999999E-3</v>
      </c>
      <c r="AJ3">
        <v>-2.8479999999999998E-3</v>
      </c>
      <c r="AK3">
        <v>-4.2760000000000003E-3</v>
      </c>
      <c r="AL3">
        <v>-3.0674E-2</v>
      </c>
      <c r="AM3">
        <v>-4.4134E-2</v>
      </c>
      <c r="AN3">
        <v>-1.8376E-2</v>
      </c>
      <c r="AO3">
        <v>-4.9280000000000001E-3</v>
      </c>
      <c r="AP3">
        <v>-3.1627000000000002E-2</v>
      </c>
      <c r="AQ3">
        <v>-1.8404E-2</v>
      </c>
      <c r="AR3">
        <v>-8.4539999999999997E-3</v>
      </c>
      <c r="AS3">
        <v>-3.4351E-2</v>
      </c>
      <c r="AT3">
        <v>-2.0669E-2</v>
      </c>
      <c r="AU3">
        <v>-4.3229999999999998E-2</v>
      </c>
      <c r="AV3">
        <v>-2.294E-3</v>
      </c>
      <c r="AW3">
        <v>-6.5339999999999999E-3</v>
      </c>
      <c r="AX3">
        <v>-1.7343000000000001E-2</v>
      </c>
      <c r="AY3">
        <v>1.0304000000000001E-2</v>
      </c>
      <c r="AZ3">
        <v>-0.124679</v>
      </c>
      <c r="BA3">
        <v>1.2361E-2</v>
      </c>
      <c r="BB3">
        <v>-1.8941E-2</v>
      </c>
      <c r="BC3">
        <v>-7.6670000000000002E-3</v>
      </c>
      <c r="BD3">
        <v>-5.1249999999999997E-2</v>
      </c>
      <c r="BE3">
        <v>1.4480000000000001E-3</v>
      </c>
      <c r="BF3">
        <v>-3.5564999999999999E-2</v>
      </c>
      <c r="BG3">
        <v>-2.8139000000000001E-2</v>
      </c>
      <c r="BH3">
        <v>-2.6109E-2</v>
      </c>
      <c r="BI3">
        <v>-4.8164999999999999E-2</v>
      </c>
      <c r="BJ3">
        <v>-2.2804999999999999E-2</v>
      </c>
      <c r="BK3">
        <v>-2.189E-3</v>
      </c>
      <c r="BL3">
        <v>1.4001E-2</v>
      </c>
      <c r="BM3">
        <v>-2.2200999999999999E-2</v>
      </c>
      <c r="BN3" s="2">
        <v>44566</v>
      </c>
    </row>
    <row r="4" spans="1:66" x14ac:dyDescent="0.25">
      <c r="A4" s="1">
        <v>-33</v>
      </c>
      <c r="B4">
        <v>1.0560999999999999E-2</v>
      </c>
      <c r="C4">
        <v>-2.5394E-2</v>
      </c>
      <c r="D4">
        <v>-2.8382000000000001E-2</v>
      </c>
      <c r="E4">
        <v>1.7930000000000001E-2</v>
      </c>
      <c r="F4">
        <v>-1.1707E-2</v>
      </c>
      <c r="G4">
        <v>6.3179999999999998E-3</v>
      </c>
      <c r="H4">
        <v>-3.1199000000000001E-2</v>
      </c>
      <c r="I4">
        <v>6.4799999999999996E-3</v>
      </c>
      <c r="J4">
        <v>-9.2399999999999999E-3</v>
      </c>
      <c r="K4">
        <v>4.0584000000000002E-2</v>
      </c>
      <c r="L4">
        <v>-1.2243E-2</v>
      </c>
      <c r="M4">
        <v>2.892E-3</v>
      </c>
      <c r="N4">
        <v>-3.9599999999999998E-4</v>
      </c>
      <c r="O4">
        <v>-1.709E-3</v>
      </c>
      <c r="P4">
        <v>-1.0142999999999999E-2</v>
      </c>
      <c r="Q4">
        <v>-9.6400000000000001E-4</v>
      </c>
      <c r="R4">
        <v>-2.0656000000000001E-2</v>
      </c>
      <c r="S4">
        <v>5.6270000000000001E-3</v>
      </c>
      <c r="T4">
        <v>4.4648E-2</v>
      </c>
      <c r="U4">
        <v>1.8055000000000002E-2</v>
      </c>
      <c r="V4">
        <v>-7.4859999999999996E-3</v>
      </c>
      <c r="W4">
        <v>6.5830000000000003E-3</v>
      </c>
      <c r="X4">
        <v>1.1221E-2</v>
      </c>
      <c r="Y4">
        <v>1.5299999999999999E-3</v>
      </c>
      <c r="Z4">
        <v>2.4027E-2</v>
      </c>
      <c r="AA4">
        <v>-2.462E-2</v>
      </c>
      <c r="AB4">
        <v>-3.7290000000000001E-3</v>
      </c>
      <c r="AC4">
        <v>1.3840999999999999E-2</v>
      </c>
      <c r="AD4">
        <v>5.3829999999999998E-3</v>
      </c>
      <c r="AE4">
        <v>5.7990000000000003E-3</v>
      </c>
      <c r="AF4">
        <v>1.2700000000000001E-3</v>
      </c>
      <c r="AG4">
        <v>-1.0838E-2</v>
      </c>
      <c r="AH4">
        <v>1.3999999999999999E-4</v>
      </c>
      <c r="AI4">
        <v>1.4175E-2</v>
      </c>
      <c r="AJ4">
        <v>7.1818999999999994E-2</v>
      </c>
      <c r="AK4">
        <v>5.94E-3</v>
      </c>
      <c r="AL4">
        <v>1.4926E-2</v>
      </c>
      <c r="AM4">
        <v>3.643E-3</v>
      </c>
      <c r="AN4">
        <v>1.1920999999999999E-2</v>
      </c>
      <c r="AO4">
        <v>9.3130000000000001E-3</v>
      </c>
      <c r="AP4">
        <v>-5.8589999999999996E-3</v>
      </c>
      <c r="AQ4">
        <v>2.568E-3</v>
      </c>
      <c r="AR4">
        <v>-4.8999999999999998E-3</v>
      </c>
      <c r="AS4">
        <v>-1.039E-3</v>
      </c>
      <c r="AT4">
        <v>-1.3875999999999999E-2</v>
      </c>
      <c r="AU4">
        <v>-5.5620000000000001E-3</v>
      </c>
      <c r="AV4">
        <v>5.9880000000000003E-3</v>
      </c>
      <c r="AW4">
        <v>6.9639999999999997E-3</v>
      </c>
      <c r="AX4">
        <v>6.2630000000000003E-3</v>
      </c>
      <c r="AY4">
        <v>2.1800000000000001E-3</v>
      </c>
      <c r="AZ4">
        <v>-1.4749E-2</v>
      </c>
      <c r="BA4">
        <v>2.3248000000000001E-2</v>
      </c>
      <c r="BB4">
        <v>7.7380000000000001E-3</v>
      </c>
      <c r="BC4">
        <v>-4.2290000000000001E-3</v>
      </c>
      <c r="BD4">
        <v>-1.4997999999999999E-2</v>
      </c>
      <c r="BE4">
        <v>-2.1056999999999999E-2</v>
      </c>
      <c r="BF4">
        <v>8.2150000000000001E-3</v>
      </c>
      <c r="BG4">
        <v>4.163E-3</v>
      </c>
      <c r="BH4">
        <v>-4.7349999999999996E-3</v>
      </c>
      <c r="BI4">
        <v>-1.3204E-2</v>
      </c>
      <c r="BJ4">
        <v>1.0272E-2</v>
      </c>
      <c r="BK4">
        <v>-1.645E-3</v>
      </c>
      <c r="BL4">
        <v>-2.2716E-2</v>
      </c>
      <c r="BM4">
        <v>-2.0732E-2</v>
      </c>
      <c r="BN4" s="2">
        <v>44567</v>
      </c>
    </row>
    <row r="5" spans="1:66" x14ac:dyDescent="0.25">
      <c r="A5" s="1">
        <v>-32</v>
      </c>
      <c r="B5">
        <v>3.441E-3</v>
      </c>
      <c r="C5">
        <v>-2.2352E-2</v>
      </c>
      <c r="D5">
        <v>-1.2449E-2</v>
      </c>
      <c r="E5">
        <v>-1.204E-3</v>
      </c>
      <c r="F5">
        <v>-5.3039999999999997E-3</v>
      </c>
      <c r="G5">
        <v>-3.2648999999999997E-2</v>
      </c>
      <c r="H5">
        <v>1.5987000000000001E-2</v>
      </c>
      <c r="I5">
        <v>-3.6719999999999999E-3</v>
      </c>
      <c r="J5">
        <v>7.8239999999999994E-3</v>
      </c>
      <c r="K5">
        <v>-7.8770000000000003E-3</v>
      </c>
      <c r="L5">
        <v>-4.6268999999999998E-2</v>
      </c>
      <c r="M5">
        <v>-4.1876999999999998E-2</v>
      </c>
      <c r="N5">
        <v>-1.7038000000000001E-2</v>
      </c>
      <c r="O5">
        <v>6.4912999999999998E-2</v>
      </c>
      <c r="P5">
        <v>2.869E-3</v>
      </c>
      <c r="Q5">
        <v>-4.058E-3</v>
      </c>
      <c r="R5">
        <v>-2.049E-3</v>
      </c>
      <c r="S5">
        <v>-5.6270000000000001E-3</v>
      </c>
      <c r="T5">
        <v>-6.1783999999999999E-2</v>
      </c>
      <c r="U5">
        <v>2.7323E-2</v>
      </c>
      <c r="V5">
        <v>-2.5597999999999999E-2</v>
      </c>
      <c r="W5">
        <v>-4.0162000000000003E-2</v>
      </c>
      <c r="X5">
        <v>-1.7429E-2</v>
      </c>
      <c r="Y5">
        <v>-1.1534000000000001E-2</v>
      </c>
      <c r="Z5">
        <v>-6.4885999999999999E-2</v>
      </c>
      <c r="AA5">
        <v>-7.9089999999999994E-3</v>
      </c>
      <c r="AB5">
        <v>-2.5222000000000001E-2</v>
      </c>
      <c r="AC5">
        <v>-3.4420000000000002E-3</v>
      </c>
      <c r="AD5">
        <v>-1.0796E-2</v>
      </c>
      <c r="AE5">
        <v>6.7599999999999995E-4</v>
      </c>
      <c r="AF5">
        <v>4.117E-3</v>
      </c>
      <c r="AG5">
        <v>-3.0896E-2</v>
      </c>
      <c r="AH5">
        <v>-3.604E-3</v>
      </c>
      <c r="AI5">
        <v>1.7911E-2</v>
      </c>
      <c r="AJ5">
        <v>3.5061000000000002E-2</v>
      </c>
      <c r="AK5">
        <v>-1.6816000000000001E-2</v>
      </c>
      <c r="AL5">
        <v>-6.9020000000000001E-3</v>
      </c>
      <c r="AM5">
        <v>-4.0821999999999997E-2</v>
      </c>
      <c r="AN5">
        <v>-1.9268E-2</v>
      </c>
      <c r="AO5">
        <v>-9.7999999999999997E-3</v>
      </c>
      <c r="AP5">
        <v>-1.6791E-2</v>
      </c>
      <c r="AQ5">
        <v>-1.1322E-2</v>
      </c>
      <c r="AR5">
        <v>-7.76E-4</v>
      </c>
      <c r="AS5">
        <v>-6.6030000000000004E-3</v>
      </c>
      <c r="AT5">
        <v>-2.8800000000000001E-4</v>
      </c>
      <c r="AU5">
        <v>-1.9696000000000002E-2</v>
      </c>
      <c r="AV5">
        <v>-1.2189999999999999E-2</v>
      </c>
      <c r="AW5">
        <v>0</v>
      </c>
      <c r="AX5">
        <v>-1.2194E-2</v>
      </c>
      <c r="AY5">
        <v>2.3156E-2</v>
      </c>
      <c r="AZ5">
        <v>-7.1748999999999993E-2</v>
      </c>
      <c r="BA5">
        <v>8.1630000000000001E-3</v>
      </c>
      <c r="BB5">
        <v>-1.163E-2</v>
      </c>
      <c r="BC5">
        <v>3.4308999999999999E-2</v>
      </c>
      <c r="BD5">
        <v>-3.9398000000000002E-2</v>
      </c>
      <c r="BE5">
        <v>-3.7750000000000001E-3</v>
      </c>
      <c r="BF5">
        <v>-1.2808999999999999E-2</v>
      </c>
      <c r="BG5">
        <v>-3.6020000000000002E-3</v>
      </c>
      <c r="BH5">
        <v>3.8635999999999997E-2</v>
      </c>
      <c r="BI5">
        <v>-4.1219999999999998E-3</v>
      </c>
      <c r="BJ5">
        <v>-2.0872999999999999E-2</v>
      </c>
      <c r="BK5">
        <v>-1.5487000000000001E-2</v>
      </c>
      <c r="BL5">
        <v>7.6290000000000004E-3</v>
      </c>
      <c r="BM5">
        <v>1.3036000000000001E-2</v>
      </c>
      <c r="BN5" s="2">
        <v>44568</v>
      </c>
    </row>
    <row r="6" spans="1:66" x14ac:dyDescent="0.25">
      <c r="A6" s="1">
        <v>-31</v>
      </c>
      <c r="B6">
        <v>1.1224E-2</v>
      </c>
      <c r="C6">
        <v>-2.2390000000000001E-3</v>
      </c>
      <c r="D6">
        <v>2.5919999999999999E-2</v>
      </c>
      <c r="E6">
        <v>-1.9619999999999999E-2</v>
      </c>
      <c r="F6">
        <v>-1.8530000000000001E-2</v>
      </c>
      <c r="G6">
        <v>-1.4420000000000001E-2</v>
      </c>
      <c r="H6">
        <v>-2.2096999999999999E-2</v>
      </c>
      <c r="I6">
        <v>5.7650000000000002E-3</v>
      </c>
      <c r="J6">
        <v>1.0921E-2</v>
      </c>
      <c r="K6">
        <v>3.1799999999999998E-4</v>
      </c>
      <c r="L6">
        <v>1.506E-2</v>
      </c>
      <c r="M6">
        <v>-8.4400000000000002E-4</v>
      </c>
      <c r="N6">
        <v>-3.6310000000000001E-3</v>
      </c>
      <c r="O6">
        <v>-1.3396999999999999E-2</v>
      </c>
      <c r="P6">
        <v>-7.5139999999999998E-3</v>
      </c>
      <c r="Q6">
        <v>-1.4419999999999999E-3</v>
      </c>
      <c r="R6">
        <v>-7.7970000000000001E-3</v>
      </c>
      <c r="S6">
        <v>-4.084E-3</v>
      </c>
      <c r="T6">
        <v>-7.8079999999999998E-3</v>
      </c>
      <c r="U6">
        <v>-4.535E-3</v>
      </c>
      <c r="V6">
        <v>-4.249E-2</v>
      </c>
      <c r="W6">
        <v>-1.8960999999999999E-2</v>
      </c>
      <c r="X6">
        <v>8.3289999999999996E-3</v>
      </c>
      <c r="Y6">
        <v>-6.3179999999999998E-3</v>
      </c>
      <c r="Z6">
        <v>1.6545000000000001E-2</v>
      </c>
      <c r="AA6">
        <v>-2.8679999999999999E-3</v>
      </c>
      <c r="AB6">
        <v>1.4895E-2</v>
      </c>
      <c r="AC6">
        <v>2.7213000000000001E-2</v>
      </c>
      <c r="AD6">
        <v>5.4862000000000001E-2</v>
      </c>
      <c r="AE6">
        <v>-1.3220000000000001E-2</v>
      </c>
      <c r="AF6">
        <v>5.6730000000000001E-3</v>
      </c>
      <c r="AG6">
        <v>2.0920999999999999E-2</v>
      </c>
      <c r="AH6">
        <v>-2.7480000000000001E-2</v>
      </c>
      <c r="AI6">
        <v>-1.2754E-2</v>
      </c>
      <c r="AJ6">
        <v>-2.4500000000000001E-2</v>
      </c>
      <c r="AK6">
        <v>-6.3600000000000002E-3</v>
      </c>
      <c r="AL6">
        <v>-5.6100000000000004E-3</v>
      </c>
      <c r="AM6">
        <v>3.4380000000000001E-3</v>
      </c>
      <c r="AN6">
        <v>-1.5216E-2</v>
      </c>
      <c r="AO6">
        <v>-9.972E-3</v>
      </c>
      <c r="AP6">
        <v>-5.7393E-2</v>
      </c>
      <c r="AQ6">
        <v>-5.0569999999999999E-3</v>
      </c>
      <c r="AR6">
        <v>7.9889999999999996E-3</v>
      </c>
      <c r="AS6">
        <v>1.4881999999999999E-2</v>
      </c>
      <c r="AT6">
        <v>1.5839999999999999E-3</v>
      </c>
      <c r="AU6">
        <v>-1.8540000000000001E-2</v>
      </c>
      <c r="AV6">
        <v>-4.4539999999999996E-3</v>
      </c>
      <c r="AW6">
        <v>-1.1440000000000001E-2</v>
      </c>
      <c r="AX6">
        <v>-9.9640000000000006E-3</v>
      </c>
      <c r="AY6">
        <v>-2.3486E-2</v>
      </c>
      <c r="AZ6">
        <v>1.4036E-2</v>
      </c>
      <c r="BA6">
        <v>-5.9699999999999996E-3</v>
      </c>
      <c r="BB6">
        <v>-1.3285E-2</v>
      </c>
      <c r="BC6">
        <v>-2.1427999999999999E-2</v>
      </c>
      <c r="BD6">
        <v>-1.9646E-2</v>
      </c>
      <c r="BE6">
        <v>1.482E-3</v>
      </c>
      <c r="BF6">
        <v>-1.4843E-2</v>
      </c>
      <c r="BG6">
        <v>-2.1444000000000001E-2</v>
      </c>
      <c r="BH6">
        <v>-2.3095999999999998E-2</v>
      </c>
      <c r="BI6">
        <v>2.2620999999999999E-2</v>
      </c>
      <c r="BJ6">
        <v>-2.0638E-2</v>
      </c>
      <c r="BK6">
        <v>-6.1500000000000001E-3</v>
      </c>
      <c r="BL6">
        <v>2.7838999999999999E-2</v>
      </c>
      <c r="BM6">
        <v>3.6619999999999999E-3</v>
      </c>
      <c r="BN6" s="2">
        <v>44571</v>
      </c>
    </row>
    <row r="7" spans="1:66" x14ac:dyDescent="0.25">
      <c r="A7" s="1">
        <v>-30</v>
      </c>
      <c r="B7">
        <v>8.8570000000000003E-3</v>
      </c>
      <c r="C7">
        <v>1.8320000000000001E-3</v>
      </c>
      <c r="D7">
        <v>2.3661999999999999E-2</v>
      </c>
      <c r="E7">
        <v>1.2272999999999999E-2</v>
      </c>
      <c r="F7">
        <v>2.7649E-2</v>
      </c>
      <c r="G7">
        <v>-1.8946999999999999E-2</v>
      </c>
      <c r="H7">
        <v>1.4633E-2</v>
      </c>
      <c r="I7">
        <v>2.2435E-2</v>
      </c>
      <c r="J7">
        <v>2.1148E-2</v>
      </c>
      <c r="K7">
        <v>1.8702E-2</v>
      </c>
      <c r="L7">
        <v>-6.4469999999999996E-3</v>
      </c>
      <c r="M7">
        <v>1.9994000000000001E-2</v>
      </c>
      <c r="N7">
        <v>1.2452E-2</v>
      </c>
      <c r="O7">
        <v>1.0668E-2</v>
      </c>
      <c r="P7">
        <v>1.8359E-2</v>
      </c>
      <c r="Q7">
        <v>9.1179999999999994E-3</v>
      </c>
      <c r="R7">
        <v>8.234E-3</v>
      </c>
      <c r="S7">
        <v>1.1269E-2</v>
      </c>
      <c r="T7">
        <v>-4.9109999999999996E-3</v>
      </c>
      <c r="U7">
        <v>1.1299999999999999E-2</v>
      </c>
      <c r="V7">
        <v>-9.3099999999999997E-4</v>
      </c>
      <c r="W7">
        <v>2.5201999999999999E-2</v>
      </c>
      <c r="X7">
        <v>3.3240000000000001E-3</v>
      </c>
      <c r="Y7">
        <v>-1.0009999999999999E-3</v>
      </c>
      <c r="Z7">
        <v>-2.434E-3</v>
      </c>
      <c r="AA7">
        <v>4.4429000000000003E-2</v>
      </c>
      <c r="AB7">
        <v>7.2090000000000001E-3</v>
      </c>
      <c r="AC7">
        <v>2.6492000000000002E-2</v>
      </c>
      <c r="AD7">
        <v>9.3380000000000008E-3</v>
      </c>
      <c r="AE7">
        <v>3.4160000000000002E-3</v>
      </c>
      <c r="AF7">
        <v>4.7029999999999997E-3</v>
      </c>
      <c r="AG7">
        <v>3.7220000000000003E-2</v>
      </c>
      <c r="AH7">
        <v>2.0184000000000001E-2</v>
      </c>
      <c r="AI7">
        <v>4.3559999999999996E-3</v>
      </c>
      <c r="AJ7">
        <v>1.146E-2</v>
      </c>
      <c r="AK7">
        <v>7.6270000000000001E-3</v>
      </c>
      <c r="AL7">
        <v>5.3600000000000002E-4</v>
      </c>
      <c r="AM7">
        <v>-1.717E-3</v>
      </c>
      <c r="AN7">
        <v>1.6618999999999998E-2</v>
      </c>
      <c r="AO7">
        <v>-8.6990000000000001E-3</v>
      </c>
      <c r="AP7">
        <v>1.7774000000000002E-2</v>
      </c>
      <c r="AQ7">
        <v>2.0219999999999998E-2</v>
      </c>
      <c r="AR7">
        <v>5.8859999999999997E-3</v>
      </c>
      <c r="AS7">
        <v>4.6644999999999999E-2</v>
      </c>
      <c r="AT7">
        <v>6.7390000000000002E-3</v>
      </c>
      <c r="AU7">
        <v>2.0929E-2</v>
      </c>
      <c r="AV7">
        <v>-6.8079999999999998E-3</v>
      </c>
      <c r="AW7">
        <v>-1.1590000000000001E-3</v>
      </c>
      <c r="AX7">
        <v>4.3709999999999999E-3</v>
      </c>
      <c r="AY7">
        <v>3.2088999999999999E-2</v>
      </c>
      <c r="AZ7">
        <v>1.4865E-2</v>
      </c>
      <c r="BA7">
        <v>4.1202000000000003E-2</v>
      </c>
      <c r="BB7">
        <v>5.1539999999999997E-3</v>
      </c>
      <c r="BC7">
        <v>1.4659E-2</v>
      </c>
      <c r="BD7">
        <v>2.4521000000000001E-2</v>
      </c>
      <c r="BE7">
        <v>-1.6126000000000001E-2</v>
      </c>
      <c r="BF7">
        <v>2.3095999999999998E-2</v>
      </c>
      <c r="BG7">
        <v>1.6861000000000001E-2</v>
      </c>
      <c r="BH7">
        <v>2.6741999999999998E-2</v>
      </c>
      <c r="BI7">
        <v>2.8480999999999999E-2</v>
      </c>
      <c r="BJ7">
        <v>1.797E-2</v>
      </c>
      <c r="BK7">
        <v>1.3924000000000001E-2</v>
      </c>
      <c r="BL7">
        <v>7.365E-3</v>
      </c>
      <c r="BM7">
        <v>1.0467000000000001E-2</v>
      </c>
      <c r="BN7" s="2">
        <v>44572</v>
      </c>
    </row>
    <row r="8" spans="1:66" x14ac:dyDescent="0.25">
      <c r="A8" s="1">
        <v>-29</v>
      </c>
      <c r="B8">
        <v>-4.0159999999999996E-3</v>
      </c>
      <c r="C8">
        <v>-6.7159999999999997E-3</v>
      </c>
      <c r="D8">
        <v>-1.3386E-2</v>
      </c>
      <c r="E8">
        <v>1.157E-2</v>
      </c>
      <c r="F8">
        <v>9.4179999999999993E-3</v>
      </c>
      <c r="G8">
        <v>-1.635E-3</v>
      </c>
      <c r="H8">
        <v>1.2913000000000001E-2</v>
      </c>
      <c r="I8">
        <v>1.2652E-2</v>
      </c>
      <c r="J8">
        <v>-1.4860999999999999E-2</v>
      </c>
      <c r="K8">
        <v>7.7289999999999998E-3</v>
      </c>
      <c r="L8">
        <v>-7.7499999999999997E-4</v>
      </c>
      <c r="M8">
        <v>5.5979999999999997E-3</v>
      </c>
      <c r="N8">
        <v>-6.1399999999999996E-3</v>
      </c>
      <c r="O8">
        <v>-5.1580000000000003E-3</v>
      </c>
      <c r="P8">
        <v>1.6771000000000001E-2</v>
      </c>
      <c r="Q8">
        <v>2.8140000000000001E-3</v>
      </c>
      <c r="R8">
        <v>7.4000000000000003E-3</v>
      </c>
      <c r="S8">
        <v>5.587E-3</v>
      </c>
      <c r="T8">
        <v>-2.6327E-2</v>
      </c>
      <c r="U8">
        <v>9.5289999999999993E-3</v>
      </c>
      <c r="V8">
        <v>1.2628E-2</v>
      </c>
      <c r="W8">
        <v>-3.8633000000000001E-2</v>
      </c>
      <c r="X8">
        <v>3.8539999999999998E-3</v>
      </c>
      <c r="Y8">
        <v>1.2057999999999999E-2</v>
      </c>
      <c r="Z8">
        <v>-1.9376000000000001E-2</v>
      </c>
      <c r="AA8">
        <v>-5.1330000000000004E-3</v>
      </c>
      <c r="AB8">
        <v>-8.1530000000000005E-3</v>
      </c>
      <c r="AC8">
        <v>-1.3158E-2</v>
      </c>
      <c r="AD8">
        <v>-9.3380000000000008E-3</v>
      </c>
      <c r="AE8">
        <v>1.1528999999999999E-2</v>
      </c>
      <c r="AF8">
        <v>-3.1300000000000002E-4</v>
      </c>
      <c r="AG8">
        <v>-3.5760000000000002E-3</v>
      </c>
      <c r="AH8">
        <v>5.4180000000000001E-3</v>
      </c>
      <c r="AI8">
        <v>-3.1459999999999999E-3</v>
      </c>
      <c r="AJ8">
        <v>-7.2379999999999996E-3</v>
      </c>
      <c r="AK8">
        <v>1.8142999999999999E-2</v>
      </c>
      <c r="AL8">
        <v>1.0652999999999999E-2</v>
      </c>
      <c r="AM8">
        <v>7.9909999999999995E-2</v>
      </c>
      <c r="AN8">
        <v>7.1980000000000004E-3</v>
      </c>
      <c r="AO8">
        <v>-4.5880000000000001E-3</v>
      </c>
      <c r="AP8">
        <v>-2.2002000000000001E-2</v>
      </c>
      <c r="AQ8">
        <v>-2.7009999999999998E-3</v>
      </c>
      <c r="AR8">
        <v>-5.1159999999999999E-3</v>
      </c>
      <c r="AS8">
        <v>-1.0879E-2</v>
      </c>
      <c r="AT8">
        <v>-5.4450000000000002E-3</v>
      </c>
      <c r="AU8">
        <v>1.0356000000000001E-2</v>
      </c>
      <c r="AV8">
        <v>-5.5880000000000001E-3</v>
      </c>
      <c r="AW8">
        <v>-3.0469999999999998E-3</v>
      </c>
      <c r="AX8">
        <v>-8.3850000000000001E-3</v>
      </c>
      <c r="AY8">
        <v>-7.67E-4</v>
      </c>
      <c r="AZ8">
        <v>-4.5499999999999999E-2</v>
      </c>
      <c r="BA8">
        <v>-2.9480000000000001E-3</v>
      </c>
      <c r="BB8">
        <v>1.2322E-2</v>
      </c>
      <c r="BC8">
        <v>-1.5152000000000001E-2</v>
      </c>
      <c r="BD8">
        <v>2.0716999999999999E-2</v>
      </c>
      <c r="BE8">
        <v>5.4039999999999999E-3</v>
      </c>
      <c r="BF8">
        <v>6.3720000000000001E-3</v>
      </c>
      <c r="BG8">
        <v>-3.4740000000000001E-3</v>
      </c>
      <c r="BH8">
        <v>1.4902E-2</v>
      </c>
      <c r="BI8">
        <v>-1.3068E-2</v>
      </c>
      <c r="BJ8">
        <v>-8.4950000000000008E-3</v>
      </c>
      <c r="BK8">
        <v>-6.659E-3</v>
      </c>
      <c r="BL8">
        <v>1.5601E-2</v>
      </c>
      <c r="BM8">
        <v>-6.7080000000000004E-3</v>
      </c>
      <c r="BN8" s="2">
        <v>44573</v>
      </c>
    </row>
    <row r="9" spans="1:66" x14ac:dyDescent="0.25">
      <c r="A9" s="1">
        <v>-28</v>
      </c>
      <c r="B9">
        <v>-1.0031E-2</v>
      </c>
      <c r="C9">
        <v>-3.4118000000000002E-2</v>
      </c>
      <c r="D9">
        <v>-3.9579999999999997E-3</v>
      </c>
      <c r="E9">
        <v>8.2100000000000003E-3</v>
      </c>
      <c r="F9">
        <v>-5.8469999999999998E-3</v>
      </c>
      <c r="G9">
        <v>-1.4253E-2</v>
      </c>
      <c r="H9">
        <v>-1.2607E-2</v>
      </c>
      <c r="I9">
        <v>-3.9451E-2</v>
      </c>
      <c r="J9">
        <v>1.392E-3</v>
      </c>
      <c r="K9">
        <v>-3.0096000000000001E-2</v>
      </c>
      <c r="L9">
        <v>-3.7531000000000002E-2</v>
      </c>
      <c r="M9">
        <v>-4.2125000000000003E-2</v>
      </c>
      <c r="N9">
        <v>-2.2790000000000002E-3</v>
      </c>
      <c r="O9">
        <v>-2.2388000000000002E-2</v>
      </c>
      <c r="P9">
        <v>2.0025000000000001E-2</v>
      </c>
      <c r="Q9">
        <v>-1.4345999999999999E-2</v>
      </c>
      <c r="R9">
        <v>-1.8383E-2</v>
      </c>
      <c r="S9">
        <v>3.7079999999999999E-3</v>
      </c>
      <c r="T9">
        <v>-6.5324999999999994E-2</v>
      </c>
      <c r="U9">
        <v>1.0640000000000001E-3</v>
      </c>
      <c r="V9">
        <v>-1.7363E-2</v>
      </c>
      <c r="W9">
        <v>-1.6E-2</v>
      </c>
      <c r="X9">
        <v>-1.4652999999999999E-2</v>
      </c>
      <c r="Y9">
        <v>8.7900000000000001E-4</v>
      </c>
      <c r="Z9">
        <v>-2.6752000000000001E-2</v>
      </c>
      <c r="AA9">
        <v>-1.9647000000000001E-2</v>
      </c>
      <c r="AB9">
        <v>-1.3951E-2</v>
      </c>
      <c r="AC9">
        <v>2.6145000000000002E-2</v>
      </c>
      <c r="AD9">
        <v>-2.9697000000000001E-2</v>
      </c>
      <c r="AE9">
        <v>-2.9808000000000001E-2</v>
      </c>
      <c r="AF9">
        <v>4.0590000000000001E-3</v>
      </c>
      <c r="AG9">
        <v>4.9399999999999999E-3</v>
      </c>
      <c r="AH9">
        <v>-6.2680000000000001E-3</v>
      </c>
      <c r="AI9">
        <v>1.8475999999999999E-2</v>
      </c>
      <c r="AJ9">
        <v>3.0460000000000001E-3</v>
      </c>
      <c r="AK9">
        <v>1.2461E-2</v>
      </c>
      <c r="AL9">
        <v>7.9159999999999994E-3</v>
      </c>
      <c r="AM9">
        <v>-9.5299999999999996E-4</v>
      </c>
      <c r="AN9">
        <v>3.1289999999999998E-3</v>
      </c>
      <c r="AO9">
        <v>1.8760000000000001E-3</v>
      </c>
      <c r="AP9">
        <v>-1.6017E-2</v>
      </c>
      <c r="AQ9">
        <v>-4.1370000000000001E-3</v>
      </c>
      <c r="AR9">
        <v>-7.4660000000000004E-3</v>
      </c>
      <c r="AS9">
        <v>-2.3136E-2</v>
      </c>
      <c r="AT9">
        <v>-1.3306999999999999E-2</v>
      </c>
      <c r="AU9">
        <v>-4.7002000000000002E-2</v>
      </c>
      <c r="AV9">
        <v>2.7106000000000002E-2</v>
      </c>
      <c r="AW9">
        <v>-3.421E-3</v>
      </c>
      <c r="AX9">
        <v>8.8830000000000003E-3</v>
      </c>
      <c r="AY9">
        <v>-6.6109999999999997E-3</v>
      </c>
      <c r="AZ9">
        <v>-5.2884E-2</v>
      </c>
      <c r="BA9">
        <v>-7.195E-3</v>
      </c>
      <c r="BB9">
        <v>1.8055999999999999E-2</v>
      </c>
      <c r="BC9">
        <v>2.0955999999999999E-2</v>
      </c>
      <c r="BD9">
        <v>-5.4864999999999997E-2</v>
      </c>
      <c r="BE9">
        <v>8.7200000000000003E-3</v>
      </c>
      <c r="BF9">
        <v>7.2329999999999998E-3</v>
      </c>
      <c r="BG9">
        <v>-2.0004000000000001E-2</v>
      </c>
      <c r="BH9">
        <v>2.6102E-2</v>
      </c>
      <c r="BI9">
        <v>-3.0639999999999999E-3</v>
      </c>
      <c r="BJ9">
        <v>1.2938E-2</v>
      </c>
      <c r="BK9">
        <v>1.9845999999999999E-2</v>
      </c>
      <c r="BL9">
        <v>3.091E-3</v>
      </c>
      <c r="BM9">
        <v>2.0802999999999999E-2</v>
      </c>
      <c r="BN9" s="2">
        <v>44574</v>
      </c>
    </row>
    <row r="10" spans="1:66" x14ac:dyDescent="0.25">
      <c r="A10" s="1">
        <v>-27</v>
      </c>
      <c r="B10">
        <v>-2.2790000000000002E-3</v>
      </c>
      <c r="C10">
        <v>1.2423E-2</v>
      </c>
      <c r="D10">
        <v>-3.2238000000000003E-2</v>
      </c>
      <c r="E10">
        <v>-2.627E-3</v>
      </c>
      <c r="F10">
        <v>-2.4205999999999998E-2</v>
      </c>
      <c r="G10">
        <v>-2.2516999999999999E-2</v>
      </c>
      <c r="H10">
        <v>-3.0620000000000001E-3</v>
      </c>
      <c r="I10">
        <v>1.1308E-2</v>
      </c>
      <c r="J10">
        <v>6.9300000000000004E-3</v>
      </c>
      <c r="K10">
        <v>-4.8910000000000004E-3</v>
      </c>
      <c r="L10">
        <v>-9.1210000000000006E-3</v>
      </c>
      <c r="M10">
        <v>-8.6789999999999992E-3</v>
      </c>
      <c r="N10">
        <v>-8.8959999999999994E-3</v>
      </c>
      <c r="O10">
        <v>1.4437999999999999E-2</v>
      </c>
      <c r="P10">
        <v>5.3610000000000003E-3</v>
      </c>
      <c r="Q10">
        <v>8.1999999999999998E-4</v>
      </c>
      <c r="R10">
        <v>-1.004E-2</v>
      </c>
      <c r="S10">
        <v>1.951E-3</v>
      </c>
      <c r="T10">
        <v>-1.8759999999999999E-2</v>
      </c>
      <c r="U10">
        <v>3.1849999999999999E-3</v>
      </c>
      <c r="V10">
        <v>-9.4699999999999993E-3</v>
      </c>
      <c r="W10">
        <v>-3.279E-2</v>
      </c>
      <c r="X10">
        <v>-1.6916E-2</v>
      </c>
      <c r="Y10">
        <v>-4.7349999999999996E-3</v>
      </c>
      <c r="Z10">
        <v>6.6759999999999996E-3</v>
      </c>
      <c r="AA10">
        <v>-1.7432E-2</v>
      </c>
      <c r="AB10">
        <v>9.5329999999999998E-3</v>
      </c>
      <c r="AC10">
        <v>1.917E-2</v>
      </c>
      <c r="AD10">
        <v>7.7929999999999996E-3</v>
      </c>
      <c r="AE10">
        <v>-2.3112000000000001E-2</v>
      </c>
      <c r="AF10">
        <v>1.2388E-2</v>
      </c>
      <c r="AG10">
        <v>-8.8459999999999997E-3</v>
      </c>
      <c r="AH10">
        <v>-1.1554999999999999E-2</v>
      </c>
      <c r="AI10">
        <v>6.5890000000000002E-3</v>
      </c>
      <c r="AJ10">
        <v>-1.5950000000000001E-3</v>
      </c>
      <c r="AK10">
        <v>-1.4276E-2</v>
      </c>
      <c r="AL10">
        <v>2.63E-4</v>
      </c>
      <c r="AM10">
        <v>3.8634000000000002E-2</v>
      </c>
      <c r="AN10">
        <v>-1.7648E-2</v>
      </c>
      <c r="AO10">
        <v>-1.4255E-2</v>
      </c>
      <c r="AP10">
        <v>-3.9522000000000002E-2</v>
      </c>
      <c r="AQ10">
        <v>1.0805E-2</v>
      </c>
      <c r="AR10">
        <v>-7.2620000000000002E-3</v>
      </c>
      <c r="AS10">
        <v>-5.8316E-2</v>
      </c>
      <c r="AT10">
        <v>-3.8137999999999998E-2</v>
      </c>
      <c r="AU10">
        <v>-1.2583E-2</v>
      </c>
      <c r="AV10">
        <v>5.7889999999999999E-3</v>
      </c>
      <c r="AW10">
        <v>-1.1292999999999999E-2</v>
      </c>
      <c r="AX10">
        <v>1.7410999999999999E-2</v>
      </c>
      <c r="AY10">
        <v>1.2416E-2</v>
      </c>
      <c r="AZ10">
        <v>-4.8840000000000003E-3</v>
      </c>
      <c r="BA10">
        <v>1.7403999999999999E-2</v>
      </c>
      <c r="BB10">
        <v>-2.9380000000000001E-3</v>
      </c>
      <c r="BC10">
        <v>-2.8371E-2</v>
      </c>
      <c r="BD10">
        <v>4.5030000000000001E-3</v>
      </c>
      <c r="BE10">
        <v>-4.0899999999999999E-3</v>
      </c>
      <c r="BF10">
        <v>-1.8182E-2</v>
      </c>
      <c r="BG10">
        <v>-2.2120000000000001E-2</v>
      </c>
      <c r="BH10">
        <v>2.1810000000000002E-3</v>
      </c>
      <c r="BI10">
        <v>2.0049000000000001E-2</v>
      </c>
      <c r="BJ10">
        <v>-2.22E-4</v>
      </c>
      <c r="BK10">
        <v>3.8140000000000001E-3</v>
      </c>
      <c r="BL10">
        <v>-4.9562000000000002E-2</v>
      </c>
      <c r="BM10">
        <v>-3.5729999999999998E-3</v>
      </c>
      <c r="BN10" s="2">
        <v>44575</v>
      </c>
    </row>
    <row r="11" spans="1:66" x14ac:dyDescent="0.25">
      <c r="A11" s="1">
        <v>-26</v>
      </c>
      <c r="B11">
        <v>-2.6924E-2</v>
      </c>
      <c r="C11">
        <v>-2.8733999999999999E-2</v>
      </c>
      <c r="D11">
        <v>-7.7616000000000004E-2</v>
      </c>
      <c r="E11">
        <v>2.9320000000000001E-3</v>
      </c>
      <c r="F11">
        <v>-1.9186999999999999E-2</v>
      </c>
      <c r="G11">
        <v>-2.4160999999999998E-2</v>
      </c>
      <c r="H11">
        <v>2.6255000000000001E-2</v>
      </c>
      <c r="I11">
        <v>-2.2612E-2</v>
      </c>
      <c r="J11">
        <v>-2.8724E-2</v>
      </c>
      <c r="K11">
        <v>-1.1460000000000001E-3</v>
      </c>
      <c r="L11">
        <v>-2.1346E-2</v>
      </c>
      <c r="M11">
        <v>-5.2156000000000001E-2</v>
      </c>
      <c r="N11">
        <v>-1.6379999999999999E-2</v>
      </c>
      <c r="O11">
        <v>-2.2068999999999998E-2</v>
      </c>
      <c r="P11">
        <v>-3.0161E-2</v>
      </c>
      <c r="Q11">
        <v>-1.8558999999999999E-2</v>
      </c>
      <c r="R11">
        <v>-1.6438000000000001E-2</v>
      </c>
      <c r="S11">
        <v>-1.1350000000000001E-2</v>
      </c>
      <c r="T11">
        <v>-1.284E-3</v>
      </c>
      <c r="U11">
        <v>-2.6956999999999998E-2</v>
      </c>
      <c r="V11">
        <v>-8.3350000000000004E-3</v>
      </c>
      <c r="W11">
        <v>-3.5180000000000003E-2</v>
      </c>
      <c r="X11">
        <v>-1.5377999999999999E-2</v>
      </c>
      <c r="Y11">
        <v>-1.1547E-2</v>
      </c>
      <c r="Z11">
        <v>-6.2766000000000002E-2</v>
      </c>
      <c r="AA11">
        <v>-2.2793000000000001E-2</v>
      </c>
      <c r="AB11">
        <v>-2.1416999999999999E-2</v>
      </c>
      <c r="AC11">
        <v>-1.5949000000000001E-2</v>
      </c>
      <c r="AD11">
        <v>-2.4031E-2</v>
      </c>
      <c r="AE11">
        <v>-1.7390000000000001E-3</v>
      </c>
      <c r="AF11">
        <v>1.6483999999999999E-2</v>
      </c>
      <c r="AG11">
        <v>-1.2666999999999999E-2</v>
      </c>
      <c r="AH11">
        <v>-1.0626E-2</v>
      </c>
      <c r="AI11">
        <v>-6.5040000000000002E-3</v>
      </c>
      <c r="AJ11">
        <v>-1.771E-2</v>
      </c>
      <c r="AK11">
        <v>-1.5906E-2</v>
      </c>
      <c r="AL11">
        <v>-3.3123E-2</v>
      </c>
      <c r="AM11">
        <v>-5.4968000000000003E-2</v>
      </c>
      <c r="AN11">
        <v>-1.4088E-2</v>
      </c>
      <c r="AO11">
        <v>-4.7840000000000001E-3</v>
      </c>
      <c r="AP11">
        <v>-3.3014000000000002E-2</v>
      </c>
      <c r="AQ11">
        <v>-2.4767000000000001E-2</v>
      </c>
      <c r="AR11">
        <v>-2.0775999999999999E-2</v>
      </c>
      <c r="AS11">
        <v>-3.4757000000000003E-2</v>
      </c>
      <c r="AT11">
        <v>1.0682000000000001E-2</v>
      </c>
      <c r="AU11">
        <v>-1.9264E-2</v>
      </c>
      <c r="AV11">
        <v>-1.1612000000000001E-2</v>
      </c>
      <c r="AW11">
        <v>-1.3063999999999999E-2</v>
      </c>
      <c r="AX11">
        <v>-1.3433E-2</v>
      </c>
      <c r="AY11">
        <v>-1.5188999999999999E-2</v>
      </c>
      <c r="AZ11">
        <v>-3.8890000000000001E-3</v>
      </c>
      <c r="BA11">
        <v>1.6695999999999999E-2</v>
      </c>
      <c r="BB11">
        <v>-4.2674999999999998E-2</v>
      </c>
      <c r="BC11">
        <v>-1.9286999999999999E-2</v>
      </c>
      <c r="BD11">
        <v>-7.0781999999999998E-2</v>
      </c>
      <c r="BE11">
        <v>-9.5080000000000008E-3</v>
      </c>
      <c r="BF11">
        <v>-1.7585E-2</v>
      </c>
      <c r="BG11">
        <v>-1.9755000000000002E-2</v>
      </c>
      <c r="BH11">
        <v>-4.3185000000000001E-2</v>
      </c>
      <c r="BI11">
        <v>-7.8164999999999998E-2</v>
      </c>
      <c r="BJ11">
        <v>-2.6734000000000001E-2</v>
      </c>
      <c r="BK11">
        <v>-3.8807000000000001E-2</v>
      </c>
      <c r="BL11">
        <v>-1.6348999999999999E-2</v>
      </c>
      <c r="BM11">
        <v>-3.7798999999999999E-2</v>
      </c>
      <c r="BN11" s="2">
        <v>44579</v>
      </c>
    </row>
    <row r="12" spans="1:66" x14ac:dyDescent="0.25">
      <c r="A12" s="1">
        <v>-25</v>
      </c>
      <c r="B12">
        <v>-1.3993E-2</v>
      </c>
      <c r="C12">
        <v>9.8569999999999994E-3</v>
      </c>
      <c r="D12">
        <v>-1.4423E-2</v>
      </c>
      <c r="E12">
        <v>-1.4747E-2</v>
      </c>
      <c r="F12">
        <v>-2.6608E-2</v>
      </c>
      <c r="G12">
        <v>-8.8389999999999996E-3</v>
      </c>
      <c r="H12">
        <v>2.2155999999999999E-2</v>
      </c>
      <c r="I12">
        <v>9.2900000000000003E-4</v>
      </c>
      <c r="J12">
        <v>-5.3449999999999999E-3</v>
      </c>
      <c r="K12">
        <v>6.5389999999999997E-3</v>
      </c>
      <c r="L12">
        <v>1.851E-3</v>
      </c>
      <c r="M12">
        <v>-2.3479999999999998E-3</v>
      </c>
      <c r="N12">
        <v>-2.0017E-2</v>
      </c>
      <c r="O12">
        <v>-7.0190000000000001E-3</v>
      </c>
      <c r="P12">
        <v>3.0660000000000001E-3</v>
      </c>
      <c r="Q12">
        <v>-9.7370000000000009E-3</v>
      </c>
      <c r="R12">
        <v>-3.5999999999999999E-3</v>
      </c>
      <c r="S12">
        <v>-1.5161000000000001E-2</v>
      </c>
      <c r="T12">
        <v>-2.1429999999999999E-3</v>
      </c>
      <c r="U12">
        <v>-7.3202000000000003E-2</v>
      </c>
      <c r="V12">
        <v>-1.26E-2</v>
      </c>
      <c r="W12">
        <v>-2.2633E-2</v>
      </c>
      <c r="X12">
        <v>-2.9650000000000002E-3</v>
      </c>
      <c r="Y12">
        <v>2.427E-2</v>
      </c>
      <c r="Z12">
        <v>-4.6969999999999998E-2</v>
      </c>
      <c r="AA12">
        <v>-1.7746999999999999E-2</v>
      </c>
      <c r="AB12">
        <v>-1.1372999999999999E-2</v>
      </c>
      <c r="AC12">
        <v>3.4758999999999998E-2</v>
      </c>
      <c r="AD12">
        <v>-1.0580000000000001E-2</v>
      </c>
      <c r="AE12">
        <v>-4.5199999999999997E-3</v>
      </c>
      <c r="AF12">
        <v>-1.4945999999999999E-2</v>
      </c>
      <c r="AG12">
        <v>-2.2204999999999999E-2</v>
      </c>
      <c r="AH12">
        <v>-3.0019999999999999E-3</v>
      </c>
      <c r="AI12">
        <v>-2.0981E-2</v>
      </c>
      <c r="AJ12">
        <v>-1.0241E-2</v>
      </c>
      <c r="AK12">
        <v>-3.9974000000000003E-2</v>
      </c>
      <c r="AL12">
        <v>-9.2770000000000005E-3</v>
      </c>
      <c r="AM12">
        <v>-1.6605000000000002E-2</v>
      </c>
      <c r="AN12">
        <v>-5.1720000000000004E-3</v>
      </c>
      <c r="AO12">
        <v>-4.9249999999999997E-3</v>
      </c>
      <c r="AP12">
        <v>-5.8040000000000001E-3</v>
      </c>
      <c r="AQ12">
        <v>-3.1510000000000003E-2</v>
      </c>
      <c r="AR12">
        <v>-2.7753E-2</v>
      </c>
      <c r="AS12">
        <v>-3.2542000000000001E-2</v>
      </c>
      <c r="AT12">
        <v>-7.8120000000000004E-3</v>
      </c>
      <c r="AU12">
        <v>-6.3879999999999996E-3</v>
      </c>
      <c r="AV12">
        <v>-3.7230000000000002E-3</v>
      </c>
      <c r="AW12">
        <v>-1.1044E-2</v>
      </c>
      <c r="AX12">
        <v>-1.5630000000000002E-2</v>
      </c>
      <c r="AY12">
        <v>3.4169999999999999E-3</v>
      </c>
      <c r="AZ12">
        <v>-2.0400000000000001E-3</v>
      </c>
      <c r="BA12">
        <v>4.0999999999999999E-4</v>
      </c>
      <c r="BB12">
        <v>-1.7343000000000001E-2</v>
      </c>
      <c r="BC12">
        <v>-1.8377000000000001E-2</v>
      </c>
      <c r="BD12">
        <v>-2.3942999999999999E-2</v>
      </c>
      <c r="BE12">
        <v>-1.0283E-2</v>
      </c>
      <c r="BF12">
        <v>-2.3141999999999999E-2</v>
      </c>
      <c r="BG12">
        <v>-7.8429999999999993E-3</v>
      </c>
      <c r="BH12">
        <v>-3.5188999999999998E-2</v>
      </c>
      <c r="BI12">
        <v>1.2603E-2</v>
      </c>
      <c r="BJ12">
        <v>-2.8405E-2</v>
      </c>
      <c r="BK12">
        <v>-1.5381000000000001E-2</v>
      </c>
      <c r="BL12">
        <v>3.2434999999999999E-2</v>
      </c>
      <c r="BM12">
        <v>-6.2139999999999999E-3</v>
      </c>
      <c r="BN12" s="2">
        <v>44580</v>
      </c>
    </row>
    <row r="13" spans="1:66" x14ac:dyDescent="0.25">
      <c r="A13" s="1">
        <v>-24</v>
      </c>
      <c r="B13">
        <v>-1.4019999999999999E-2</v>
      </c>
      <c r="C13">
        <v>-1.4862E-2</v>
      </c>
      <c r="D13">
        <v>-1.057E-3</v>
      </c>
      <c r="E13">
        <v>-2.7806000000000001E-2</v>
      </c>
      <c r="F13">
        <v>5.0429999999999997E-3</v>
      </c>
      <c r="G13">
        <v>-1.1943E-2</v>
      </c>
      <c r="H13">
        <v>1.4286E-2</v>
      </c>
      <c r="I13">
        <v>-1.4826000000000001E-2</v>
      </c>
      <c r="J13">
        <v>-3.57E-4</v>
      </c>
      <c r="K13">
        <v>-1.8005E-2</v>
      </c>
      <c r="L13">
        <v>-1.5491E-2</v>
      </c>
      <c r="M13">
        <v>-1.8849000000000001E-2</v>
      </c>
      <c r="N13">
        <v>-7.4700000000000001E-3</v>
      </c>
      <c r="O13">
        <v>2.6804999999999999E-2</v>
      </c>
      <c r="P13">
        <v>-1.5976000000000001E-2</v>
      </c>
      <c r="Q13">
        <v>-1.1098999999999999E-2</v>
      </c>
      <c r="R13">
        <v>4.9249999999999997E-3</v>
      </c>
      <c r="S13">
        <v>-1.3469999999999999E-2</v>
      </c>
      <c r="T13">
        <v>-2.3882E-2</v>
      </c>
      <c r="U13">
        <v>3.509E-3</v>
      </c>
      <c r="V13">
        <v>-1.6537E-2</v>
      </c>
      <c r="W13">
        <v>-6.7639000000000005E-2</v>
      </c>
      <c r="X13">
        <v>-5.0600000000000005E-4</v>
      </c>
      <c r="Y13">
        <v>-1.3276E-2</v>
      </c>
      <c r="Z13">
        <v>-1.5681E-2</v>
      </c>
      <c r="AA13">
        <v>-4.0700000000000003E-4</v>
      </c>
      <c r="AB13">
        <v>-3.601E-3</v>
      </c>
      <c r="AC13">
        <v>-9.3600000000000003E-3</v>
      </c>
      <c r="AD13">
        <v>-2.9746000000000002E-2</v>
      </c>
      <c r="AE13">
        <v>2.4610000000000001E-3</v>
      </c>
      <c r="AF13">
        <v>-2.3633000000000001E-2</v>
      </c>
      <c r="AG13">
        <v>5.0260000000000001E-3</v>
      </c>
      <c r="AH13">
        <v>-1.5587999999999999E-2</v>
      </c>
      <c r="AI13">
        <v>-1.9134999999999999E-2</v>
      </c>
      <c r="AJ13">
        <v>-2.5689E-2</v>
      </c>
      <c r="AK13">
        <v>-1.2872E-2</v>
      </c>
      <c r="AL13">
        <v>-1.269E-2</v>
      </c>
      <c r="AM13">
        <v>5.5659999999999998E-3</v>
      </c>
      <c r="AN13">
        <v>-1.6119000000000001E-2</v>
      </c>
      <c r="AO13">
        <v>-8.2229999999999994E-3</v>
      </c>
      <c r="AP13">
        <v>5.8040000000000001E-3</v>
      </c>
      <c r="AQ13">
        <v>-2.0705999999999999E-2</v>
      </c>
      <c r="AR13">
        <v>-1.3478E-2</v>
      </c>
      <c r="AS13">
        <v>-6.1057E-2</v>
      </c>
      <c r="AT13">
        <v>-2.7990000000000001E-2</v>
      </c>
      <c r="AU13">
        <v>4.7609999999999996E-3</v>
      </c>
      <c r="AV13">
        <v>-8.3829999999999998E-3</v>
      </c>
      <c r="AW13">
        <v>-2.2305999999999999E-2</v>
      </c>
      <c r="AX13">
        <v>-1.2043999999999999E-2</v>
      </c>
      <c r="AY13">
        <v>-1.1261999999999999E-2</v>
      </c>
      <c r="AZ13">
        <v>5.2119999999999996E-3</v>
      </c>
      <c r="BA13">
        <v>2.186E-3</v>
      </c>
      <c r="BB13">
        <v>6.2500000000000001E-4</v>
      </c>
      <c r="BC13">
        <v>5.1500000000000005E-4</v>
      </c>
      <c r="BD13">
        <v>-1.6142E-2</v>
      </c>
      <c r="BE13">
        <v>-5.7930000000000004E-3</v>
      </c>
      <c r="BF13">
        <v>-8.6370000000000006E-3</v>
      </c>
      <c r="BG13">
        <v>1.271E-3</v>
      </c>
      <c r="BH13">
        <v>-1.9990999999999998E-2</v>
      </c>
      <c r="BI13">
        <v>-1.2603E-2</v>
      </c>
      <c r="BJ13">
        <v>-8.4690000000000008E-3</v>
      </c>
      <c r="BK13">
        <v>-2.0882000000000001E-2</v>
      </c>
      <c r="BL13">
        <v>-2.1506000000000001E-2</v>
      </c>
      <c r="BM13">
        <v>5.8760000000000001E-3</v>
      </c>
      <c r="BN13" s="2">
        <v>44581</v>
      </c>
    </row>
    <row r="14" spans="1:66" x14ac:dyDescent="0.25">
      <c r="A14" s="1">
        <v>-23</v>
      </c>
      <c r="B14">
        <v>-2.4400000000000002E-2</v>
      </c>
      <c r="C14">
        <v>-0.245779</v>
      </c>
      <c r="D14">
        <v>-5.0986999999999998E-2</v>
      </c>
      <c r="E14">
        <v>-2.3900000000000002E-3</v>
      </c>
      <c r="F14">
        <v>5.1399999999999996E-3</v>
      </c>
      <c r="G14">
        <v>6.1450000000000003E-3</v>
      </c>
      <c r="H14">
        <v>9.3599999999999998E-4</v>
      </c>
      <c r="I14">
        <v>-1.9522000000000001E-2</v>
      </c>
      <c r="J14">
        <v>-1.7668E-2</v>
      </c>
      <c r="K14">
        <v>-9.1839999999999995E-3</v>
      </c>
      <c r="L14">
        <v>-1.8142999999999999E-2</v>
      </c>
      <c r="M14">
        <v>-1.3462999999999999E-2</v>
      </c>
      <c r="N14">
        <v>-2.0580999999999999E-2</v>
      </c>
      <c r="O14">
        <v>-8.5869000000000001E-2</v>
      </c>
      <c r="P14">
        <v>-4.0340000000000003E-3</v>
      </c>
      <c r="Q14">
        <v>-1.9095999999999998E-2</v>
      </c>
      <c r="R14">
        <v>-1.584E-2</v>
      </c>
      <c r="S14">
        <v>-4.8170000000000001E-3</v>
      </c>
      <c r="T14">
        <v>-6.7787E-2</v>
      </c>
      <c r="U14">
        <v>-3.4777000000000002E-2</v>
      </c>
      <c r="V14">
        <v>1.5399999999999999E-3</v>
      </c>
      <c r="W14">
        <v>5.5830000000000003E-3</v>
      </c>
      <c r="X14">
        <v>-7.2329999999999998E-3</v>
      </c>
      <c r="Y14">
        <v>-2.4712000000000001E-2</v>
      </c>
      <c r="Z14">
        <v>-4.7444E-2</v>
      </c>
      <c r="AA14">
        <v>-2.6540000000000001E-2</v>
      </c>
      <c r="AB14">
        <v>-1.2541E-2</v>
      </c>
      <c r="AC14">
        <v>3.13E-3</v>
      </c>
      <c r="AD14">
        <v>-4.1512E-2</v>
      </c>
      <c r="AE14">
        <v>-3.813E-3</v>
      </c>
      <c r="AF14">
        <v>3.7690000000000002E-3</v>
      </c>
      <c r="AG14">
        <v>-2.7959000000000001E-2</v>
      </c>
      <c r="AH14">
        <v>-1.1391E-2</v>
      </c>
      <c r="AI14">
        <v>-1.4931E-2</v>
      </c>
      <c r="AJ14">
        <v>-7.9920000000000008E-3</v>
      </c>
      <c r="AK14">
        <v>-2.3858000000000001E-2</v>
      </c>
      <c r="AL14">
        <v>-1.8776000000000001E-2</v>
      </c>
      <c r="AM14">
        <v>-5.1929000000000003E-2</v>
      </c>
      <c r="AN14">
        <v>-1.4649999999999999E-3</v>
      </c>
      <c r="AO14">
        <v>5.751E-3</v>
      </c>
      <c r="AP14">
        <v>-2.9361999999999999E-2</v>
      </c>
      <c r="AQ14">
        <v>-2.7245999999999999E-2</v>
      </c>
      <c r="AR14">
        <v>-3.5229999999999997E-2</v>
      </c>
      <c r="AS14">
        <v>-6.0241000000000003E-2</v>
      </c>
      <c r="AT14">
        <v>-2.019E-3</v>
      </c>
      <c r="AU14">
        <v>-2.9569000000000002E-2</v>
      </c>
      <c r="AV14">
        <v>2.5040000000000001E-3</v>
      </c>
      <c r="AW14">
        <v>-4.4130000000000003E-3</v>
      </c>
      <c r="AX14">
        <v>-1.7759E-2</v>
      </c>
      <c r="AY14">
        <v>-1.4687E-2</v>
      </c>
      <c r="AZ14">
        <v>-9.5411999999999997E-2</v>
      </c>
      <c r="BA14">
        <v>-1.5127E-2</v>
      </c>
      <c r="BB14">
        <v>-4.7635999999999998E-2</v>
      </c>
      <c r="BC14">
        <v>-2.5555000000000001E-2</v>
      </c>
      <c r="BD14">
        <v>-4.4939E-2</v>
      </c>
      <c r="BE14">
        <v>-1.1299999999999999E-2</v>
      </c>
      <c r="BF14">
        <v>2.6161E-2</v>
      </c>
      <c r="BG14">
        <v>-3.1498999999999999E-2</v>
      </c>
      <c r="BH14">
        <v>-3.9720999999999999E-2</v>
      </c>
      <c r="BI14">
        <v>-2.4693E-2</v>
      </c>
      <c r="BJ14">
        <v>1.8879999999999999E-3</v>
      </c>
      <c r="BK14">
        <v>-1.12E-2</v>
      </c>
      <c r="BL14">
        <v>-3.8786000000000001E-2</v>
      </c>
      <c r="BM14">
        <v>-1.7503999999999999E-2</v>
      </c>
      <c r="BN14" s="2">
        <v>44582</v>
      </c>
    </row>
    <row r="15" spans="1:66" x14ac:dyDescent="0.25">
      <c r="A15" s="1">
        <v>-22</v>
      </c>
      <c r="B15">
        <v>3.8739999999999998E-3</v>
      </c>
      <c r="C15">
        <v>-2.6383E-2</v>
      </c>
      <c r="D15">
        <v>9.4160000000000008E-3</v>
      </c>
      <c r="E15">
        <v>2.199E-3</v>
      </c>
      <c r="F15">
        <v>1.4461E-2</v>
      </c>
      <c r="G15">
        <v>1.8415000000000001E-2</v>
      </c>
      <c r="H15">
        <v>-2.7791E-2</v>
      </c>
      <c r="I15">
        <v>1.9924999999999998E-2</v>
      </c>
      <c r="J15">
        <v>-2.9908000000000001E-2</v>
      </c>
      <c r="K15">
        <v>2.8670000000000001E-2</v>
      </c>
      <c r="L15">
        <v>1.9120000000000002E-2</v>
      </c>
      <c r="M15">
        <v>2.2404E-2</v>
      </c>
      <c r="N15">
        <v>1.6185999999999999E-2</v>
      </c>
      <c r="O15">
        <v>3.1692999999999999E-2</v>
      </c>
      <c r="P15">
        <v>-1.3410999999999999E-2</v>
      </c>
      <c r="Q15">
        <v>2.7680000000000001E-3</v>
      </c>
      <c r="R15">
        <v>1.2030000000000001E-3</v>
      </c>
      <c r="S15">
        <v>-1.7179999999999999E-3</v>
      </c>
      <c r="T15">
        <v>3.4403000000000003E-2</v>
      </c>
      <c r="U15">
        <v>3.0415000000000001E-2</v>
      </c>
      <c r="V15">
        <v>2.1111999999999999E-2</v>
      </c>
      <c r="W15">
        <v>3.0835000000000001E-2</v>
      </c>
      <c r="X15">
        <v>5.7780000000000001E-3</v>
      </c>
      <c r="Y15">
        <v>-1.2531E-2</v>
      </c>
      <c r="Z15">
        <v>1.1608E-2</v>
      </c>
      <c r="AA15">
        <v>2.2460000000000001E-2</v>
      </c>
      <c r="AB15">
        <v>1.09E-2</v>
      </c>
      <c r="AC15">
        <v>-9.4190000000000003E-3</v>
      </c>
      <c r="AD15">
        <v>2.9017000000000001E-2</v>
      </c>
      <c r="AE15">
        <v>-2.5500000000000002E-3</v>
      </c>
      <c r="AF15">
        <v>2.9649999999999999E-2</v>
      </c>
      <c r="AG15">
        <v>3.3501999999999997E-2</v>
      </c>
      <c r="AH15">
        <v>-1.9449999999999999E-3</v>
      </c>
      <c r="AI15">
        <v>2.8609999999999998E-3</v>
      </c>
      <c r="AJ15">
        <v>7.7099999999999998E-4</v>
      </c>
      <c r="AK15">
        <v>1.7051E-2</v>
      </c>
      <c r="AL15">
        <v>7.3280000000000003E-3</v>
      </c>
      <c r="AM15">
        <v>5.5839E-2</v>
      </c>
      <c r="AN15">
        <v>-6.6E-4</v>
      </c>
      <c r="AO15">
        <v>-3.8570000000000002E-3</v>
      </c>
      <c r="AP15">
        <v>4.7559999999999998E-3</v>
      </c>
      <c r="AQ15">
        <v>-2.4625999999999999E-2</v>
      </c>
      <c r="AR15">
        <v>2.1566999999999999E-2</v>
      </c>
      <c r="AS15">
        <v>1.7219999999999999E-2</v>
      </c>
      <c r="AT15">
        <v>1.4350999999999999E-2</v>
      </c>
      <c r="AU15">
        <v>1.2402E-2</v>
      </c>
      <c r="AV15">
        <v>4.1009999999999996E-3</v>
      </c>
      <c r="AW15">
        <v>2.8153999999999998E-2</v>
      </c>
      <c r="AX15">
        <v>1.7121000000000001E-2</v>
      </c>
      <c r="AY15">
        <v>-1.3834000000000001E-2</v>
      </c>
      <c r="AZ15">
        <v>3.3547E-2</v>
      </c>
      <c r="BA15">
        <v>8.5540000000000008E-3</v>
      </c>
      <c r="BB15">
        <v>-7.2300000000000003E-3</v>
      </c>
      <c r="BC15">
        <v>1.32E-3</v>
      </c>
      <c r="BD15">
        <v>7.9299999999999995E-3</v>
      </c>
      <c r="BE15">
        <v>-4.1060000000000003E-3</v>
      </c>
      <c r="BF15">
        <v>2.1366E-2</v>
      </c>
      <c r="BG15">
        <v>-1.7762E-2</v>
      </c>
      <c r="BH15">
        <v>-1.2585000000000001E-2</v>
      </c>
      <c r="BI15">
        <v>-1.8502999999999999E-2</v>
      </c>
      <c r="BJ15">
        <v>2.9735000000000001E-2</v>
      </c>
      <c r="BK15">
        <v>3.7805999999999999E-2</v>
      </c>
      <c r="BL15">
        <v>-0.103479</v>
      </c>
      <c r="BM15">
        <v>-1.7757999999999999E-2</v>
      </c>
      <c r="BN15" s="2">
        <v>44585</v>
      </c>
    </row>
    <row r="16" spans="1:66" x14ac:dyDescent="0.25">
      <c r="A16" s="1">
        <v>-21</v>
      </c>
      <c r="B16">
        <v>-1.3981E-2</v>
      </c>
      <c r="C16">
        <v>-5.5031999999999998E-2</v>
      </c>
      <c r="D16">
        <v>-4.1075E-2</v>
      </c>
      <c r="E16">
        <v>-7.5719999999999997E-3</v>
      </c>
      <c r="F16">
        <v>-3.4061000000000001E-2</v>
      </c>
      <c r="G16">
        <v>-1.1173000000000001E-2</v>
      </c>
      <c r="H16">
        <v>-3.1482000000000003E-2</v>
      </c>
      <c r="I16">
        <v>-3.4855999999999998E-2</v>
      </c>
      <c r="J16">
        <v>-7.5000000000000002E-4</v>
      </c>
      <c r="K16">
        <v>-5.2989000000000001E-2</v>
      </c>
      <c r="L16">
        <v>-6.7632999999999999E-2</v>
      </c>
      <c r="M16">
        <v>-6.3071000000000002E-2</v>
      </c>
      <c r="N16">
        <v>-4.6830999999999998E-2</v>
      </c>
      <c r="O16">
        <v>5.3523000000000001E-2</v>
      </c>
      <c r="P16">
        <v>2.0460000000000001E-3</v>
      </c>
      <c r="Q16">
        <v>-1.2246999999999999E-2</v>
      </c>
      <c r="R16">
        <v>-1.2023000000000001E-2</v>
      </c>
      <c r="S16">
        <v>-1.9865000000000001E-2</v>
      </c>
      <c r="T16">
        <v>-5.9712000000000001E-2</v>
      </c>
      <c r="U16">
        <v>3.5119999999999999E-3</v>
      </c>
      <c r="V16">
        <v>-3.568E-3</v>
      </c>
      <c r="W16">
        <v>-4.0625000000000001E-2</v>
      </c>
      <c r="X16">
        <v>-8.3280000000000003E-3</v>
      </c>
      <c r="Y16">
        <v>-9.5610000000000001E-3</v>
      </c>
      <c r="Z16">
        <v>-7.9391000000000003E-2</v>
      </c>
      <c r="AA16">
        <v>-4.1879E-2</v>
      </c>
      <c r="AB16">
        <v>-2.1249000000000001E-2</v>
      </c>
      <c r="AC16">
        <v>5.8208999999999997E-2</v>
      </c>
      <c r="AD16">
        <v>-1.6906999999999998E-2</v>
      </c>
      <c r="AE16">
        <v>-1.0992E-2</v>
      </c>
      <c r="AF16">
        <v>-1.7808000000000001E-2</v>
      </c>
      <c r="AG16">
        <v>-3.1933999999999997E-2</v>
      </c>
      <c r="AH16">
        <v>-2.3685000000000001E-2</v>
      </c>
      <c r="AI16">
        <v>1.1805E-2</v>
      </c>
      <c r="AJ16">
        <v>-1.3348E-2</v>
      </c>
      <c r="AK16">
        <v>-9.9579999999999998E-3</v>
      </c>
      <c r="AL16">
        <v>-1.1011999999999999E-2</v>
      </c>
      <c r="AM16">
        <v>-3.2499999999999999E-4</v>
      </c>
      <c r="AN16">
        <v>-1.806E-2</v>
      </c>
      <c r="AO16">
        <v>-1.162E-2</v>
      </c>
      <c r="AP16">
        <v>-4.7559999999999998E-3</v>
      </c>
      <c r="AQ16">
        <v>-3.2531999999999998E-2</v>
      </c>
      <c r="AR16">
        <v>-1.8131000000000001E-2</v>
      </c>
      <c r="AS16">
        <v>-2.0698999999999999E-2</v>
      </c>
      <c r="AT16">
        <v>-2.5762E-2</v>
      </c>
      <c r="AU16">
        <v>-2.8302000000000001E-2</v>
      </c>
      <c r="AV16">
        <v>-1.3615E-2</v>
      </c>
      <c r="AW16">
        <v>-2.0500999999999998E-2</v>
      </c>
      <c r="AX16">
        <v>-7.43E-3</v>
      </c>
      <c r="AY16">
        <v>1.539E-3</v>
      </c>
      <c r="AZ16">
        <v>-3.3152000000000001E-2</v>
      </c>
      <c r="BA16">
        <v>2.8975999999999998E-2</v>
      </c>
      <c r="BB16">
        <v>-2.9453E-2</v>
      </c>
      <c r="BC16">
        <v>2.1141E-2</v>
      </c>
      <c r="BD16">
        <v>-4.9227E-2</v>
      </c>
      <c r="BE16">
        <v>5.4974000000000002E-2</v>
      </c>
      <c r="BF16">
        <v>-5.8673000000000003E-2</v>
      </c>
      <c r="BG16">
        <v>1.4798E-2</v>
      </c>
      <c r="BH16">
        <v>2.3036000000000001E-2</v>
      </c>
      <c r="BI16">
        <v>-2.7541E-2</v>
      </c>
      <c r="BJ16">
        <v>-5.5079999999999999E-3</v>
      </c>
      <c r="BK16">
        <v>-2.0178999999999999E-2</v>
      </c>
      <c r="BL16">
        <v>2.2305999999999999E-2</v>
      </c>
      <c r="BM16">
        <v>1.6496E-2</v>
      </c>
      <c r="BN16" s="2">
        <v>44586</v>
      </c>
    </row>
    <row r="17" spans="1:66" x14ac:dyDescent="0.25">
      <c r="A17" s="1">
        <v>-20</v>
      </c>
      <c r="B17">
        <v>-1.3998999999999999E-2</v>
      </c>
      <c r="C17">
        <v>-1.8509999999999999E-2</v>
      </c>
      <c r="D17">
        <v>-5.7499999999999999E-4</v>
      </c>
      <c r="E17">
        <v>6.6810000000000003E-3</v>
      </c>
      <c r="F17">
        <v>-1.66E-4</v>
      </c>
      <c r="G17">
        <v>-1.485E-2</v>
      </c>
      <c r="H17">
        <v>-7.8930000000000007E-3</v>
      </c>
      <c r="I17">
        <v>-2.0591999999999999E-2</v>
      </c>
      <c r="J17">
        <v>-2.3147000000000001E-2</v>
      </c>
      <c r="K17">
        <v>1.2470000000000001E-3</v>
      </c>
      <c r="L17">
        <v>-2.4707E-2</v>
      </c>
      <c r="M17">
        <v>-6.3410000000000003E-3</v>
      </c>
      <c r="N17">
        <v>1.243E-2</v>
      </c>
      <c r="O17">
        <v>-7.5430000000000002E-3</v>
      </c>
      <c r="P17">
        <v>-2.5119999999999999E-3</v>
      </c>
      <c r="Q17">
        <v>-1.498E-3</v>
      </c>
      <c r="R17">
        <v>-1.0867E-2</v>
      </c>
      <c r="S17">
        <v>-6.9309999999999997E-3</v>
      </c>
      <c r="T17">
        <v>-2.6745000000000001E-2</v>
      </c>
      <c r="U17">
        <v>2.016E-3</v>
      </c>
      <c r="V17">
        <v>-1.0295E-2</v>
      </c>
      <c r="W17">
        <v>-3.5200000000000001E-3</v>
      </c>
      <c r="X17">
        <v>-1.7061E-2</v>
      </c>
      <c r="Y17">
        <v>1.9659999999999999E-3</v>
      </c>
      <c r="Z17">
        <v>1.2815999999999999E-2</v>
      </c>
      <c r="AA17">
        <v>-1.2295E-2</v>
      </c>
      <c r="AB17">
        <v>-1.5557E-2</v>
      </c>
      <c r="AC17">
        <v>2.9719999999999998E-3</v>
      </c>
      <c r="AD17">
        <v>-8.0560000000000007E-3</v>
      </c>
      <c r="AE17">
        <v>-1.4628E-2</v>
      </c>
      <c r="AF17">
        <v>-5.28E-3</v>
      </c>
      <c r="AG17">
        <v>-1.7267999999999999E-2</v>
      </c>
      <c r="AH17">
        <v>-2.0969999999999999E-3</v>
      </c>
      <c r="AI17">
        <v>-3.5799999999999998E-3</v>
      </c>
      <c r="AJ17">
        <v>-4.385E-3</v>
      </c>
      <c r="AK17">
        <v>-1.0401000000000001E-2</v>
      </c>
      <c r="AL17">
        <v>6.509E-3</v>
      </c>
      <c r="AM17">
        <v>-2.4367E-2</v>
      </c>
      <c r="AN17">
        <v>-3.741E-3</v>
      </c>
      <c r="AO17">
        <v>-3.3159999999999999E-3</v>
      </c>
      <c r="AP17">
        <v>-8.378E-3</v>
      </c>
      <c r="AQ17">
        <v>-2.3879000000000001E-2</v>
      </c>
      <c r="AR17">
        <v>7.1219999999999999E-3</v>
      </c>
      <c r="AS17">
        <v>-1.6695999999999999E-2</v>
      </c>
      <c r="AT17">
        <v>-2.0327999999999999E-2</v>
      </c>
      <c r="AU17">
        <v>-1.604E-3</v>
      </c>
      <c r="AV17">
        <v>-1.1429E-2</v>
      </c>
      <c r="AW17">
        <v>-1.9751999999999999E-2</v>
      </c>
      <c r="AX17">
        <v>-2.2364999999999999E-2</v>
      </c>
      <c r="AY17">
        <v>-1.0351000000000001E-2</v>
      </c>
      <c r="AZ17">
        <v>-2.9811000000000001E-2</v>
      </c>
      <c r="BA17">
        <v>-1.0194999999999999E-2</v>
      </c>
      <c r="BB17">
        <v>-4.084E-3</v>
      </c>
      <c r="BC17">
        <v>1.0319999999999999E-3</v>
      </c>
      <c r="BD17">
        <v>-2.3508000000000001E-2</v>
      </c>
      <c r="BE17">
        <v>-1.3612000000000001E-2</v>
      </c>
      <c r="BF17">
        <v>6.7990000000000004E-3</v>
      </c>
      <c r="BG17">
        <v>-3.8639999999999998E-3</v>
      </c>
      <c r="BH17">
        <v>4.4460000000000003E-3</v>
      </c>
      <c r="BI17">
        <v>1.1797999999999999E-2</v>
      </c>
      <c r="BJ17">
        <v>-1.204E-2</v>
      </c>
      <c r="BK17">
        <v>-2.6557999999999998E-2</v>
      </c>
      <c r="BL17">
        <v>-4.0004999999999999E-2</v>
      </c>
      <c r="BM17">
        <v>1.6511000000000001E-2</v>
      </c>
      <c r="BN17" s="2">
        <v>44587</v>
      </c>
    </row>
    <row r="18" spans="1:66" x14ac:dyDescent="0.25">
      <c r="A18" s="1">
        <v>-19</v>
      </c>
      <c r="B18">
        <v>-1.2914999999999999E-2</v>
      </c>
      <c r="C18">
        <v>7.2378999999999999E-2</v>
      </c>
      <c r="D18">
        <v>-2.0612999999999999E-2</v>
      </c>
      <c r="E18">
        <v>-1.6737999999999999E-2</v>
      </c>
      <c r="F18">
        <v>-1.4548E-2</v>
      </c>
      <c r="G18">
        <v>-2.7239999999999999E-3</v>
      </c>
      <c r="H18">
        <v>8.2749999999999994E-3</v>
      </c>
      <c r="I18">
        <v>8.2129999999999998E-3</v>
      </c>
      <c r="J18">
        <v>-3.7150000000000002E-2</v>
      </c>
      <c r="K18">
        <v>1.3566999999999999E-2</v>
      </c>
      <c r="L18">
        <v>9.7269999999999995E-3</v>
      </c>
      <c r="M18">
        <v>-1.7899000000000002E-2</v>
      </c>
      <c r="N18">
        <v>-1.8703000000000001E-2</v>
      </c>
      <c r="O18">
        <v>-4.5807E-2</v>
      </c>
      <c r="P18">
        <v>6.8700000000000002E-3</v>
      </c>
      <c r="Q18">
        <v>-5.3990000000000002E-3</v>
      </c>
      <c r="R18">
        <v>-2.0279999999999999E-3</v>
      </c>
      <c r="S18">
        <v>5.5199999999999997E-4</v>
      </c>
      <c r="T18">
        <v>-1.2534E-2</v>
      </c>
      <c r="U18">
        <v>-1.2803999999999999E-2</v>
      </c>
      <c r="V18">
        <v>4.5040000000000002E-3</v>
      </c>
      <c r="W18">
        <v>-6.3670000000000003E-3</v>
      </c>
      <c r="X18">
        <v>-4.4413000000000001E-2</v>
      </c>
      <c r="Y18">
        <v>8.2235000000000003E-2</v>
      </c>
      <c r="Z18">
        <v>-2.6613999999999999E-2</v>
      </c>
      <c r="AA18">
        <v>4.0200000000000001E-3</v>
      </c>
      <c r="AB18">
        <v>6.7856E-2</v>
      </c>
      <c r="AC18">
        <v>-8.9420000000000003E-3</v>
      </c>
      <c r="AD18">
        <v>-1.7596000000000001E-2</v>
      </c>
      <c r="AE18">
        <v>2.0449999999999999E-3</v>
      </c>
      <c r="AF18">
        <v>2.7989999999999998E-3</v>
      </c>
      <c r="AG18">
        <v>-1.6761000000000002E-2</v>
      </c>
      <c r="AH18">
        <v>5.6169999999999996E-3</v>
      </c>
      <c r="AI18">
        <v>-7.868E-3</v>
      </c>
      <c r="AJ18">
        <v>-2.042E-3</v>
      </c>
      <c r="AK18">
        <v>-1.9383000000000001E-2</v>
      </c>
      <c r="AL18">
        <v>-5.1515999999999999E-2</v>
      </c>
      <c r="AM18">
        <v>-6.0811999999999998E-2</v>
      </c>
      <c r="AN18">
        <v>-6.9959999999999996E-3</v>
      </c>
      <c r="AO18">
        <v>-4.4530000000000004E-3</v>
      </c>
      <c r="AP18">
        <v>-3.0509000000000001E-2</v>
      </c>
      <c r="AQ18">
        <v>-9.2320000000000006E-3</v>
      </c>
      <c r="AR18">
        <v>-5.6800000000000004E-4</v>
      </c>
      <c r="AS18">
        <v>-1.6528999999999999E-2</v>
      </c>
      <c r="AT18">
        <v>-1.487E-2</v>
      </c>
      <c r="AU18">
        <v>-6.9099999999999999E-4</v>
      </c>
      <c r="AV18">
        <v>-4.3880000000000004E-3</v>
      </c>
      <c r="AW18">
        <v>-1.9828999999999999E-2</v>
      </c>
      <c r="AX18">
        <v>-4.1069000000000001E-2</v>
      </c>
      <c r="AY18">
        <v>8.6779999999999999E-3</v>
      </c>
      <c r="AZ18">
        <v>6.7699999999999998E-4</v>
      </c>
      <c r="BA18">
        <v>1.2727E-2</v>
      </c>
      <c r="BB18">
        <v>-1.1318999999999999E-2</v>
      </c>
      <c r="BC18">
        <v>-1.0895E-2</v>
      </c>
      <c r="BD18">
        <v>-4.9249999999999997E-3</v>
      </c>
      <c r="BE18">
        <v>-1.3044999999999999E-2</v>
      </c>
      <c r="BF18">
        <v>-2.4995E-2</v>
      </c>
      <c r="BG18">
        <v>-9.4859999999999996E-3</v>
      </c>
      <c r="BH18">
        <v>-5.9915999999999997E-2</v>
      </c>
      <c r="BI18">
        <v>-7.9296000000000005E-2</v>
      </c>
      <c r="BJ18">
        <v>-7.247E-3</v>
      </c>
      <c r="BK18">
        <v>-7.2030000000000002E-3</v>
      </c>
      <c r="BL18">
        <v>-0.121937</v>
      </c>
      <c r="BM18">
        <v>-3.3707000000000001E-2</v>
      </c>
      <c r="BN18" s="2">
        <v>44588</v>
      </c>
    </row>
    <row r="19" spans="1:66" x14ac:dyDescent="0.25">
      <c r="A19" s="1">
        <v>-18</v>
      </c>
      <c r="B19">
        <v>1.7963E-2</v>
      </c>
      <c r="C19">
        <v>-6.0699999999999999E-3</v>
      </c>
      <c r="D19">
        <v>3.2326000000000001E-2</v>
      </c>
      <c r="E19">
        <v>-3.8900000000000002E-4</v>
      </c>
      <c r="F19">
        <v>2.2443000000000001E-2</v>
      </c>
      <c r="G19">
        <v>1.9633999999999999E-2</v>
      </c>
      <c r="H19">
        <v>6.5399999999999998E-3</v>
      </c>
      <c r="I19">
        <v>4.3192000000000001E-2</v>
      </c>
      <c r="J19">
        <v>2.9443E-2</v>
      </c>
      <c r="K19">
        <v>0.15340400000000001</v>
      </c>
      <c r="L19">
        <v>3.7436999999999998E-2</v>
      </c>
      <c r="M19">
        <v>4.5296000000000003E-2</v>
      </c>
      <c r="N19">
        <v>2.2519999999999998E-2</v>
      </c>
      <c r="O19">
        <v>-1.0916E-2</v>
      </c>
      <c r="P19">
        <v>3.7859999999999999E-3</v>
      </c>
      <c r="Q19">
        <v>2.4056000000000001E-2</v>
      </c>
      <c r="R19">
        <v>6.4320000000000002E-3</v>
      </c>
      <c r="S19">
        <v>8.8199999999999997E-4</v>
      </c>
      <c r="T19">
        <v>4.4913000000000002E-2</v>
      </c>
      <c r="U19">
        <v>5.6750000000000004E-3</v>
      </c>
      <c r="V19">
        <v>8.7419999999999998E-3</v>
      </c>
      <c r="W19">
        <v>3.075E-2</v>
      </c>
      <c r="X19">
        <v>1.9894999999999999E-2</v>
      </c>
      <c r="Y19">
        <v>-5.2269999999999999E-3</v>
      </c>
      <c r="Z19">
        <v>2.2627000000000001E-2</v>
      </c>
      <c r="AA19">
        <v>4.4824999999999997E-2</v>
      </c>
      <c r="AB19">
        <v>-9.9220000000000003E-3</v>
      </c>
      <c r="AC19">
        <v>3.2403000000000001E-2</v>
      </c>
      <c r="AD19">
        <v>3.2648999999999997E-2</v>
      </c>
      <c r="AE19">
        <v>1.5806000000000001E-2</v>
      </c>
      <c r="AF19">
        <v>1.1424999999999999E-2</v>
      </c>
      <c r="AG19">
        <v>1.5963999999999999E-2</v>
      </c>
      <c r="AH19">
        <v>1.5814000000000002E-2</v>
      </c>
      <c r="AI19">
        <v>-1.3886000000000001E-2</v>
      </c>
      <c r="AJ19">
        <v>7.0520000000000001E-3</v>
      </c>
      <c r="AK19">
        <v>1.513E-3</v>
      </c>
      <c r="AL19">
        <v>4.4155E-2</v>
      </c>
      <c r="AM19">
        <v>9.8750000000000004E-2</v>
      </c>
      <c r="AN19">
        <v>1.8919999999999999E-2</v>
      </c>
      <c r="AO19">
        <v>2.9121000000000001E-2</v>
      </c>
      <c r="AP19">
        <v>7.4070000000000004E-3</v>
      </c>
      <c r="AQ19">
        <v>2.5437999999999999E-2</v>
      </c>
      <c r="AR19">
        <v>3.0488000000000001E-2</v>
      </c>
      <c r="AS19">
        <v>3.4097000000000002E-2</v>
      </c>
      <c r="AT19">
        <v>2.794E-2</v>
      </c>
      <c r="AU19">
        <v>3.2686E-2</v>
      </c>
      <c r="AV19">
        <v>3.6579999999999998E-3</v>
      </c>
      <c r="AW19">
        <v>8.456E-3</v>
      </c>
      <c r="AX19">
        <v>1.8865E-2</v>
      </c>
      <c r="AY19">
        <v>4.4026999999999997E-2</v>
      </c>
      <c r="AZ19">
        <v>2.2806E-2</v>
      </c>
      <c r="BA19">
        <v>2.1280000000000001E-3</v>
      </c>
      <c r="BB19">
        <v>2.2848E-2</v>
      </c>
      <c r="BC19">
        <v>-1.5659999999999999E-3</v>
      </c>
      <c r="BD19">
        <v>4.0004999999999999E-2</v>
      </c>
      <c r="BE19">
        <v>1.4831E-2</v>
      </c>
      <c r="BF19">
        <v>1.5266999999999999E-2</v>
      </c>
      <c r="BG19">
        <v>2.5288000000000001E-2</v>
      </c>
      <c r="BH19">
        <v>-7.3530000000000002E-3</v>
      </c>
      <c r="BI19">
        <v>4.3119999999999999E-2</v>
      </c>
      <c r="BJ19">
        <v>7.247E-3</v>
      </c>
      <c r="BK19">
        <v>8.9960000000000005E-3</v>
      </c>
      <c r="BL19">
        <v>1.7142999999999999E-2</v>
      </c>
      <c r="BM19">
        <v>1.8114000000000002E-2</v>
      </c>
      <c r="BN19" s="2">
        <v>44589</v>
      </c>
    </row>
    <row r="20" spans="1:66" x14ac:dyDescent="0.25">
      <c r="A20" s="1">
        <v>-17</v>
      </c>
      <c r="B20">
        <v>1.078E-3</v>
      </c>
      <c r="C20">
        <v>0.105532</v>
      </c>
      <c r="D20">
        <v>6.0340999999999999E-2</v>
      </c>
      <c r="E20">
        <v>4.6880000000000003E-3</v>
      </c>
      <c r="F20">
        <v>3.209E-2</v>
      </c>
      <c r="G20">
        <v>1.1354E-2</v>
      </c>
      <c r="H20">
        <v>5.594E-3</v>
      </c>
      <c r="I20">
        <v>4.6185999999999998E-2</v>
      </c>
      <c r="J20">
        <v>4.9065999999999999E-2</v>
      </c>
      <c r="K20">
        <v>3.7850000000000002E-3</v>
      </c>
      <c r="L20">
        <v>3.6637999999999997E-2</v>
      </c>
      <c r="M20">
        <v>4.5175E-2</v>
      </c>
      <c r="N20">
        <v>1.2664999999999999E-2</v>
      </c>
      <c r="O20">
        <v>-1.2094000000000001E-2</v>
      </c>
      <c r="P20">
        <v>1.7087999999999999E-2</v>
      </c>
      <c r="Q20">
        <v>1.8710000000000001E-2</v>
      </c>
      <c r="R20">
        <v>1.6043000000000002E-2</v>
      </c>
      <c r="S20">
        <v>1.3577000000000001E-2</v>
      </c>
      <c r="T20">
        <v>7.3491000000000001E-2</v>
      </c>
      <c r="U20">
        <v>9.0349999999999996E-3</v>
      </c>
      <c r="V20">
        <v>1.4695E-2</v>
      </c>
      <c r="W20">
        <v>3.1168000000000001E-2</v>
      </c>
      <c r="X20">
        <v>2.2178E-2</v>
      </c>
      <c r="Y20">
        <v>3.7780000000000001E-2</v>
      </c>
      <c r="Z20">
        <v>6.2714000000000006E-2</v>
      </c>
      <c r="AA20">
        <v>3.6450999999999997E-2</v>
      </c>
      <c r="AB20">
        <v>1.4687E-2</v>
      </c>
      <c r="AC20">
        <v>3.1385999999999997E-2</v>
      </c>
      <c r="AD20">
        <v>4.4720000000000003E-3</v>
      </c>
      <c r="AE20">
        <v>1.8405999999999999E-2</v>
      </c>
      <c r="AF20">
        <v>1.534E-3</v>
      </c>
      <c r="AG20">
        <v>1.0540000000000001E-2</v>
      </c>
      <c r="AH20">
        <v>2.9242000000000001E-2</v>
      </c>
      <c r="AI20">
        <v>-4.9799999999999996E-4</v>
      </c>
      <c r="AJ20">
        <v>2.6510000000000001E-3</v>
      </c>
      <c r="AK20">
        <v>1.5696999999999999E-2</v>
      </c>
      <c r="AL20">
        <v>9.8969999999999995E-3</v>
      </c>
      <c r="AM20">
        <v>6.398E-3</v>
      </c>
      <c r="AN20">
        <v>1.3100000000000001E-2</v>
      </c>
      <c r="AO20">
        <v>1.3035E-2</v>
      </c>
      <c r="AP20">
        <v>4.2148999999999999E-2</v>
      </c>
      <c r="AQ20">
        <v>2.9208000000000001E-2</v>
      </c>
      <c r="AR20">
        <v>1.1776E-2</v>
      </c>
      <c r="AS20">
        <v>9.3448000000000003E-2</v>
      </c>
      <c r="AT20">
        <v>8.6719999999999992E-3</v>
      </c>
      <c r="AU20">
        <v>5.3621000000000002E-2</v>
      </c>
      <c r="AV20">
        <v>-6.2269999999999999E-3</v>
      </c>
      <c r="AW20">
        <v>1.5370999999999999E-2</v>
      </c>
      <c r="AX20">
        <v>2.4698999999999999E-2</v>
      </c>
      <c r="AY20">
        <v>3.1295999999999997E-2</v>
      </c>
      <c r="AZ20">
        <v>8.1368999999999997E-2</v>
      </c>
      <c r="BA20">
        <v>8.992E-3</v>
      </c>
      <c r="BB20">
        <v>1.4061000000000001E-2</v>
      </c>
      <c r="BC20">
        <v>3.6172000000000003E-2</v>
      </c>
      <c r="BD20">
        <v>5.4023000000000002E-2</v>
      </c>
      <c r="BE20">
        <v>-6.9379999999999997E-3</v>
      </c>
      <c r="BF20">
        <v>2.5574E-2</v>
      </c>
      <c r="BG20">
        <v>1.8148000000000001E-2</v>
      </c>
      <c r="BH20">
        <v>4.3327999999999998E-2</v>
      </c>
      <c r="BI20">
        <v>5.3954000000000002E-2</v>
      </c>
      <c r="BJ20">
        <v>1.9377999999999999E-2</v>
      </c>
      <c r="BK20">
        <v>1.951E-2</v>
      </c>
      <c r="BL20">
        <v>5.1081000000000001E-2</v>
      </c>
      <c r="BM20">
        <v>4.9946999999999998E-2</v>
      </c>
      <c r="BN20" s="2">
        <v>44592</v>
      </c>
    </row>
    <row r="21" spans="1:66" x14ac:dyDescent="0.25">
      <c r="A21" s="1">
        <v>-16</v>
      </c>
      <c r="B21">
        <v>-5.4029999999999998E-3</v>
      </c>
      <c r="C21">
        <v>6.7856E-2</v>
      </c>
      <c r="D21">
        <v>3.1841000000000001E-2</v>
      </c>
      <c r="E21">
        <v>2.2959E-2</v>
      </c>
      <c r="F21">
        <v>6.1219999999999998E-3</v>
      </c>
      <c r="G21">
        <v>4.4650000000000002E-3</v>
      </c>
      <c r="H21">
        <v>-2.0716999999999999E-2</v>
      </c>
      <c r="I21">
        <v>-2.1949999999999999E-3</v>
      </c>
      <c r="J21">
        <v>1.8610000000000002E-2</v>
      </c>
      <c r="K21">
        <v>5.1380000000000002E-3</v>
      </c>
      <c r="L21">
        <v>1.2167000000000001E-2</v>
      </c>
      <c r="M21">
        <v>-3.49E-3</v>
      </c>
      <c r="N21">
        <v>1.0361E-2</v>
      </c>
      <c r="O21">
        <v>2.5419000000000001E-2</v>
      </c>
      <c r="P21">
        <v>1.0635E-2</v>
      </c>
      <c r="Q21">
        <v>6.8399999999999997E-3</v>
      </c>
      <c r="R21">
        <v>8.8579999999999996E-3</v>
      </c>
      <c r="S21">
        <v>5.7479999999999996E-3</v>
      </c>
      <c r="T21">
        <v>-3.1822999999999997E-2</v>
      </c>
      <c r="U21">
        <v>2.1047E-2</v>
      </c>
      <c r="V21">
        <v>1.0120000000000001E-3</v>
      </c>
      <c r="W21">
        <v>-1.8856000000000001E-2</v>
      </c>
      <c r="X21">
        <v>-7.8100000000000001E-4</v>
      </c>
      <c r="Y21">
        <v>-5.4730000000000004E-3</v>
      </c>
      <c r="Z21">
        <v>-1.8779999999999999E-3</v>
      </c>
      <c r="AA21">
        <v>2.0136999999999999E-2</v>
      </c>
      <c r="AB21">
        <v>1.2669999999999999E-3</v>
      </c>
      <c r="AC21">
        <v>0</v>
      </c>
      <c r="AD21">
        <v>3.3397000000000003E-2</v>
      </c>
      <c r="AE21">
        <v>2.996E-3</v>
      </c>
      <c r="AF21">
        <v>1.1582E-2</v>
      </c>
      <c r="AG21">
        <v>1.4661E-2</v>
      </c>
      <c r="AH21">
        <v>4.7109999999999999E-3</v>
      </c>
      <c r="AI21">
        <v>2.0833999999999998E-2</v>
      </c>
      <c r="AJ21">
        <v>5.901E-3</v>
      </c>
      <c r="AK21">
        <v>8.4950000000000008E-3</v>
      </c>
      <c r="AL21">
        <v>1.84E-2</v>
      </c>
      <c r="AM21">
        <v>-6.7190000000000001E-3</v>
      </c>
      <c r="AN21">
        <v>2.3370000000000001E-3</v>
      </c>
      <c r="AO21">
        <v>-1.7750000000000001E-3</v>
      </c>
      <c r="AP21">
        <v>1.0557E-2</v>
      </c>
      <c r="AQ21">
        <v>1.1480000000000001E-2</v>
      </c>
      <c r="AR21">
        <v>1.968E-2</v>
      </c>
      <c r="AS21">
        <v>1.3782000000000001E-2</v>
      </c>
      <c r="AT21">
        <v>-4.248E-3</v>
      </c>
      <c r="AU21">
        <v>1.7162E-2</v>
      </c>
      <c r="AV21">
        <v>-7.3759999999999997E-3</v>
      </c>
      <c r="AW21">
        <v>9.6530000000000001E-3</v>
      </c>
      <c r="AX21">
        <v>2.7043999999999999E-2</v>
      </c>
      <c r="AY21">
        <v>2.6360999999999999E-2</v>
      </c>
      <c r="AZ21">
        <v>1.3382E-2</v>
      </c>
      <c r="BA21">
        <v>6.2141000000000002E-2</v>
      </c>
      <c r="BB21">
        <v>2.3328999999999999E-2</v>
      </c>
      <c r="BC21">
        <v>1.9956000000000002E-2</v>
      </c>
      <c r="BD21">
        <v>1.7115999999999999E-2</v>
      </c>
      <c r="BE21">
        <v>1.4567E-2</v>
      </c>
      <c r="BF21">
        <v>9.4830000000000001E-3</v>
      </c>
      <c r="BG21">
        <v>3.6510000000000002E-3</v>
      </c>
      <c r="BH21">
        <v>5.4996999999999997E-2</v>
      </c>
      <c r="BI21">
        <v>2.6748000000000001E-2</v>
      </c>
      <c r="BJ21">
        <v>8.8710000000000004E-3</v>
      </c>
      <c r="BK21">
        <v>8.744E-3</v>
      </c>
      <c r="BL21">
        <v>3.9583E-2</v>
      </c>
      <c r="BM21">
        <v>2.5690999999999999E-2</v>
      </c>
      <c r="BN21" s="2">
        <v>44593</v>
      </c>
    </row>
    <row r="22" spans="1:66" x14ac:dyDescent="0.25">
      <c r="A22" s="1">
        <v>-15</v>
      </c>
      <c r="B22">
        <v>1.4345E-2</v>
      </c>
      <c r="C22">
        <v>-6.2392999999999997E-2</v>
      </c>
      <c r="D22">
        <v>-3.8009000000000001E-2</v>
      </c>
      <c r="E22">
        <v>7.8499999999999993E-3</v>
      </c>
      <c r="F22">
        <v>1.0173E-2</v>
      </c>
      <c r="G22">
        <v>-1.0484E-2</v>
      </c>
      <c r="H22">
        <v>5.4148000000000002E-2</v>
      </c>
      <c r="I22">
        <v>-3.1109999999999999E-2</v>
      </c>
      <c r="J22">
        <v>7.2300000000000001E-4</v>
      </c>
      <c r="K22">
        <v>1.4208999999999999E-2</v>
      </c>
      <c r="L22">
        <v>3.9557000000000002E-2</v>
      </c>
      <c r="M22">
        <v>9.9760000000000005E-3</v>
      </c>
      <c r="N22">
        <v>2.5739999999999999E-3</v>
      </c>
      <c r="O22">
        <v>1.7721000000000001E-2</v>
      </c>
      <c r="P22">
        <v>9.8130000000000005E-3</v>
      </c>
      <c r="Q22">
        <v>9.3779999999999992E-3</v>
      </c>
      <c r="R22">
        <v>-9.8400000000000007E-4</v>
      </c>
      <c r="S22">
        <v>5.3475000000000002E-2</v>
      </c>
      <c r="T22">
        <v>-9.7389000000000003E-2</v>
      </c>
      <c r="U22">
        <v>1.0923E-2</v>
      </c>
      <c r="V22">
        <v>3.3E-3</v>
      </c>
      <c r="W22">
        <v>-2.0604999999999998E-2</v>
      </c>
      <c r="X22">
        <v>8.1089999999999999E-3</v>
      </c>
      <c r="Y22">
        <v>-2.2092000000000001E-2</v>
      </c>
      <c r="Z22">
        <v>-3.4809E-2</v>
      </c>
      <c r="AA22">
        <v>1.6688000000000001E-2</v>
      </c>
      <c r="AB22">
        <v>-1.4026E-2</v>
      </c>
      <c r="AC22">
        <v>-1.9859000000000002E-2</v>
      </c>
      <c r="AD22">
        <v>5.2610000000000001E-3</v>
      </c>
      <c r="AE22">
        <v>1.5543E-2</v>
      </c>
      <c r="AF22">
        <v>-6.3839999999999999E-3</v>
      </c>
      <c r="AG22">
        <v>1.5106E-2</v>
      </c>
      <c r="AH22">
        <v>-2.7956000000000002E-2</v>
      </c>
      <c r="AI22">
        <v>4.1590000000000004E-3</v>
      </c>
      <c r="AJ22">
        <v>-4.6550000000000003E-3</v>
      </c>
      <c r="AK22">
        <v>-1.0385999999999999E-2</v>
      </c>
      <c r="AL22">
        <v>-3.0430000000000001E-3</v>
      </c>
      <c r="AM22">
        <v>-3.1302999999999997E-2</v>
      </c>
      <c r="AN22">
        <v>1.9504000000000001E-2</v>
      </c>
      <c r="AO22">
        <v>1.2623000000000001E-2</v>
      </c>
      <c r="AP22">
        <v>-7.0260000000000001E-3</v>
      </c>
      <c r="AQ22">
        <v>1.2462000000000001E-2</v>
      </c>
      <c r="AR22">
        <v>1.8513999999999999E-2</v>
      </c>
      <c r="AS22">
        <v>-3.9100000000000002E-4</v>
      </c>
      <c r="AT22">
        <v>-1.7975999999999999E-2</v>
      </c>
      <c r="AU22">
        <v>8.09E-3</v>
      </c>
      <c r="AV22">
        <v>1.1776E-2</v>
      </c>
      <c r="AW22">
        <v>-5.2040000000000003E-3</v>
      </c>
      <c r="AX22">
        <v>-1.5568E-2</v>
      </c>
      <c r="AY22">
        <v>-1.6840000000000001E-2</v>
      </c>
      <c r="AZ22">
        <v>-5.7944000000000002E-2</v>
      </c>
      <c r="BA22">
        <v>-2.601E-3</v>
      </c>
      <c r="BB22">
        <v>-3.2529999999999998E-3</v>
      </c>
      <c r="BC22">
        <v>7.4100000000000001E-4</v>
      </c>
      <c r="BD22">
        <v>-1.9619000000000001E-2</v>
      </c>
      <c r="BE22">
        <v>1.2611000000000001E-2</v>
      </c>
      <c r="BF22">
        <v>1.8700999999999999E-2</v>
      </c>
      <c r="BG22">
        <v>-4.1739999999999998E-3</v>
      </c>
      <c r="BH22">
        <v>-3.8300000000000001E-3</v>
      </c>
      <c r="BI22">
        <v>-1.6298E-2</v>
      </c>
      <c r="BJ22">
        <v>-9.5560000000000003E-3</v>
      </c>
      <c r="BK22">
        <v>-1.1088000000000001E-2</v>
      </c>
      <c r="BL22">
        <v>-6.4106999999999997E-2</v>
      </c>
      <c r="BM22">
        <v>-1.4623000000000001E-2</v>
      </c>
      <c r="BN22" s="2">
        <v>44594</v>
      </c>
    </row>
    <row r="23" spans="1:66" x14ac:dyDescent="0.25">
      <c r="A23" s="1">
        <v>-14</v>
      </c>
      <c r="B23">
        <v>-1.7420000000000001E-2</v>
      </c>
      <c r="C23">
        <v>-5.7208000000000002E-2</v>
      </c>
      <c r="D23">
        <v>-7.3384000000000005E-2</v>
      </c>
      <c r="E23">
        <v>-2.5822000000000001E-2</v>
      </c>
      <c r="F23">
        <v>-3.5760000000000002E-3</v>
      </c>
      <c r="G23">
        <v>-1.8485999999999999E-2</v>
      </c>
      <c r="H23">
        <v>8.7399999999999999E-4</v>
      </c>
      <c r="I23">
        <v>-5.5932999999999997E-2</v>
      </c>
      <c r="J23">
        <v>-4.2056999999999997E-2</v>
      </c>
      <c r="K23">
        <v>-1.8883E-2</v>
      </c>
      <c r="L23">
        <v>8.796E-3</v>
      </c>
      <c r="M23">
        <v>-4.4808000000000001E-2</v>
      </c>
      <c r="N23">
        <v>-1.2935E-2</v>
      </c>
      <c r="O23">
        <v>5.7909000000000002E-2</v>
      </c>
      <c r="P23">
        <v>-1.7461999999999998E-2</v>
      </c>
      <c r="Q23">
        <v>-2.4693E-2</v>
      </c>
      <c r="R23">
        <v>-1.2278000000000001E-2</v>
      </c>
      <c r="S23">
        <v>-9.9919999999999991E-3</v>
      </c>
      <c r="T23">
        <v>-8.3670999999999995E-2</v>
      </c>
      <c r="U23">
        <v>-4.9319999999999998E-3</v>
      </c>
      <c r="V23">
        <v>-2.3129E-2</v>
      </c>
      <c r="W23">
        <v>-1.1868E-2</v>
      </c>
      <c r="X23">
        <v>-1.7861999999999999E-2</v>
      </c>
      <c r="Y23">
        <v>-1.4286999999999999E-2</v>
      </c>
      <c r="Z23">
        <v>-4.1325000000000001E-2</v>
      </c>
      <c r="AA23">
        <v>-4.0794999999999998E-2</v>
      </c>
      <c r="AB23">
        <v>-1.1949E-2</v>
      </c>
      <c r="AC23">
        <v>8.5590000000000006E-3</v>
      </c>
      <c r="AD23">
        <v>-1.7562999999999999E-2</v>
      </c>
      <c r="AE23">
        <v>-8.8739999999999999E-3</v>
      </c>
      <c r="AF23">
        <v>-1.6296000000000001E-2</v>
      </c>
      <c r="AG23">
        <v>-2.0788000000000001E-2</v>
      </c>
      <c r="AH23">
        <v>-3.8448000000000003E-2</v>
      </c>
      <c r="AI23">
        <v>3.4380000000000001E-3</v>
      </c>
      <c r="AJ23">
        <v>-4.9899999999999996E-3</v>
      </c>
      <c r="AK23">
        <v>2.2900000000000001E-4</v>
      </c>
      <c r="AL23">
        <v>1.2664999999999999E-2</v>
      </c>
      <c r="AM23">
        <v>-3.5399E-2</v>
      </c>
      <c r="AN23">
        <v>-1.1004999999999999E-2</v>
      </c>
      <c r="AO23">
        <v>-6.2719999999999998E-3</v>
      </c>
      <c r="AP23">
        <v>-1.3010000000000001E-2</v>
      </c>
      <c r="AQ23">
        <v>-2.7526999999999999E-2</v>
      </c>
      <c r="AR23">
        <v>-1.1597E-2</v>
      </c>
      <c r="AS23">
        <v>-4.2354999999999997E-2</v>
      </c>
      <c r="AT23">
        <v>-1.6181999999999998E-2</v>
      </c>
      <c r="AU23">
        <v>-1.7465999999999999E-2</v>
      </c>
      <c r="AV23">
        <v>-5.8763000000000003E-2</v>
      </c>
      <c r="AW23">
        <v>-4.4489999999999998E-3</v>
      </c>
      <c r="AX23">
        <v>-2.0303000000000002E-2</v>
      </c>
      <c r="AY23">
        <v>-3.5638999999999997E-2</v>
      </c>
      <c r="AZ23">
        <v>-7.6946000000000001E-2</v>
      </c>
      <c r="BA23">
        <v>-1.1728000000000001E-2</v>
      </c>
      <c r="BB23">
        <v>0.12883600000000001</v>
      </c>
      <c r="BC23">
        <v>-1.9689000000000002E-2</v>
      </c>
      <c r="BD23">
        <v>-6.8467E-2</v>
      </c>
      <c r="BE23">
        <v>3.8539999999999998E-3</v>
      </c>
      <c r="BF23">
        <v>-6.0400000000000002E-3</v>
      </c>
      <c r="BG23">
        <v>-2.0562E-2</v>
      </c>
      <c r="BH23">
        <v>-2.4764999999999999E-2</v>
      </c>
      <c r="BI23">
        <v>-8.7559999999999999E-2</v>
      </c>
      <c r="BJ23">
        <v>2.7399999999999998E-3</v>
      </c>
      <c r="BK23">
        <v>-6.476E-3</v>
      </c>
      <c r="BL23">
        <v>-3.2238000000000003E-2</v>
      </c>
      <c r="BM23">
        <v>-9.0519999999999993E-3</v>
      </c>
      <c r="BN23" s="2">
        <v>44595</v>
      </c>
    </row>
    <row r="24" spans="1:66" x14ac:dyDescent="0.25">
      <c r="A24" s="1">
        <v>-13</v>
      </c>
      <c r="B24">
        <v>-9.0600000000000001E-4</v>
      </c>
      <c r="C24">
        <v>1.1204E-2</v>
      </c>
      <c r="D24">
        <v>7.0150000000000004E-2</v>
      </c>
      <c r="E24">
        <v>-2.7958E-2</v>
      </c>
      <c r="F24">
        <v>-1.3636000000000001E-2</v>
      </c>
      <c r="G24">
        <v>-9.8460000000000006E-3</v>
      </c>
      <c r="H24">
        <v>3.055E-3</v>
      </c>
      <c r="I24">
        <v>2.9909999999999999E-2</v>
      </c>
      <c r="J24">
        <v>1.9033999999999999E-2</v>
      </c>
      <c r="K24">
        <v>1.3717999999999999E-2</v>
      </c>
      <c r="L24">
        <v>-2.3484999999999999E-2</v>
      </c>
      <c r="M24">
        <v>7.417E-3</v>
      </c>
      <c r="N24">
        <v>1.5900000000000001E-3</v>
      </c>
      <c r="O24">
        <v>2.3314999999999999E-2</v>
      </c>
      <c r="P24">
        <v>-4.2550000000000001E-3</v>
      </c>
      <c r="Q24">
        <v>5.1440000000000001E-3</v>
      </c>
      <c r="R24">
        <v>-6.5468999999999999E-2</v>
      </c>
      <c r="S24">
        <v>-1.2605999999999999E-2</v>
      </c>
      <c r="T24">
        <v>5.1501999999999999E-2</v>
      </c>
      <c r="U24">
        <v>1.8370000000000001E-2</v>
      </c>
      <c r="V24">
        <v>5.5000000000000003E-4</v>
      </c>
      <c r="W24">
        <v>1.464E-2</v>
      </c>
      <c r="X24">
        <v>7.9930000000000001E-3</v>
      </c>
      <c r="Y24">
        <v>5.9959999999999996E-3</v>
      </c>
      <c r="Z24">
        <v>2.8791000000000001E-2</v>
      </c>
      <c r="AA24">
        <v>1.3697000000000001E-2</v>
      </c>
      <c r="AB24">
        <v>8.0890000000000007E-3</v>
      </c>
      <c r="AC24">
        <v>-5.6979999999999999E-3</v>
      </c>
      <c r="AD24">
        <v>1.374E-2</v>
      </c>
      <c r="AE24">
        <v>1.4515999999999999E-2</v>
      </c>
      <c r="AF24">
        <v>1.171E-2</v>
      </c>
      <c r="AG24">
        <v>-1.4291999999999999E-2</v>
      </c>
      <c r="AH24">
        <v>-1.9977999999999999E-2</v>
      </c>
      <c r="AI24">
        <v>5.9230000000000003E-3</v>
      </c>
      <c r="AJ24">
        <v>-1.9255999999999999E-2</v>
      </c>
      <c r="AK24">
        <v>-4.6307000000000001E-2</v>
      </c>
      <c r="AL24">
        <v>-6.313E-3</v>
      </c>
      <c r="AM24">
        <v>-2.405E-3</v>
      </c>
      <c r="AN24">
        <v>-2.7646E-2</v>
      </c>
      <c r="AO24">
        <v>-2.2279999999999999E-3</v>
      </c>
      <c r="AP24">
        <v>8.2990000000000008E-3</v>
      </c>
      <c r="AQ24">
        <v>-1.0664999999999999E-2</v>
      </c>
      <c r="AR24">
        <v>-3.186E-3</v>
      </c>
      <c r="AS24">
        <v>3.1736E-2</v>
      </c>
      <c r="AT24">
        <v>-2.4607E-2</v>
      </c>
      <c r="AU24">
        <v>2.6301999999999999E-2</v>
      </c>
      <c r="AV24">
        <v>-1.1119E-2</v>
      </c>
      <c r="AW24">
        <v>-9.3519999999999992E-3</v>
      </c>
      <c r="AX24">
        <v>6.6100000000000002E-4</v>
      </c>
      <c r="AY24">
        <v>2.1073000000000001E-2</v>
      </c>
      <c r="AZ24">
        <v>8.8541999999999996E-2</v>
      </c>
      <c r="BA24">
        <v>2.1479999999999999E-2</v>
      </c>
      <c r="BB24">
        <v>3.1579000000000003E-2</v>
      </c>
      <c r="BC24">
        <v>3.016E-3</v>
      </c>
      <c r="BD24">
        <v>2.2648999999999999E-2</v>
      </c>
      <c r="BE24">
        <v>-4.5830000000000003E-3</v>
      </c>
      <c r="BF24">
        <v>-1.1717999999999999E-2</v>
      </c>
      <c r="BG24">
        <v>5.0140000000000002E-3</v>
      </c>
      <c r="BH24">
        <v>-1.8859000000000001E-2</v>
      </c>
      <c r="BI24">
        <v>1.2368000000000001E-2</v>
      </c>
      <c r="BJ24">
        <v>-1.285E-2</v>
      </c>
      <c r="BK24">
        <v>3.5379999999999999E-3</v>
      </c>
      <c r="BL24">
        <v>3.7740000000000003E-2</v>
      </c>
      <c r="BM24">
        <v>8.9440000000000006E-3</v>
      </c>
      <c r="BN24" s="2">
        <v>44596</v>
      </c>
    </row>
    <row r="25" spans="1:66" x14ac:dyDescent="0.25">
      <c r="A25" s="1">
        <v>-12</v>
      </c>
      <c r="B25">
        <v>3.6299999999999999E-4</v>
      </c>
      <c r="C25">
        <v>-1.9871E-2</v>
      </c>
      <c r="D25">
        <v>1.3139E-2</v>
      </c>
      <c r="E25">
        <v>2.637E-3</v>
      </c>
      <c r="F25">
        <v>1.157E-3</v>
      </c>
      <c r="G25">
        <v>1.9980000000000002E-3</v>
      </c>
      <c r="H25">
        <v>-9.5580000000000005E-3</v>
      </c>
      <c r="I25">
        <v>-1.0362E-2</v>
      </c>
      <c r="J25">
        <v>2.9864000000000002E-2</v>
      </c>
      <c r="K25">
        <v>1.353E-3</v>
      </c>
      <c r="L25">
        <v>-1.6625999999999998E-2</v>
      </c>
      <c r="M25">
        <v>-5.3699999999999998E-3</v>
      </c>
      <c r="N25">
        <v>2.0200000000000001E-3</v>
      </c>
      <c r="O25">
        <v>-7.3460000000000001E-3</v>
      </c>
      <c r="P25">
        <v>-1.8402999999999999E-2</v>
      </c>
      <c r="Q25">
        <v>-3.7090000000000001E-3</v>
      </c>
      <c r="R25">
        <v>-3.3628999999999999E-2</v>
      </c>
      <c r="S25">
        <v>3.663E-3</v>
      </c>
      <c r="T25">
        <v>1.4777999999999999E-2</v>
      </c>
      <c r="U25">
        <v>4.4400000000000004E-3</v>
      </c>
      <c r="V25">
        <v>-1.7210000000000001E-3</v>
      </c>
      <c r="W25">
        <v>2.1904E-2</v>
      </c>
      <c r="X25">
        <v>4.57E-4</v>
      </c>
      <c r="Y25">
        <v>-1.3649E-2</v>
      </c>
      <c r="Z25">
        <v>-3.3263000000000001E-2</v>
      </c>
      <c r="AA25">
        <v>-2.6189999999999998E-3</v>
      </c>
      <c r="AB25">
        <v>1.2489999999999999E-2</v>
      </c>
      <c r="AC25">
        <v>1.4185E-2</v>
      </c>
      <c r="AD25">
        <v>-3.6323000000000001E-2</v>
      </c>
      <c r="AE25">
        <v>-1.6159E-2</v>
      </c>
      <c r="AF25">
        <v>7.9340000000000001E-3</v>
      </c>
      <c r="AG25">
        <v>1.359E-3</v>
      </c>
      <c r="AH25">
        <v>-4.2296E-2</v>
      </c>
      <c r="AI25">
        <v>-9.0519999999999993E-3</v>
      </c>
      <c r="AJ25">
        <v>2.3934E-2</v>
      </c>
      <c r="AK25">
        <v>-3.3721000000000001E-2</v>
      </c>
      <c r="AL25">
        <v>6.313E-3</v>
      </c>
      <c r="AM25">
        <v>6.515E-3</v>
      </c>
      <c r="AN25">
        <v>5.7089999999999997E-3</v>
      </c>
      <c r="AO25">
        <v>-8.0800000000000002E-4</v>
      </c>
      <c r="AP25">
        <v>1.2903E-2</v>
      </c>
      <c r="AQ25">
        <v>-4.2979999999999997E-3</v>
      </c>
      <c r="AR25">
        <v>-2.9299999999999999E-3</v>
      </c>
      <c r="AS25">
        <v>1.6081999999999999E-2</v>
      </c>
      <c r="AT25">
        <v>5.6690000000000004E-3</v>
      </c>
      <c r="AU25">
        <v>-7.7089999999999997E-3</v>
      </c>
      <c r="AV25">
        <v>-1.178E-3</v>
      </c>
      <c r="AW25">
        <v>6.3100000000000005E-4</v>
      </c>
      <c r="AX25">
        <v>1.189E-3</v>
      </c>
      <c r="AY25">
        <v>2.245E-3</v>
      </c>
      <c r="AZ25">
        <v>-1.8824E-2</v>
      </c>
      <c r="BA25">
        <v>1.1965999999999999E-2</v>
      </c>
      <c r="BB25">
        <v>3.5444999999999997E-2</v>
      </c>
      <c r="BC25">
        <v>2.6984999999999999E-2</v>
      </c>
      <c r="BD25">
        <v>-1.2397999999999999E-2</v>
      </c>
      <c r="BE25">
        <v>6.5600000000000001E-4</v>
      </c>
      <c r="BF25">
        <v>1.1717999999999999E-2</v>
      </c>
      <c r="BG25">
        <v>8.7290000000000006E-3</v>
      </c>
      <c r="BH25">
        <v>7.5253E-2</v>
      </c>
      <c r="BI25">
        <v>-5.8009999999999997E-3</v>
      </c>
      <c r="BJ25">
        <v>-3.934E-3</v>
      </c>
      <c r="BK25">
        <v>5.8799999999999998E-4</v>
      </c>
      <c r="BL25">
        <v>-2.7469999999999999E-3</v>
      </c>
      <c r="BM25">
        <v>1.0947999999999999E-2</v>
      </c>
      <c r="BN25" s="2">
        <v>44599</v>
      </c>
    </row>
    <row r="26" spans="1:66" x14ac:dyDescent="0.25">
      <c r="A26" s="1">
        <v>-11</v>
      </c>
      <c r="B26">
        <v>3.0769999999999999E-3</v>
      </c>
      <c r="C26">
        <v>3.5500000000000002E-3</v>
      </c>
      <c r="D26">
        <v>2.1087000000000002E-2</v>
      </c>
      <c r="E26">
        <v>3.1549999999999998E-3</v>
      </c>
      <c r="F26">
        <v>9.0480000000000005E-3</v>
      </c>
      <c r="G26">
        <v>-2.8410000000000002E-3</v>
      </c>
      <c r="H26">
        <v>-1.4995E-2</v>
      </c>
      <c r="I26">
        <v>2.1180000000000001E-3</v>
      </c>
      <c r="J26">
        <v>4.6540000000000002E-3</v>
      </c>
      <c r="K26">
        <v>1.9189000000000001E-2</v>
      </c>
      <c r="L26">
        <v>7.4079999999999997E-3</v>
      </c>
      <c r="M26">
        <v>1.1183E-2</v>
      </c>
      <c r="N26">
        <v>5.2914000000000003E-2</v>
      </c>
      <c r="O26">
        <v>9.3096999999999999E-2</v>
      </c>
      <c r="P26">
        <v>2.6984000000000001E-2</v>
      </c>
      <c r="Q26">
        <v>8.3660000000000002E-3</v>
      </c>
      <c r="R26">
        <v>-6.1910000000000003E-3</v>
      </c>
      <c r="S26">
        <v>1.4416E-2</v>
      </c>
      <c r="T26">
        <v>4.0238000000000003E-2</v>
      </c>
      <c r="U26">
        <v>2.5052999999999999E-2</v>
      </c>
      <c r="V26">
        <v>-1.1155E-2</v>
      </c>
      <c r="W26">
        <v>1.6785000000000001E-2</v>
      </c>
      <c r="X26">
        <v>3.6459999999999999E-3</v>
      </c>
      <c r="Y26">
        <v>1.1191E-2</v>
      </c>
      <c r="Z26">
        <v>1.8970999999999998E-2</v>
      </c>
      <c r="AA26">
        <v>-1.0812E-2</v>
      </c>
      <c r="AB26">
        <v>9.5399999999999999E-4</v>
      </c>
      <c r="AC26">
        <v>8.4150000000000006E-3</v>
      </c>
      <c r="AD26">
        <v>0.23381099999999999</v>
      </c>
      <c r="AE26">
        <v>-7.0500000000000001E-4</v>
      </c>
      <c r="AF26">
        <v>2.6988000000000002E-2</v>
      </c>
      <c r="AG26">
        <v>2.6141000000000001E-2</v>
      </c>
      <c r="AH26">
        <v>1.5692000000000001E-2</v>
      </c>
      <c r="AI26">
        <v>-1.3465E-2</v>
      </c>
      <c r="AJ26">
        <v>6.8230000000000001E-3</v>
      </c>
      <c r="AK26">
        <v>2.06E-2</v>
      </c>
      <c r="AL26">
        <v>1.8165000000000001E-2</v>
      </c>
      <c r="AM26">
        <v>4.8367E-2</v>
      </c>
      <c r="AN26">
        <v>1.4779999999999999E-3</v>
      </c>
      <c r="AO26">
        <v>8.8500000000000004E-4</v>
      </c>
      <c r="AP26">
        <v>7.7350000000000002E-2</v>
      </c>
      <c r="AQ26">
        <v>2.1957000000000001E-2</v>
      </c>
      <c r="AR26">
        <v>1.3512E-2</v>
      </c>
      <c r="AS26">
        <v>3.4043999999999998E-2</v>
      </c>
      <c r="AT26">
        <v>1.6324999999999999E-2</v>
      </c>
      <c r="AU26">
        <v>-7.8609999999999999E-3</v>
      </c>
      <c r="AV26">
        <v>3.529E-3</v>
      </c>
      <c r="AW26">
        <v>2.2624999999999999E-2</v>
      </c>
      <c r="AX26">
        <v>2.4013E-2</v>
      </c>
      <c r="AY26">
        <v>4.7229999999999998E-3</v>
      </c>
      <c r="AZ26">
        <v>5.7799999999999995E-4</v>
      </c>
      <c r="BA26">
        <v>-2.6193000000000001E-2</v>
      </c>
      <c r="BB26">
        <v>3.9137999999999999E-2</v>
      </c>
      <c r="BC26">
        <v>3.9981000000000003E-2</v>
      </c>
      <c r="BD26">
        <v>1.7586000000000001E-2</v>
      </c>
      <c r="BE26">
        <v>-1.604E-3</v>
      </c>
      <c r="BF26">
        <v>1.0199E-2</v>
      </c>
      <c r="BG26">
        <v>-1.1734E-2</v>
      </c>
      <c r="BH26">
        <v>4.6752000000000002E-2</v>
      </c>
      <c r="BI26">
        <v>-8.0319999999999992E-3</v>
      </c>
      <c r="BJ26">
        <v>2.9696E-2</v>
      </c>
      <c r="BK26">
        <v>2.4406000000000001E-2</v>
      </c>
      <c r="BL26">
        <v>-4.3576999999999998E-2</v>
      </c>
      <c r="BM26">
        <v>3.4363999999999999E-2</v>
      </c>
      <c r="BN26" s="2">
        <v>44600</v>
      </c>
    </row>
    <row r="27" spans="1:66" x14ac:dyDescent="0.25">
      <c r="A27" s="1">
        <v>-10</v>
      </c>
      <c r="B27">
        <v>1.7021000000000001E-2</v>
      </c>
      <c r="C27">
        <v>2.2929999999999999E-2</v>
      </c>
      <c r="D27">
        <v>4.7123999999999999E-2</v>
      </c>
      <c r="E27">
        <v>3.0762999999999999E-2</v>
      </c>
      <c r="F27">
        <v>3.5281E-2</v>
      </c>
      <c r="G27">
        <v>2.3016000000000002E-2</v>
      </c>
      <c r="H27">
        <v>1.0512000000000001E-2</v>
      </c>
      <c r="I27">
        <v>2.0981E-2</v>
      </c>
      <c r="J27">
        <v>4.879E-2</v>
      </c>
      <c r="K27">
        <v>2.1142000000000001E-2</v>
      </c>
      <c r="L27">
        <v>1.9366000000000001E-2</v>
      </c>
      <c r="M27">
        <v>3.9836999999999997E-2</v>
      </c>
      <c r="N27">
        <v>2.0164000000000001E-2</v>
      </c>
      <c r="O27">
        <v>2.7348999999999998E-2</v>
      </c>
      <c r="P27">
        <v>5.4266000000000002E-2</v>
      </c>
      <c r="Q27">
        <v>1.4413E-2</v>
      </c>
      <c r="R27">
        <v>2.5579000000000001E-2</v>
      </c>
      <c r="S27">
        <v>1.3297E-2</v>
      </c>
      <c r="T27">
        <v>3.7386000000000003E-2</v>
      </c>
      <c r="U27">
        <v>-1.769E-3</v>
      </c>
      <c r="V27">
        <v>1.8842000000000001E-2</v>
      </c>
      <c r="W27">
        <v>1.9775999999999998E-2</v>
      </c>
      <c r="X27">
        <v>1.6499E-2</v>
      </c>
      <c r="Y27">
        <v>6.4000000000000003E-3</v>
      </c>
      <c r="Z27">
        <v>-4.0000000000000002E-4</v>
      </c>
      <c r="AA27">
        <v>-6.6509999999999998E-3</v>
      </c>
      <c r="AB27">
        <v>7.2870000000000001E-3</v>
      </c>
      <c r="AC27">
        <v>-8.4474999999999995E-2</v>
      </c>
      <c r="AD27">
        <v>1.9629999999999999E-3</v>
      </c>
      <c r="AE27">
        <v>1.1377999999999999E-2</v>
      </c>
      <c r="AF27">
        <v>2.1947000000000001E-2</v>
      </c>
      <c r="AG27">
        <v>3.0193000000000001E-2</v>
      </c>
      <c r="AH27">
        <v>2.4065E-2</v>
      </c>
      <c r="AI27">
        <v>8.8640000000000004E-3</v>
      </c>
      <c r="AJ27">
        <v>2.8489E-2</v>
      </c>
      <c r="AK27">
        <v>2.8086E-2</v>
      </c>
      <c r="AL27">
        <v>5.7933999999999999E-2</v>
      </c>
      <c r="AM27">
        <v>1.0688E-2</v>
      </c>
      <c r="AN27">
        <v>7.7949999999999998E-3</v>
      </c>
      <c r="AO27">
        <v>-8.4599999999999996E-4</v>
      </c>
      <c r="AP27">
        <v>3.8100000000000002E-2</v>
      </c>
      <c r="AQ27">
        <v>2.2436999999999999E-2</v>
      </c>
      <c r="AR27">
        <v>1.0470999999999999E-2</v>
      </c>
      <c r="AS27">
        <v>2.2539999999999999E-3</v>
      </c>
      <c r="AT27">
        <v>1.8474000000000001E-2</v>
      </c>
      <c r="AU27">
        <v>2.7682999999999999E-2</v>
      </c>
      <c r="AV27">
        <v>-1.8766000000000001E-2</v>
      </c>
      <c r="AW27">
        <v>4.3109999999999997E-3</v>
      </c>
      <c r="AX27">
        <v>-8.1569999999999993E-3</v>
      </c>
      <c r="AY27">
        <v>3.5687999999999998E-2</v>
      </c>
      <c r="AZ27">
        <v>5.6744999999999997E-2</v>
      </c>
      <c r="BA27">
        <v>-1.5824000000000001E-2</v>
      </c>
      <c r="BB27">
        <v>-4.9059999999999998E-3</v>
      </c>
      <c r="BC27">
        <v>2.937E-2</v>
      </c>
      <c r="BD27">
        <v>4.8097000000000001E-2</v>
      </c>
      <c r="BE27">
        <v>5.6039999999999996E-3</v>
      </c>
      <c r="BF27">
        <v>2.2800999999999998E-2</v>
      </c>
      <c r="BG27">
        <v>6.9239999999999996E-3</v>
      </c>
      <c r="BH27">
        <v>2.7986E-2</v>
      </c>
      <c r="BI27">
        <v>8.1282999999999994E-2</v>
      </c>
      <c r="BJ27">
        <v>-9.7249999999999993E-3</v>
      </c>
      <c r="BK27">
        <v>-1.7240000000000001E-3</v>
      </c>
      <c r="BL27">
        <v>-1.438E-3</v>
      </c>
      <c r="BM27">
        <v>1.5606999999999999E-2</v>
      </c>
      <c r="BN27" s="2">
        <v>44601</v>
      </c>
    </row>
    <row r="28" spans="1:66" x14ac:dyDescent="0.25">
      <c r="A28" s="1">
        <v>-9</v>
      </c>
      <c r="B28">
        <v>-2.555E-2</v>
      </c>
      <c r="C28">
        <v>-1.6163E-2</v>
      </c>
      <c r="D28">
        <v>-6.2632999999999994E-2</v>
      </c>
      <c r="E28">
        <v>-3.1780000000000003E-2</v>
      </c>
      <c r="F28">
        <v>-1.8747E-2</v>
      </c>
      <c r="G28">
        <v>-1.8915999999999999E-2</v>
      </c>
      <c r="H28">
        <v>-5.9829999999999996E-3</v>
      </c>
      <c r="I28">
        <v>-1.9876999999999999E-2</v>
      </c>
      <c r="J28">
        <v>-2.0430000000000001E-3</v>
      </c>
      <c r="K28">
        <v>-1.2709E-2</v>
      </c>
      <c r="L28">
        <v>-1.0605E-2</v>
      </c>
      <c r="M28">
        <v>-3.6472999999999998E-2</v>
      </c>
      <c r="N28">
        <v>-2.3175999999999999E-2</v>
      </c>
      <c r="O28">
        <v>-1.0344000000000001E-2</v>
      </c>
      <c r="P28">
        <v>-6.8199999999999999E-4</v>
      </c>
      <c r="Q28">
        <v>-1.8282E-2</v>
      </c>
      <c r="R28">
        <v>-2.7281E-2</v>
      </c>
      <c r="S28">
        <v>-1.5873999999999999E-2</v>
      </c>
      <c r="T28">
        <v>-2.4722000000000001E-2</v>
      </c>
      <c r="U28">
        <v>-2.758E-3</v>
      </c>
      <c r="V28">
        <v>-9.894E-3</v>
      </c>
      <c r="W28">
        <v>-8.5220000000000001E-3</v>
      </c>
      <c r="X28">
        <v>-1.8907E-2</v>
      </c>
      <c r="Y28">
        <v>-1.4782E-2</v>
      </c>
      <c r="Z28">
        <v>-2.6755000000000001E-2</v>
      </c>
      <c r="AA28">
        <v>-9.6550000000000004E-3</v>
      </c>
      <c r="AB28">
        <v>-1.9120999999999999E-2</v>
      </c>
      <c r="AC28">
        <v>6.0610000000000004E-3</v>
      </c>
      <c r="AD28">
        <v>1.9599999999999999E-4</v>
      </c>
      <c r="AE28">
        <v>-1.822E-2</v>
      </c>
      <c r="AF28">
        <v>-3.0265E-2</v>
      </c>
      <c r="AG28">
        <v>-4.0613000000000003E-2</v>
      </c>
      <c r="AH28">
        <v>-1.1129999999999999E-2</v>
      </c>
      <c r="AI28">
        <v>-1.0161999999999999E-2</v>
      </c>
      <c r="AJ28">
        <v>-5.4219999999999997E-3</v>
      </c>
      <c r="AK28">
        <v>-2.6141000000000001E-2</v>
      </c>
      <c r="AL28">
        <v>-9.1816999999999996E-2</v>
      </c>
      <c r="AM28">
        <v>-3.5414000000000001E-2</v>
      </c>
      <c r="AN28">
        <v>-7.5729999999999999E-3</v>
      </c>
      <c r="AO28">
        <v>-1.1573E-2</v>
      </c>
      <c r="AP28">
        <v>1.0380000000000001E-3</v>
      </c>
      <c r="AQ28">
        <v>-1.8716E-2</v>
      </c>
      <c r="AR28">
        <v>-7.5810000000000001E-3</v>
      </c>
      <c r="AS28">
        <v>4.3685000000000002E-2</v>
      </c>
      <c r="AT28">
        <v>-3.4465999999999997E-2</v>
      </c>
      <c r="AU28">
        <v>-2.9571E-2</v>
      </c>
      <c r="AV28">
        <v>1.1893000000000001E-2</v>
      </c>
      <c r="AW28">
        <v>-2.5673999999999999E-2</v>
      </c>
      <c r="AX28">
        <v>-1.3481E-2</v>
      </c>
      <c r="AY28">
        <v>1.077E-2</v>
      </c>
      <c r="AZ28">
        <v>4.1739999999999998E-3</v>
      </c>
      <c r="BA28">
        <v>-9.6670000000000002E-3</v>
      </c>
      <c r="BB28">
        <v>-2.1455999999999999E-2</v>
      </c>
      <c r="BC28">
        <v>4.5600000000000003E-4</v>
      </c>
      <c r="BD28">
        <v>-1.7051E-2</v>
      </c>
      <c r="BE28">
        <v>-3.1479E-2</v>
      </c>
      <c r="BF28">
        <v>-4.5100000000000001E-4</v>
      </c>
      <c r="BG28">
        <v>-4.376E-2</v>
      </c>
      <c r="BH28">
        <v>-3.0230000000000001E-3</v>
      </c>
      <c r="BI28">
        <v>-3.7239999999999999E-3</v>
      </c>
      <c r="BJ28">
        <v>-2.1363E-2</v>
      </c>
      <c r="BK28">
        <v>-1.0404999999999999E-2</v>
      </c>
      <c r="BL28">
        <v>2.5569999999999999E-2</v>
      </c>
      <c r="BM28">
        <v>2.8900000000000002E-3</v>
      </c>
      <c r="BN28" s="2">
        <v>44602</v>
      </c>
    </row>
    <row r="29" spans="1:66" x14ac:dyDescent="0.25">
      <c r="A29" s="1">
        <v>-8</v>
      </c>
      <c r="B29">
        <v>-1.7836000000000001E-2</v>
      </c>
      <c r="C29">
        <v>-3.7518000000000003E-2</v>
      </c>
      <c r="D29">
        <v>-6.7386000000000001E-2</v>
      </c>
      <c r="E29">
        <v>-1.2860999999999999E-2</v>
      </c>
      <c r="F29">
        <v>-2.0294E-2</v>
      </c>
      <c r="G29">
        <v>-1.6716000000000002E-2</v>
      </c>
      <c r="H29">
        <v>-6.5409999999999999E-3</v>
      </c>
      <c r="I29">
        <v>-4.5922999999999999E-2</v>
      </c>
      <c r="J29">
        <v>-2.5194999999999999E-2</v>
      </c>
      <c r="K29">
        <v>-3.8699999999999997E-4</v>
      </c>
      <c r="L29">
        <v>-2.1416999999999999E-2</v>
      </c>
      <c r="M29">
        <v>-4.3730999999999999E-2</v>
      </c>
      <c r="N29">
        <v>-7.2940000000000001E-3</v>
      </c>
      <c r="O29">
        <v>3.2486000000000001E-2</v>
      </c>
      <c r="P29">
        <v>4.8479999999999999E-3</v>
      </c>
      <c r="Q29">
        <v>-1.9151999999999999E-2</v>
      </c>
      <c r="R29">
        <v>-3.2170999999999998E-2</v>
      </c>
      <c r="S29">
        <v>-2.2234E-2</v>
      </c>
      <c r="T29">
        <v>-8.848E-3</v>
      </c>
      <c r="U29">
        <v>-2.2138999999999999E-2</v>
      </c>
      <c r="V29">
        <v>-3.2564000000000003E-2</v>
      </c>
      <c r="W29">
        <v>-8.301E-2</v>
      </c>
      <c r="X29">
        <v>-8.5039999999999994E-3</v>
      </c>
      <c r="Y29">
        <v>-2.4849999999999998E-3</v>
      </c>
      <c r="Z29">
        <v>-9.2479000000000006E-2</v>
      </c>
      <c r="AA29">
        <v>8.2600000000000007E-2</v>
      </c>
      <c r="AB29">
        <v>-1.6545000000000001E-2</v>
      </c>
      <c r="AC29">
        <v>0</v>
      </c>
      <c r="AD29">
        <v>-1.8404E-2</v>
      </c>
      <c r="AE29">
        <v>-6.254E-3</v>
      </c>
      <c r="AF29">
        <v>-3.3057999999999997E-2</v>
      </c>
      <c r="AG29">
        <v>-5.6990000000000001E-3</v>
      </c>
      <c r="AH29">
        <v>-1.7557E-2</v>
      </c>
      <c r="AI29">
        <v>-4.7149999999999996E-3</v>
      </c>
      <c r="AJ29">
        <v>4.5300000000000001E-4</v>
      </c>
      <c r="AK29">
        <v>-1.081E-2</v>
      </c>
      <c r="AL29">
        <v>-2.9330999999999999E-2</v>
      </c>
      <c r="AM29">
        <v>-1.1750999999999999E-2</v>
      </c>
      <c r="AN29">
        <v>-3.5152000000000003E-2</v>
      </c>
      <c r="AO29">
        <v>-6.679E-3</v>
      </c>
      <c r="AP29">
        <v>-3.3758999999999997E-2</v>
      </c>
      <c r="AQ29">
        <v>-2.2700000000000001E-2</v>
      </c>
      <c r="AR29">
        <v>-2.0678999999999999E-2</v>
      </c>
      <c r="AS29">
        <v>-1.8488999999999998E-2</v>
      </c>
      <c r="AT29">
        <v>-2.5586000000000001E-2</v>
      </c>
      <c r="AU29">
        <v>-2.0105000000000001E-2</v>
      </c>
      <c r="AV29">
        <v>3.5804000000000002E-2</v>
      </c>
      <c r="AW29">
        <v>-7.3559999999999997E-3</v>
      </c>
      <c r="AX29">
        <v>9.2199999999999997E-4</v>
      </c>
      <c r="AY29">
        <v>1.7425E-2</v>
      </c>
      <c r="AZ29">
        <v>-1.0377000000000001E-2</v>
      </c>
      <c r="BA29">
        <v>2.4867E-2</v>
      </c>
      <c r="BB29">
        <v>-2.5989000000000002E-2</v>
      </c>
      <c r="BC29">
        <v>-3.6417999999999999E-2</v>
      </c>
      <c r="BD29">
        <v>-9.8858000000000001E-2</v>
      </c>
      <c r="BE29">
        <v>-6.2360000000000002E-3</v>
      </c>
      <c r="BF29">
        <v>-5.4270000000000004E-3</v>
      </c>
      <c r="BG29">
        <v>-7.352E-3</v>
      </c>
      <c r="BH29">
        <v>-4.7839E-2</v>
      </c>
      <c r="BI29">
        <v>-4.7941999999999999E-2</v>
      </c>
      <c r="BJ29">
        <v>-6.522E-3</v>
      </c>
      <c r="BK29">
        <v>2.3219999999999998E-3</v>
      </c>
      <c r="BL29">
        <v>-3.1342000000000002E-2</v>
      </c>
      <c r="BM29">
        <v>-2.7720000000000002E-2</v>
      </c>
      <c r="BN29" s="2">
        <v>44603</v>
      </c>
    </row>
    <row r="30" spans="1:66" x14ac:dyDescent="0.25">
      <c r="A30" s="1">
        <v>-7</v>
      </c>
      <c r="B30">
        <v>-1.3448E-2</v>
      </c>
      <c r="C30">
        <v>1.3353E-2</v>
      </c>
      <c r="D30">
        <v>-2.0035000000000001E-2</v>
      </c>
      <c r="E30">
        <v>2.0279999999999999E-3</v>
      </c>
      <c r="F30">
        <v>-3.0273999999999999E-2</v>
      </c>
      <c r="G30">
        <v>-8.5400000000000005E-4</v>
      </c>
      <c r="H30">
        <v>-5.2339999999999999E-3</v>
      </c>
      <c r="I30">
        <v>-7.241E-3</v>
      </c>
      <c r="J30">
        <v>-8.4239999999999992E-3</v>
      </c>
      <c r="K30">
        <v>-8.2019999999999992E-3</v>
      </c>
      <c r="L30">
        <v>-1.8657E-2</v>
      </c>
      <c r="M30">
        <v>-2.9520000000000002E-3</v>
      </c>
      <c r="N30">
        <v>-9.8549999999999992E-3</v>
      </c>
      <c r="O30">
        <v>4.614E-3</v>
      </c>
      <c r="P30">
        <v>-1.8149999999999999E-2</v>
      </c>
      <c r="Q30">
        <v>-3.8479999999999999E-3</v>
      </c>
      <c r="R30">
        <v>-3.689E-3</v>
      </c>
      <c r="S30">
        <v>-8.1609999999999999E-3</v>
      </c>
      <c r="T30">
        <v>6.1879999999999999E-3</v>
      </c>
      <c r="U30">
        <v>-4.9529999999999999E-3</v>
      </c>
      <c r="V30">
        <v>1.0008E-2</v>
      </c>
      <c r="W30">
        <v>-5.7390000000000002E-3</v>
      </c>
      <c r="X30">
        <v>-3.29E-3</v>
      </c>
      <c r="Y30">
        <v>-1.732E-3</v>
      </c>
      <c r="Z30">
        <v>-2.1869E-2</v>
      </c>
      <c r="AA30">
        <v>-2.8579999999999999E-3</v>
      </c>
      <c r="AB30">
        <v>4.1332000000000001E-2</v>
      </c>
      <c r="AC30">
        <v>1.7964999999999998E-2</v>
      </c>
      <c r="AD30">
        <v>-1.3067E-2</v>
      </c>
      <c r="AE30">
        <v>-8.6929999999999993E-3</v>
      </c>
      <c r="AF30">
        <v>-9.2500000000000004E-4</v>
      </c>
      <c r="AG30">
        <v>1.3689E-2</v>
      </c>
      <c r="AH30">
        <v>-9.3629999999999998E-3</v>
      </c>
      <c r="AI30">
        <v>-1.2364E-2</v>
      </c>
      <c r="AJ30">
        <v>-1.3219E-2</v>
      </c>
      <c r="AK30">
        <v>9.0469999999999995E-3</v>
      </c>
      <c r="AL30">
        <v>3.999E-3</v>
      </c>
      <c r="AM30">
        <v>2.5343000000000001E-2</v>
      </c>
      <c r="AN30">
        <v>-4.9810000000000002E-3</v>
      </c>
      <c r="AO30">
        <v>-6.9610000000000002E-3</v>
      </c>
      <c r="AP30">
        <v>-1.2959E-2</v>
      </c>
      <c r="AQ30">
        <v>-2.4810000000000001E-3</v>
      </c>
      <c r="AR30">
        <v>-2.2211000000000002E-2</v>
      </c>
      <c r="AS30">
        <v>-3.6600000000000001E-4</v>
      </c>
      <c r="AT30">
        <v>5.2719999999999998E-3</v>
      </c>
      <c r="AU30">
        <v>-2.418E-3</v>
      </c>
      <c r="AV30">
        <v>1.3032999999999999E-2</v>
      </c>
      <c r="AW30">
        <v>6.3309999999999998E-3</v>
      </c>
      <c r="AX30">
        <v>5.2519999999999997E-3</v>
      </c>
      <c r="AY30">
        <v>5.1630000000000001E-3</v>
      </c>
      <c r="AZ30">
        <v>-3.0471000000000002E-2</v>
      </c>
      <c r="BA30">
        <v>-1.5453E-2</v>
      </c>
      <c r="BB30">
        <v>-4.3530000000000001E-3</v>
      </c>
      <c r="BC30">
        <v>-8.541E-3</v>
      </c>
      <c r="BD30">
        <v>4.2379999999999996E-3</v>
      </c>
      <c r="BE30">
        <v>-1.9328000000000001E-2</v>
      </c>
      <c r="BF30">
        <v>-2.5260000000000001E-2</v>
      </c>
      <c r="BG30">
        <v>-1.5893000000000001E-2</v>
      </c>
      <c r="BH30">
        <v>-3.1338999999999999E-2</v>
      </c>
      <c r="BI30">
        <v>-1.0679999999999999E-3</v>
      </c>
      <c r="BJ30">
        <v>1.3462999999999999E-2</v>
      </c>
      <c r="BK30">
        <v>0.190021</v>
      </c>
      <c r="BL30">
        <v>-5.8060000000000004E-3</v>
      </c>
      <c r="BM30">
        <v>2.5946E-2</v>
      </c>
      <c r="BN30" s="2">
        <v>44606</v>
      </c>
    </row>
    <row r="31" spans="1:66" x14ac:dyDescent="0.25">
      <c r="A31" s="1">
        <v>-6</v>
      </c>
      <c r="B31">
        <v>2.0289000000000001E-2</v>
      </c>
      <c r="C31">
        <v>2.7089999999999999E-2</v>
      </c>
      <c r="D31">
        <v>6.9782999999999998E-2</v>
      </c>
      <c r="E31">
        <v>1.712E-2</v>
      </c>
      <c r="F31">
        <v>2.2391000000000001E-2</v>
      </c>
      <c r="G31">
        <v>9.1409999999999998E-3</v>
      </c>
      <c r="H31">
        <v>8.2120000000000005E-3</v>
      </c>
      <c r="I31">
        <v>3.7328E-2</v>
      </c>
      <c r="J31">
        <v>5.8195999999999998E-2</v>
      </c>
      <c r="K31">
        <v>1.0734E-2</v>
      </c>
      <c r="L31">
        <v>1.0508E-2</v>
      </c>
      <c r="M31">
        <v>2.7695999999999998E-2</v>
      </c>
      <c r="N31">
        <v>1.8519000000000001E-2</v>
      </c>
      <c r="O31">
        <v>2.434E-3</v>
      </c>
      <c r="P31">
        <v>1.7385999999999999E-2</v>
      </c>
      <c r="Q31">
        <v>1.5644000000000002E-2</v>
      </c>
      <c r="R31">
        <v>1.7666999999999999E-2</v>
      </c>
      <c r="S31">
        <v>9.6369999999999997E-3</v>
      </c>
      <c r="T31">
        <v>3.8439000000000001E-2</v>
      </c>
      <c r="U31">
        <v>1.6483000000000001E-2</v>
      </c>
      <c r="V31">
        <v>2.7789999999999999E-2</v>
      </c>
      <c r="W31">
        <v>2.5569999999999999E-2</v>
      </c>
      <c r="X31">
        <v>1.1990000000000001E-2</v>
      </c>
      <c r="Y31">
        <v>-4.7800000000000004E-3</v>
      </c>
      <c r="Z31">
        <v>1.841E-3</v>
      </c>
      <c r="AA31">
        <v>7.1536000000000002E-2</v>
      </c>
      <c r="AB31">
        <v>9.3720000000000001E-3</v>
      </c>
      <c r="AC31">
        <v>2.6356000000000001E-2</v>
      </c>
      <c r="AD31">
        <v>2.4781000000000001E-2</v>
      </c>
      <c r="AE31">
        <v>3.039E-3</v>
      </c>
      <c r="AF31">
        <v>6.7669999999999996E-3</v>
      </c>
      <c r="AG31">
        <v>2.0459000000000001E-2</v>
      </c>
      <c r="AH31">
        <v>1.5232000000000001E-2</v>
      </c>
      <c r="AI31">
        <v>1.3309E-2</v>
      </c>
      <c r="AJ31">
        <v>2.1336999999999998E-2</v>
      </c>
      <c r="AK31">
        <v>8.966E-3</v>
      </c>
      <c r="AL31">
        <v>3.4736999999999997E-2</v>
      </c>
      <c r="AM31">
        <v>4.5381999999999999E-2</v>
      </c>
      <c r="AN31">
        <v>9.5580000000000005E-3</v>
      </c>
      <c r="AO31">
        <v>1.6559999999999999E-3</v>
      </c>
      <c r="AP31">
        <v>2.7869000000000001E-2</v>
      </c>
      <c r="AQ31">
        <v>1.8376E-2</v>
      </c>
      <c r="AR31">
        <v>2.3282000000000001E-2</v>
      </c>
      <c r="AS31">
        <v>4.0177999999999998E-2</v>
      </c>
      <c r="AT31">
        <v>1.0461E-2</v>
      </c>
      <c r="AU31">
        <v>2.4850000000000001E-2</v>
      </c>
      <c r="AV31">
        <v>1.6869999999999999E-3</v>
      </c>
      <c r="AW31">
        <v>5.2719999999999998E-3</v>
      </c>
      <c r="AX31">
        <v>1.4819000000000001E-2</v>
      </c>
      <c r="AY31">
        <v>1.2935E-2</v>
      </c>
      <c r="AZ31">
        <v>5.5826000000000001E-2</v>
      </c>
      <c r="BA31">
        <v>-1.2614E-2</v>
      </c>
      <c r="BB31">
        <v>1.8369E-2</v>
      </c>
      <c r="BC31">
        <v>5.8309E-2</v>
      </c>
      <c r="BD31">
        <v>7.7727000000000004E-2</v>
      </c>
      <c r="BE31">
        <v>-1.6149999999999999E-3</v>
      </c>
      <c r="BF31">
        <v>2.4806000000000002E-2</v>
      </c>
      <c r="BG31">
        <v>2.7092000000000001E-2</v>
      </c>
      <c r="BH31">
        <v>6.4363000000000004E-2</v>
      </c>
      <c r="BI31">
        <v>3.3627999999999998E-2</v>
      </c>
      <c r="BJ31">
        <v>1.1235E-2</v>
      </c>
      <c r="BK31">
        <v>4.2699000000000001E-2</v>
      </c>
      <c r="BL31">
        <v>4.4135000000000001E-2</v>
      </c>
      <c r="BM31">
        <v>7.2190000000000004E-2</v>
      </c>
      <c r="BN31" s="2">
        <v>44607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18D96-7F77-47B9-A58F-4DAFD4CEAE87}">
  <dimension ref="A1:L55"/>
  <sheetViews>
    <sheetView showGridLines="0" tabSelected="1" workbookViewId="0">
      <selection activeCell="J17" sqref="J2:J17"/>
    </sheetView>
  </sheetViews>
  <sheetFormatPr defaultRowHeight="15" x14ac:dyDescent="0.25"/>
  <cols>
    <col min="7" max="7" width="7.28515625" customWidth="1"/>
    <col min="8" max="8" width="13.7109375" style="5" bestFit="1" customWidth="1"/>
    <col min="9" max="9" width="7.85546875" bestFit="1" customWidth="1"/>
  </cols>
  <sheetData>
    <row r="1" spans="1:12" x14ac:dyDescent="0.25">
      <c r="A1" s="1" t="s">
        <v>75</v>
      </c>
      <c r="B1" s="1" t="s">
        <v>63</v>
      </c>
      <c r="C1" s="1" t="s">
        <v>93</v>
      </c>
      <c r="D1" s="1" t="s">
        <v>94</v>
      </c>
      <c r="E1" s="1" t="s">
        <v>95</v>
      </c>
      <c r="F1" s="1" t="s">
        <v>97</v>
      </c>
      <c r="G1" s="15" t="s">
        <v>98</v>
      </c>
      <c r="H1" s="15" t="s">
        <v>99</v>
      </c>
      <c r="I1" s="15" t="s">
        <v>100</v>
      </c>
      <c r="K1" s="9" t="s">
        <v>96</v>
      </c>
      <c r="L1">
        <f>STEYX(estimation_returns!BD2:BD31,estimation_returns!Q2:Q31)</f>
        <v>2.0034057067753634E-2</v>
      </c>
    </row>
    <row r="2" spans="1:12" x14ac:dyDescent="0.25">
      <c r="A2" s="1">
        <v>-5</v>
      </c>
      <c r="B2">
        <v>450.3900146484375</v>
      </c>
      <c r="C2">
        <v>447.5009765625</v>
      </c>
      <c r="D2" s="8">
        <v>-2.6619E-2</v>
      </c>
      <c r="E2" s="8">
        <v>8.8099999999999995E-4</v>
      </c>
      <c r="F2" s="8">
        <f>D2-(VLOOKUP($B$1,regression_results!B:F,4,0)+VLOOKUP($B$1,regression_results!B:F,5,0)*E2)</f>
        <v>-2.4647544685817944E-2</v>
      </c>
      <c r="G2">
        <f>F2/$L$1</f>
        <v>-1.2302822440038905</v>
      </c>
      <c r="H2" s="5" t="str">
        <f>IF(ABS(G2)&gt;1.96,"Rejeita H0","Não rejeita H0")</f>
        <v>Não rejeita H0</v>
      </c>
      <c r="J2" t="str">
        <f>A2&amp;"&amp;"&amp;ROUND(B2,2)&amp;"&amp;"&amp;ROUND(C2,0)&amp;"&amp;"&amp;ROUND(D2*100,2)&amp;"\%&amp;"&amp;ROUND(E2*100,2)&amp;"\%&amp;"&amp;ROUND(F2*100,2)&amp;"\%&amp;"&amp;ROUND(G2,2)&amp;"&amp;"&amp;H2&amp;"&amp;"&amp;IF(I2=""," &amp; ",ROUND(I2*100,2)&amp;"\%\\")</f>
        <v xml:space="preserve">-5&amp;450.39&amp;448&amp;-2.66\%&amp;0.09\%&amp;-2.46\%&amp;-1.23&amp;Não rejeita H0&amp; &amp; </v>
      </c>
    </row>
    <row r="3" spans="1:12" x14ac:dyDescent="0.25">
      <c r="A3" s="1">
        <v>-4</v>
      </c>
      <c r="B3">
        <v>440.989990234375</v>
      </c>
      <c r="C3">
        <v>438.02597656250003</v>
      </c>
      <c r="D3" s="8">
        <v>-2.1092E-2</v>
      </c>
      <c r="E3" s="8">
        <v>-2.1401E-2</v>
      </c>
      <c r="F3" s="8">
        <f>D3-(VLOOKUP($B$1,regression_results!B:F,4,0)+VLOOKUP($B$1,regression_results!B:F,5,0)*E3)</f>
        <v>4.2868246274791216E-2</v>
      </c>
      <c r="G3">
        <f t="shared" ref="G3:G17" si="0">F3/$L$1</f>
        <v>2.1397686015275945</v>
      </c>
      <c r="H3" s="5" t="str">
        <f t="shared" ref="H3:H17" si="1">IF(ABS(G3)&gt;1.96,"Rejeita H0","Não rejeita H0")</f>
        <v>Rejeita H0</v>
      </c>
      <c r="J3" t="str">
        <f t="shared" ref="J3:J17" si="2">A3&amp;"&amp;"&amp;ROUND(B3,2)&amp;"&amp;"&amp;ROUND(C3,0)&amp;"&amp;"&amp;ROUND(D3*100,2)&amp;"\%&amp;"&amp;ROUND(E3*100,2)&amp;"\%&amp;"&amp;ROUND(F3*100,2)&amp;"\%&amp;"&amp;ROUND(G3,2)&amp;"&amp;"&amp;H3&amp;"&amp;"&amp;IF(I3=""," &amp; ",ROUND(I3*100,2)&amp;"\%\\")</f>
        <v xml:space="preserve">-4&amp;440.99&amp;438&amp;-2.11\%&amp;-2.14\%&amp;4.29\%&amp;2.14&amp;Rejeita H0&amp; &amp; </v>
      </c>
    </row>
    <row r="4" spans="1:12" x14ac:dyDescent="0.25">
      <c r="A4" s="1">
        <v>-3</v>
      </c>
      <c r="B4">
        <v>443.23001098632813</v>
      </c>
      <c r="C4">
        <v>434.88701171875005</v>
      </c>
      <c r="D4" s="8">
        <v>5.0670000000000003E-3</v>
      </c>
      <c r="E4" s="8">
        <v>-7.1919999999999996E-3</v>
      </c>
      <c r="F4" s="8">
        <f>D4-(VLOOKUP($B$1,regression_results!B:F,4,0)+VLOOKUP($B$1,regression_results!B:F,5,0)*E4)</f>
        <v>2.9497638036783159E-2</v>
      </c>
      <c r="G4">
        <f t="shared" si="0"/>
        <v>1.472374663655216</v>
      </c>
      <c r="H4" s="5" t="str">
        <f t="shared" si="1"/>
        <v>Não rejeita H0</v>
      </c>
      <c r="J4" t="str">
        <f t="shared" si="2"/>
        <v xml:space="preserve">-3&amp;443.23&amp;435&amp;0.51\%&amp;-0.72\%&amp;2.95\%&amp;1.47&amp;Não rejeita H0&amp; &amp; </v>
      </c>
    </row>
    <row r="5" spans="1:12" x14ac:dyDescent="0.25">
      <c r="A5" s="1">
        <v>-2</v>
      </c>
      <c r="B5">
        <v>427.739990234375</v>
      </c>
      <c r="C5">
        <v>430.47597656250002</v>
      </c>
      <c r="D5" s="8">
        <v>-3.5573E-2</v>
      </c>
      <c r="E5" s="8">
        <v>-1.0194999999999999E-2</v>
      </c>
      <c r="F5" s="8">
        <f>D5-(VLOOKUP($B$1,regression_results!B:F,4,0)+VLOOKUP($B$1,regression_results!B:F,5,0)*E5)</f>
        <v>-2.7879799842782729E-3</v>
      </c>
      <c r="G5">
        <f t="shared" si="0"/>
        <v>-0.13916202668533587</v>
      </c>
      <c r="H5" s="5" t="str">
        <f t="shared" si="1"/>
        <v>Não rejeita H0</v>
      </c>
      <c r="J5" t="str">
        <f t="shared" si="2"/>
        <v xml:space="preserve">-2&amp;427.74&amp;430&amp;-3.56\%&amp;-1.02\%&amp;-0.28\%&amp;-0.14&amp;Não rejeita H0&amp; &amp; </v>
      </c>
    </row>
    <row r="6" spans="1:12" x14ac:dyDescent="0.25">
      <c r="A6" s="1">
        <v>-1</v>
      </c>
      <c r="B6">
        <v>418.23001098632813</v>
      </c>
      <c r="C6">
        <v>422.55</v>
      </c>
      <c r="D6" s="8">
        <v>-2.2484000000000001E-2</v>
      </c>
      <c r="E6" s="8">
        <v>-1.8584E-2</v>
      </c>
      <c r="F6" s="8">
        <f>D6-(VLOOKUP($B$1,regression_results!B:F,4,0)+VLOOKUP($B$1,regression_results!B:F,5,0)*E6)</f>
        <v>3.3639318524318368E-2</v>
      </c>
      <c r="G6">
        <f t="shared" si="0"/>
        <v>1.6791066537622805</v>
      </c>
      <c r="H6" s="5" t="str">
        <f t="shared" si="1"/>
        <v>Não rejeita H0</v>
      </c>
      <c r="J6" t="str">
        <f t="shared" si="2"/>
        <v xml:space="preserve">-1&amp;418.23&amp;423&amp;-2.25\%&amp;-1.86\%&amp;3.36\%&amp;1.68&amp;Não rejeita H0&amp; &amp; </v>
      </c>
    </row>
    <row r="7" spans="1:12" x14ac:dyDescent="0.25">
      <c r="A7" s="1">
        <v>0</v>
      </c>
      <c r="B7">
        <v>382.27999877929688</v>
      </c>
      <c r="C7">
        <v>428.87001953125002</v>
      </c>
      <c r="D7" s="8">
        <v>-8.9878E-2</v>
      </c>
      <c r="E7" s="8">
        <v>1.4846E-2</v>
      </c>
      <c r="F7" s="8">
        <f>D7-(VLOOKUP($B$1,regression_results!B:F,4,0)+VLOOKUP($B$1,regression_results!B:F,5,0)*E7)</f>
        <v>-0.12675734200046235</v>
      </c>
      <c r="G7">
        <f t="shared" si="0"/>
        <v>-6.327092988293824</v>
      </c>
      <c r="H7" s="5" t="str">
        <f t="shared" si="1"/>
        <v>Rejeita H0</v>
      </c>
      <c r="I7" s="10">
        <f>F7</f>
        <v>-0.12675734200046235</v>
      </c>
      <c r="J7" t="str">
        <f t="shared" si="2"/>
        <v>0&amp;382.28&amp;429&amp;-8.99\%&amp;1.48\%&amp;-12.68\%&amp;-6.33&amp;Rejeita H0&amp;-12.68\%\\</v>
      </c>
    </row>
    <row r="8" spans="1:12" x14ac:dyDescent="0.25">
      <c r="A8" s="1">
        <v>1</v>
      </c>
      <c r="B8">
        <v>382.42999267578119</v>
      </c>
      <c r="C8">
        <v>438.46499023437502</v>
      </c>
      <c r="D8" s="8">
        <v>3.9199999999999999E-4</v>
      </c>
      <c r="E8" s="8">
        <v>2.2126E-2</v>
      </c>
      <c r="F8" s="8">
        <f>D8-(VLOOKUP($B$1,regression_results!B:F,4,0)+VLOOKUP($B$1,regression_results!B:F,5,0)*E8)</f>
        <v>-5.6740389222131635E-2</v>
      </c>
      <c r="G8">
        <f t="shared" si="0"/>
        <v>-2.8321966454542893</v>
      </c>
      <c r="H8" s="5" t="str">
        <f t="shared" si="1"/>
        <v>Rejeita H0</v>
      </c>
      <c r="I8" s="10">
        <f>I7+F8</f>
        <v>-0.183497731222594</v>
      </c>
      <c r="J8" t="str">
        <f t="shared" si="2"/>
        <v>1&amp;382.43&amp;438&amp;0.04\%&amp;2.21\%&amp;-5.67\%&amp;-2.83&amp;Rejeita H0&amp;-18.35\%\\</v>
      </c>
    </row>
    <row r="9" spans="1:12" x14ac:dyDescent="0.25">
      <c r="A9" s="1">
        <v>2</v>
      </c>
      <c r="B9">
        <v>207.75</v>
      </c>
      <c r="C9">
        <v>437.39399414062501</v>
      </c>
      <c r="D9" s="8">
        <v>-0.61021000000000003</v>
      </c>
      <c r="E9" s="8">
        <v>-2.4459999999999998E-3</v>
      </c>
      <c r="F9" s="8">
        <f>D9-(VLOOKUP($B$1,regression_results!B:F,4,0)+VLOOKUP($B$1,regression_results!B:F,5,0)*E9)</f>
        <v>-0.59898279082503592</v>
      </c>
      <c r="G9">
        <f t="shared" si="0"/>
        <v>-29.898227243704177</v>
      </c>
      <c r="H9" s="5" t="str">
        <f t="shared" si="1"/>
        <v>Rejeita H0</v>
      </c>
      <c r="I9" s="10">
        <f t="shared" ref="I9:I17" si="3">I8+F9</f>
        <v>-0.78248052204762986</v>
      </c>
      <c r="J9" t="str">
        <f t="shared" si="2"/>
        <v>2&amp;207.75&amp;437&amp;-61.02\%&amp;-0.24\%&amp;-59.9\%&amp;-29.9&amp;Rejeita H0&amp;-78.25\%\\</v>
      </c>
    </row>
    <row r="10" spans="1:12" x14ac:dyDescent="0.25">
      <c r="A10" s="1">
        <v>3</v>
      </c>
      <c r="B10">
        <v>211.21000671386719</v>
      </c>
      <c r="C10">
        <v>430.6259765625</v>
      </c>
      <c r="D10" s="8">
        <v>1.6517E-2</v>
      </c>
      <c r="E10" s="8">
        <v>-1.5594E-2</v>
      </c>
      <c r="F10" s="8">
        <f>D10-(VLOOKUP($B$1,regression_results!B:F,4,0)+VLOOKUP($B$1,regression_results!B:F,5,0)*E10)</f>
        <v>6.4322102701132783E-2</v>
      </c>
      <c r="G10">
        <f t="shared" si="0"/>
        <v>3.2106378894499703</v>
      </c>
      <c r="H10" s="5" t="str">
        <f t="shared" si="1"/>
        <v>Rejeita H0</v>
      </c>
      <c r="I10" s="10">
        <f t="shared" si="3"/>
        <v>-0.71815841934649705</v>
      </c>
      <c r="J10" t="str">
        <f t="shared" si="2"/>
        <v>3&amp;211.21&amp;431&amp;1.65\%&amp;-1.56\%&amp;6.43\%&amp;3.21&amp;Rejeita H0&amp;-71.82\%\\</v>
      </c>
    </row>
    <row r="11" spans="1:12" x14ac:dyDescent="0.25">
      <c r="A11" s="1">
        <v>4</v>
      </c>
      <c r="B11">
        <v>245.16999816894531</v>
      </c>
      <c r="C11">
        <v>438.65400390625001</v>
      </c>
      <c r="D11" s="8">
        <v>0.14909900000000001</v>
      </c>
      <c r="E11" s="8">
        <v>1.8471000000000001E-2</v>
      </c>
      <c r="F11" s="8">
        <f>D11-(VLOOKUP($B$1,regression_results!B:F,4,0)+VLOOKUP($B$1,regression_results!B:F,5,0)*E11)</f>
        <v>0.10213486456841799</v>
      </c>
      <c r="G11">
        <f t="shared" si="0"/>
        <v>5.0980619763139217</v>
      </c>
      <c r="H11" s="5" t="str">
        <f t="shared" si="1"/>
        <v>Rejeita H0</v>
      </c>
      <c r="I11" s="10">
        <f t="shared" si="3"/>
        <v>-0.61602355477807902</v>
      </c>
      <c r="J11" t="str">
        <f t="shared" si="2"/>
        <v>4&amp;245.17&amp;439&amp;14.91\%&amp;1.85\%&amp;10.21\%&amp;5.1&amp;Rejeita H0&amp;-61.6\%\\</v>
      </c>
    </row>
    <row r="12" spans="1:12" x14ac:dyDescent="0.25">
      <c r="A12" s="1">
        <v>5</v>
      </c>
      <c r="B12">
        <v>212.97999572753909</v>
      </c>
      <c r="C12">
        <v>436.34902343750002</v>
      </c>
      <c r="D12" s="8">
        <v>-0.14075399999999999</v>
      </c>
      <c r="E12" s="8">
        <v>-5.2690000000000002E-3</v>
      </c>
      <c r="F12" s="8">
        <f>D12-(VLOOKUP($B$1,regression_results!B:F,4,0)+VLOOKUP($B$1,regression_results!B:F,5,0)*E12)</f>
        <v>-0.12167317100267699</v>
      </c>
      <c r="G12">
        <f t="shared" si="0"/>
        <v>-6.0733165824170179</v>
      </c>
      <c r="H12" s="5" t="str">
        <f t="shared" si="1"/>
        <v>Rejeita H0</v>
      </c>
      <c r="I12" s="10">
        <f t="shared" si="3"/>
        <v>-0.73769672578075607</v>
      </c>
      <c r="J12" t="str">
        <f t="shared" si="2"/>
        <v>5&amp;212.98&amp;436&amp;-14.08\%&amp;-0.53\%&amp;-12.17\%&amp;-6.07&amp;Rejeita H0&amp;-73.77\%\\</v>
      </c>
    </row>
    <row r="13" spans="1:12" x14ac:dyDescent="0.25">
      <c r="A13" s="1">
        <v>6</v>
      </c>
      <c r="B13">
        <v>198.52000427246091</v>
      </c>
      <c r="C13">
        <v>432.88701171875005</v>
      </c>
      <c r="D13" s="8">
        <v>-7.0307999999999995E-2</v>
      </c>
      <c r="E13" s="8">
        <v>-7.9660000000000009E-3</v>
      </c>
      <c r="F13" s="8">
        <f>D13-(VLOOKUP($B$1,regression_results!B:F,4,0)+VLOOKUP($B$1,regression_results!B:F,5,0)*E13)</f>
        <v>-4.3724084689923975E-2</v>
      </c>
      <c r="G13">
        <f t="shared" si="0"/>
        <v>-2.182487777790215</v>
      </c>
      <c r="H13" s="5" t="str">
        <f t="shared" si="1"/>
        <v>Rejeita H0</v>
      </c>
      <c r="I13" s="10">
        <f t="shared" si="3"/>
        <v>-0.78142081047068002</v>
      </c>
      <c r="J13" t="str">
        <f t="shared" si="2"/>
        <v>6&amp;198.52&amp;433&amp;-7.03\%&amp;-0.8\%&amp;-4.37\%&amp;-2.18&amp;Rejeita H0&amp;-78.14\%\\</v>
      </c>
    </row>
    <row r="14" spans="1:12" x14ac:dyDescent="0.25">
      <c r="A14" s="1">
        <v>7</v>
      </c>
      <c r="B14">
        <v>174.80000305175781</v>
      </c>
      <c r="C14">
        <v>420.10898437500003</v>
      </c>
      <c r="D14" s="8">
        <v>-0.127247</v>
      </c>
      <c r="E14" s="8">
        <v>-2.9963E-2</v>
      </c>
      <c r="F14" s="8">
        <f>D14-(VLOOKUP($B$1,regression_results!B:F,4,0)+VLOOKUP($B$1,regression_results!B:F,5,0)*E14)</f>
        <v>-3.9467167143899404E-2</v>
      </c>
      <c r="G14">
        <f t="shared" si="0"/>
        <v>-1.9700037296701558</v>
      </c>
      <c r="H14" s="5" t="str">
        <f t="shared" si="1"/>
        <v>Rejeita H0</v>
      </c>
      <c r="I14" s="10">
        <f t="shared" si="3"/>
        <v>-0.82088797761457943</v>
      </c>
      <c r="J14" t="str">
        <f t="shared" si="2"/>
        <v>7&amp;174.8&amp;420&amp;-12.72\%&amp;-3\%&amp;-3.95\%&amp;-1.97&amp;Rejeita H0&amp;-82.09\%\\</v>
      </c>
    </row>
    <row r="15" spans="1:12" x14ac:dyDescent="0.25">
      <c r="A15" s="1">
        <v>8</v>
      </c>
      <c r="B15">
        <v>186.75</v>
      </c>
      <c r="C15">
        <v>417.07001953125001</v>
      </c>
      <c r="D15" s="8">
        <v>6.6128000000000006E-2</v>
      </c>
      <c r="E15" s="8">
        <v>-7.26E-3</v>
      </c>
      <c r="F15" s="8">
        <f>D15-(VLOOKUP($B$1,regression_results!B:F,4,0)+VLOOKUP($B$1,regression_results!B:F,5,0)*E15)</f>
        <v>9.0747814851491054E-2</v>
      </c>
      <c r="G15">
        <f t="shared" si="0"/>
        <v>4.5296773661265393</v>
      </c>
      <c r="H15" s="5" t="str">
        <f t="shared" si="1"/>
        <v>Rejeita H0</v>
      </c>
      <c r="I15" s="10">
        <f t="shared" si="3"/>
        <v>-0.73014016276308835</v>
      </c>
      <c r="J15" t="str">
        <f t="shared" si="2"/>
        <v>8&amp;186.75&amp;417&amp;6.61\%&amp;-0.73\%&amp;9.07\%&amp;4.53&amp;Rejeita H0&amp;-73.01\%\\</v>
      </c>
    </row>
    <row r="16" spans="1:12" x14ac:dyDescent="0.25">
      <c r="A16" s="1">
        <v>9</v>
      </c>
      <c r="B16">
        <v>198.4100036621094</v>
      </c>
      <c r="C16">
        <v>427.78798828125002</v>
      </c>
      <c r="D16" s="8">
        <v>6.0565000000000001E-2</v>
      </c>
      <c r="E16" s="8">
        <v>2.5374000000000001E-2</v>
      </c>
      <c r="F16" s="8">
        <f>D16-(VLOOKUP($B$1,regression_results!B:F,4,0)+VLOOKUP($B$1,regression_results!B:F,5,0)*E16)</f>
        <v>-5.6033641364148443E-3</v>
      </c>
      <c r="G16">
        <f t="shared" si="0"/>
        <v>-0.27969193246603519</v>
      </c>
      <c r="H16" s="5" t="str">
        <f t="shared" si="1"/>
        <v>Não rejeita H0</v>
      </c>
      <c r="I16" s="10">
        <f t="shared" si="3"/>
        <v>-0.73574352689950318</v>
      </c>
      <c r="J16" t="str">
        <f t="shared" si="2"/>
        <v>9&amp;198.41&amp;428&amp;6.06\%&amp;2.54\%&amp;-0.56\%&amp;-0.28&amp;Não rejeita H0&amp;-73.57\%\\</v>
      </c>
    </row>
    <row r="17" spans="1:12" x14ac:dyDescent="0.25">
      <c r="A17" s="1">
        <v>10</v>
      </c>
      <c r="B17">
        <v>188.75999450683591</v>
      </c>
      <c r="C17">
        <v>425.95200195312503</v>
      </c>
      <c r="D17" s="8">
        <v>-4.9859000000000001E-2</v>
      </c>
      <c r="E17" s="8">
        <v>-4.3010000000000001E-3</v>
      </c>
      <c r="F17" s="8">
        <f>D17-(VLOOKUP($B$1,regression_results!B:F,4,0)+VLOOKUP($B$1,regression_results!B:F,5,0)*E17)</f>
        <v>-3.3471158600283581E-2</v>
      </c>
      <c r="G17">
        <f t="shared" si="0"/>
        <v>-1.6707129508060552</v>
      </c>
      <c r="H17" s="5" t="str">
        <f t="shared" si="1"/>
        <v>Não rejeita H0</v>
      </c>
      <c r="I17" s="10">
        <f t="shared" si="3"/>
        <v>-0.76921468549978678</v>
      </c>
      <c r="J17" t="str">
        <f t="shared" si="2"/>
        <v>10&amp;188.76&amp;426&amp;-4.99\%&amp;-0.43\%&amp;-3.35\%&amp;-1.67&amp;Não rejeita H0&amp;-76.92\%\\</v>
      </c>
    </row>
    <row r="20" spans="1:12" x14ac:dyDescent="0.25">
      <c r="A20" s="1" t="s">
        <v>75</v>
      </c>
      <c r="B20" s="1" t="s">
        <v>33</v>
      </c>
      <c r="C20" s="1" t="s">
        <v>102</v>
      </c>
      <c r="D20" s="1" t="s">
        <v>101</v>
      </c>
      <c r="E20" s="1" t="s">
        <v>95</v>
      </c>
      <c r="F20" s="1" t="s">
        <v>97</v>
      </c>
      <c r="G20" s="15" t="s">
        <v>98</v>
      </c>
      <c r="H20" s="15" t="s">
        <v>99</v>
      </c>
      <c r="I20" s="15" t="s">
        <v>100</v>
      </c>
      <c r="K20" s="9" t="s">
        <v>96</v>
      </c>
      <c r="L20">
        <f>STEYX(estimation_returns!Z21:Z50,estimation_returns!Q21:Q50)</f>
        <v>2.5433353050044172E-2</v>
      </c>
    </row>
    <row r="21" spans="1:12" x14ac:dyDescent="0.25">
      <c r="A21" s="1">
        <v>-5</v>
      </c>
      <c r="B21">
        <f>VLOOKUP($A21,window_set!$A:$BN,MATCH($B$20,window_set!$A$1:$BN$1,0),0)</f>
        <v>21.569999694824219</v>
      </c>
      <c r="C21">
        <f>C2/10</f>
        <v>44.750097656249999</v>
      </c>
      <c r="D21" s="8">
        <f>VLOOKUP(A21,window_returns!$A:$BN,MATCH($B$20,window_returns!$A$1:$BN$1,0),0)</f>
        <v>-8.3099999999999997E-3</v>
      </c>
      <c r="E21" s="8">
        <v>8.8099999999999995E-4</v>
      </c>
      <c r="F21" s="8">
        <f>D21-(VLOOKUP($B$20,regression_results!B:F,4,0)+VLOOKUP($B$20,regression_results!B:F,5,0)*E21)</f>
        <v>4.133403959154739E-3</v>
      </c>
      <c r="G21">
        <f>F21/$L$20</f>
        <v>0.16251903360998482</v>
      </c>
      <c r="H21" s="5" t="str">
        <f>IF(ABS(G21)&gt;1.96,"Rejeita H0","Não rejeita H0")</f>
        <v>Não rejeita H0</v>
      </c>
    </row>
    <row r="22" spans="1:12" x14ac:dyDescent="0.25">
      <c r="A22" s="1">
        <v>-4</v>
      </c>
      <c r="B22">
        <f>VLOOKUP($A22,window_set!$A:$BN,MATCH($B$20,window_set!$A$1:$BN$1,0),0)</f>
        <v>19.85000038146973</v>
      </c>
      <c r="C22">
        <f t="shared" ref="C22:C36" si="4">C3/10</f>
        <v>43.802597656250001</v>
      </c>
      <c r="D22" s="8">
        <f>VLOOKUP(A22,window_returns!$A:$BN,MATCH($B$20,window_returns!$A$1:$BN$1,0),0)</f>
        <v>-8.3099000000000006E-2</v>
      </c>
      <c r="E22" s="8">
        <v>-2.1401E-2</v>
      </c>
      <c r="F22" s="8">
        <f>D22-(VLOOKUP($B$20,regression_results!B:F,4,0)+VLOOKUP($B$20,regression_results!B:F,5,0)*E22)</f>
        <v>-1.9708944843200682E-2</v>
      </c>
      <c r="G22">
        <f t="shared" ref="G22:G36" si="5">F22/$L$20</f>
        <v>-0.77492514669301349</v>
      </c>
      <c r="H22" s="5" t="str">
        <f t="shared" ref="H22:H36" si="6">IF(ABS(G22)&gt;1.96,"Rejeita H0","Não rejeita H0")</f>
        <v>Não rejeita H0</v>
      </c>
    </row>
    <row r="23" spans="1:12" x14ac:dyDescent="0.25">
      <c r="A23" s="1">
        <v>-3</v>
      </c>
      <c r="B23">
        <f>VLOOKUP($A23,window_set!$A:$BN,MATCH($B$20,window_set!$A$1:$BN$1,0),0)</f>
        <v>18.809999465942379</v>
      </c>
      <c r="C23">
        <f t="shared" si="4"/>
        <v>43.488701171875007</v>
      </c>
      <c r="D23" s="8">
        <f>VLOOKUP(A23,window_returns!$A:$BN,MATCH($B$20,window_returns!$A$1:$BN$1,0),0)</f>
        <v>-5.3815000000000002E-2</v>
      </c>
      <c r="E23" s="8">
        <v>-7.1919999999999996E-3</v>
      </c>
      <c r="F23" s="8">
        <f>D23-(VLOOKUP($B$20,regression_results!B:F,4,0)+VLOOKUP($B$20,regression_results!B:F,5,0)*E23)</f>
        <v>-2.2913095227696322E-2</v>
      </c>
      <c r="G23">
        <f t="shared" si="5"/>
        <v>-0.90090737082960148</v>
      </c>
      <c r="H23" s="5" t="str">
        <f t="shared" si="6"/>
        <v>Não rejeita H0</v>
      </c>
    </row>
    <row r="24" spans="1:12" x14ac:dyDescent="0.25">
      <c r="A24" s="1">
        <v>-2</v>
      </c>
      <c r="B24">
        <f>VLOOKUP($A24,window_set!$A:$BN,MATCH($B$20,window_set!$A$1:$BN$1,0),0)</f>
        <v>18.280000686645511</v>
      </c>
      <c r="C24">
        <f t="shared" si="4"/>
        <v>43.047597656250005</v>
      </c>
      <c r="D24" s="8">
        <f>VLOOKUP(A24,window_returns!$A:$BN,MATCH($B$20,window_returns!$A$1:$BN$1,0),0)</f>
        <v>-2.8580999999999999E-2</v>
      </c>
      <c r="E24" s="8">
        <v>-1.0194999999999999E-2</v>
      </c>
      <c r="F24" s="8">
        <f>D24-(VLOOKUP($B$20,regression_results!B:F,4,0)+VLOOKUP($B$20,regression_results!B:F,5,0)*E24)</f>
        <v>9.1871103887890375E-3</v>
      </c>
      <c r="G24">
        <f t="shared" si="5"/>
        <v>0.36122293315835841</v>
      </c>
      <c r="H24" s="5" t="str">
        <f t="shared" si="6"/>
        <v>Não rejeita H0</v>
      </c>
    </row>
    <row r="25" spans="1:12" x14ac:dyDescent="0.25">
      <c r="A25" s="1">
        <v>-1</v>
      </c>
      <c r="B25">
        <f>VLOOKUP($A25,window_set!$A:$BN,MATCH($B$20,window_set!$A$1:$BN$1,0),0)</f>
        <v>17.479999542236332</v>
      </c>
      <c r="C25">
        <f t="shared" si="4"/>
        <v>42.255000000000003</v>
      </c>
      <c r="D25" s="8">
        <f>VLOOKUP(A25,window_returns!$A:$BN,MATCH($B$20,window_returns!$A$1:$BN$1,0),0)</f>
        <v>-4.4749999999999998E-2</v>
      </c>
      <c r="E25" s="8">
        <v>-1.8584E-2</v>
      </c>
      <c r="F25" s="8">
        <f>D25-(VLOOKUP($B$20,regression_results!B:F,4,0)+VLOOKUP($B$20,regression_results!B:F,5,0)*E25)</f>
        <v>1.2199129009067305E-2</v>
      </c>
      <c r="G25">
        <f t="shared" si="5"/>
        <v>0.47965083428298172</v>
      </c>
      <c r="H25" s="5" t="str">
        <f t="shared" si="6"/>
        <v>Não rejeita H0</v>
      </c>
    </row>
    <row r="26" spans="1:12" x14ac:dyDescent="0.25">
      <c r="A26" s="1">
        <v>0</v>
      </c>
      <c r="B26">
        <f>VLOOKUP($A26,window_set!$A:$BN,MATCH($B$20,window_set!$A$1:$BN$1,0),0)</f>
        <v>14.02999973297119</v>
      </c>
      <c r="C26">
        <f t="shared" si="4"/>
        <v>42.887001953125001</v>
      </c>
      <c r="D26" s="8">
        <f>VLOOKUP(A26,window_returns!$A:$BN,MATCH($B$20,window_returns!$A$1:$BN$1,0),0)</f>
        <v>-0.219859</v>
      </c>
      <c r="E26" s="8">
        <v>1.4846E-2</v>
      </c>
      <c r="F26" s="8">
        <f>D26-(VLOOKUP($B$20,regression_results!B:F,4,0)+VLOOKUP($B$20,regression_results!B:F,5,0)*E26)</f>
        <v>-0.23934585292869673</v>
      </c>
      <c r="G26">
        <f t="shared" si="5"/>
        <v>-9.4107077607009053</v>
      </c>
      <c r="H26" s="5" t="str">
        <f t="shared" si="6"/>
        <v>Rejeita H0</v>
      </c>
      <c r="I26" s="10">
        <f>F26</f>
        <v>-0.23934585292869673</v>
      </c>
    </row>
    <row r="27" spans="1:12" x14ac:dyDescent="0.25">
      <c r="A27" s="1">
        <v>1</v>
      </c>
      <c r="B27">
        <f>VLOOKUP($A27,window_set!$A:$BN,MATCH($B$20,window_set!$A$1:$BN$1,0),0)</f>
        <v>14.72000026702881</v>
      </c>
      <c r="C27">
        <f t="shared" si="4"/>
        <v>43.846499023437502</v>
      </c>
      <c r="D27" s="8">
        <f>VLOOKUP(A27,window_returns!$A:$BN,MATCH($B$20,window_returns!$A$1:$BN$1,0),0)</f>
        <v>4.8009000000000003E-2</v>
      </c>
      <c r="E27" s="8">
        <v>2.2126E-2</v>
      </c>
      <c r="F27" s="8">
        <f>D27-(VLOOKUP($B$20,regression_results!B:F,4,0)+VLOOKUP($B$20,regression_results!B:F,5,0)*E27)</f>
        <v>1.1876800122247858E-2</v>
      </c>
      <c r="G27">
        <f t="shared" si="5"/>
        <v>0.4669773623194064</v>
      </c>
      <c r="H27" s="5" t="str">
        <f t="shared" si="6"/>
        <v>Não rejeita H0</v>
      </c>
      <c r="I27" s="10">
        <f>I26+F27</f>
        <v>-0.22746905280644886</v>
      </c>
    </row>
    <row r="28" spans="1:12" x14ac:dyDescent="0.25">
      <c r="A28" s="1">
        <v>2</v>
      </c>
      <c r="B28">
        <f>VLOOKUP($A28,window_set!$A:$BN,MATCH($B$20,window_set!$A$1:$BN$1,0),0)</f>
        <v>12.14999961853027</v>
      </c>
      <c r="C28">
        <f t="shared" si="4"/>
        <v>43.739399414062504</v>
      </c>
      <c r="D28" s="8">
        <f>VLOOKUP(A28,window_returns!$A:$BN,MATCH($B$20,window_returns!$A$1:$BN$1,0),0)</f>
        <v>-0.19187799999999999</v>
      </c>
      <c r="E28" s="8">
        <v>-2.4459999999999998E-3</v>
      </c>
      <c r="F28" s="8">
        <f>D28-(VLOOKUP($B$20,regression_results!B:F,4,0)+VLOOKUP($B$20,regression_results!B:F,5,0)*E28)</f>
        <v>-0.17182758102717666</v>
      </c>
      <c r="G28">
        <f t="shared" si="5"/>
        <v>-6.7559940165607939</v>
      </c>
      <c r="H28" s="5" t="str">
        <f>IF(ABS(G28)&gt;1.96,"Rejeita H0","Não rejeita H0")</f>
        <v>Rejeita H0</v>
      </c>
      <c r="I28" s="10">
        <f t="shared" ref="I28:I36" si="7">I27+F28</f>
        <v>-0.39929663383362551</v>
      </c>
    </row>
    <row r="29" spans="1:12" x14ac:dyDescent="0.25">
      <c r="A29" s="1">
        <v>3</v>
      </c>
      <c r="B29">
        <f>VLOOKUP($A29,window_set!$A:$BN,MATCH($B$20,window_set!$A$1:$BN$1,0),0)</f>
        <v>10.60000038146973</v>
      </c>
      <c r="C29">
        <f t="shared" si="4"/>
        <v>43.062597656249999</v>
      </c>
      <c r="D29" s="8">
        <f>VLOOKUP(A29,window_returns!$A:$BN,MATCH($B$20,window_returns!$A$1:$BN$1,0),0)</f>
        <v>-0.13647500000000001</v>
      </c>
      <c r="E29" s="8">
        <v>-1.5594E-2</v>
      </c>
      <c r="F29" s="8">
        <f>D29-(VLOOKUP($B$20,regression_results!B:F,4,0)+VLOOKUP($B$20,regression_results!B:F,5,0)*E29)</f>
        <v>-8.6362352773580467E-2</v>
      </c>
      <c r="G29">
        <f t="shared" si="5"/>
        <v>-3.3956337807149843</v>
      </c>
      <c r="H29" s="5" t="str">
        <f t="shared" si="6"/>
        <v>Rejeita H0</v>
      </c>
      <c r="I29" s="10">
        <f t="shared" si="7"/>
        <v>-0.48565898660720597</v>
      </c>
    </row>
    <row r="30" spans="1:12" x14ac:dyDescent="0.25">
      <c r="A30" s="1">
        <v>4</v>
      </c>
      <c r="B30">
        <f>VLOOKUP($A30,window_set!$A:$BN,MATCH($B$20,window_set!$A$1:$BN$1,0),0)</f>
        <v>11.44999980926514</v>
      </c>
      <c r="C30">
        <f t="shared" si="4"/>
        <v>43.865400390624998</v>
      </c>
      <c r="D30" s="8">
        <f>VLOOKUP(A30,window_returns!$A:$BN,MATCH($B$20,window_returns!$A$1:$BN$1,0),0)</f>
        <v>7.7135999999999996E-2</v>
      </c>
      <c r="E30" s="8">
        <v>1.8471000000000001E-2</v>
      </c>
      <c r="F30" s="8">
        <f>D30-(VLOOKUP($B$20,regression_results!B:F,4,0)+VLOOKUP($B$20,regression_results!B:F,5,0)*E30)</f>
        <v>4.9360770328126628E-2</v>
      </c>
      <c r="G30">
        <f t="shared" si="5"/>
        <v>1.9407889408447818</v>
      </c>
      <c r="H30" s="5" t="str">
        <f t="shared" si="6"/>
        <v>Não rejeita H0</v>
      </c>
      <c r="I30" s="10">
        <f t="shared" si="7"/>
        <v>-0.43629821627907933</v>
      </c>
    </row>
    <row r="31" spans="1:12" x14ac:dyDescent="0.25">
      <c r="A31" s="1">
        <v>5</v>
      </c>
      <c r="B31">
        <f>VLOOKUP($A31,window_set!$A:$BN,MATCH($B$20,window_set!$A$1:$BN$1,0),0)</f>
        <v>10.35999965667725</v>
      </c>
      <c r="C31">
        <f t="shared" si="4"/>
        <v>43.634902343749999</v>
      </c>
      <c r="D31" s="8">
        <f>VLOOKUP(A31,window_returns!$A:$BN,MATCH($B$20,window_returns!$A$1:$BN$1,0),0)</f>
        <v>-0.100038</v>
      </c>
      <c r="E31" s="8">
        <v>-5.2690000000000002E-3</v>
      </c>
      <c r="F31" s="8">
        <f>D31-(VLOOKUP($B$20,regression_results!B:F,4,0)+VLOOKUP($B$20,regression_results!B:F,5,0)*E31)</f>
        <v>-7.3532936186904235E-2</v>
      </c>
      <c r="G31">
        <f t="shared" si="5"/>
        <v>-2.8912010163275159</v>
      </c>
      <c r="H31" s="5" t="str">
        <f t="shared" si="6"/>
        <v>Rejeita H0</v>
      </c>
      <c r="I31" s="10">
        <f t="shared" si="7"/>
        <v>-0.50983115246598354</v>
      </c>
    </row>
    <row r="32" spans="1:12" x14ac:dyDescent="0.25">
      <c r="A32" s="1">
        <v>6</v>
      </c>
      <c r="B32">
        <f>VLOOKUP($A32,window_set!$A:$BN,MATCH($B$20,window_set!$A$1:$BN$1,0),0)</f>
        <v>9.6800003051757813</v>
      </c>
      <c r="C32">
        <f t="shared" si="4"/>
        <v>43.288701171875005</v>
      </c>
      <c r="D32" s="8">
        <f>VLOOKUP(A32,window_returns!$A:$BN,MATCH($B$20,window_returns!$A$1:$BN$1,0),0)</f>
        <v>-6.7890000000000006E-2</v>
      </c>
      <c r="E32" s="8">
        <v>-7.9660000000000009E-3</v>
      </c>
      <c r="F32" s="8">
        <f>D32-(VLOOKUP($B$20,regression_results!B:F,4,0)+VLOOKUP($B$20,regression_results!B:F,5,0)*E32)</f>
        <v>-3.5218383889980817E-2</v>
      </c>
      <c r="G32">
        <f t="shared" si="5"/>
        <v>-1.3847322380451779</v>
      </c>
      <c r="H32" s="5" t="str">
        <f t="shared" si="6"/>
        <v>Não rejeita H0</v>
      </c>
      <c r="I32" s="10">
        <f t="shared" si="7"/>
        <v>-0.54504953635596431</v>
      </c>
    </row>
    <row r="33" spans="1:12" x14ac:dyDescent="0.25">
      <c r="A33" s="1">
        <v>7</v>
      </c>
      <c r="B33">
        <f>VLOOKUP($A33,window_set!$A:$BN,MATCH($B$20,window_set!$A$1:$BN$1,0),0)</f>
        <v>9.3400001525878906</v>
      </c>
      <c r="C33">
        <f t="shared" si="4"/>
        <v>42.010898437500003</v>
      </c>
      <c r="D33" s="8">
        <f>VLOOKUP(A33,window_returns!$A:$BN,MATCH($B$20,window_returns!$A$1:$BN$1,0),0)</f>
        <v>-3.5756000000000003E-2</v>
      </c>
      <c r="E33" s="8">
        <v>-2.9963E-2</v>
      </c>
      <c r="F33" s="8">
        <f>D33-(VLOOKUP($B$20,regression_results!B:F,4,0)+VLOOKUP($B$20,regression_results!B:F,5,0)*E33)</f>
        <v>4.7210629411993339E-2</v>
      </c>
      <c r="G33">
        <f t="shared" si="5"/>
        <v>1.8562487344511323</v>
      </c>
      <c r="H33" s="5" t="str">
        <f t="shared" si="6"/>
        <v>Não rejeita H0</v>
      </c>
      <c r="I33" s="10">
        <f t="shared" si="7"/>
        <v>-0.49783890694397098</v>
      </c>
    </row>
    <row r="34" spans="1:12" x14ac:dyDescent="0.25">
      <c r="A34" s="1">
        <v>8</v>
      </c>
      <c r="B34">
        <f>VLOOKUP($A34,window_set!$A:$BN,MATCH($B$20,window_set!$A$1:$BN$1,0),0)</f>
        <v>10.52000045776367</v>
      </c>
      <c r="C34">
        <f t="shared" si="4"/>
        <v>41.707001953125001</v>
      </c>
      <c r="D34" s="8">
        <f>VLOOKUP(A34,window_returns!$A:$BN,MATCH($B$20,window_returns!$A$1:$BN$1,0),0)</f>
        <v>0.11897199999999999</v>
      </c>
      <c r="E34" s="8">
        <v>-7.26E-3</v>
      </c>
      <c r="F34" s="8">
        <f>D34-(VLOOKUP($B$20,regression_results!B:F,4,0)+VLOOKUP($B$20,regression_results!B:F,5,0)*E34)</f>
        <v>0.15002938328776189</v>
      </c>
      <c r="G34">
        <f t="shared" si="5"/>
        <v>5.898922685992491</v>
      </c>
      <c r="H34" s="5" t="str">
        <f t="shared" si="6"/>
        <v>Rejeita H0</v>
      </c>
      <c r="I34" s="10">
        <f t="shared" si="7"/>
        <v>-0.3478095236562091</v>
      </c>
    </row>
    <row r="35" spans="1:12" x14ac:dyDescent="0.25">
      <c r="A35" s="1">
        <v>9</v>
      </c>
      <c r="B35">
        <f>VLOOKUP($A35,window_set!$A:$BN,MATCH($B$20,window_set!$A$1:$BN$1,0),0)</f>
        <v>11.329999923706049</v>
      </c>
      <c r="C35">
        <f t="shared" si="4"/>
        <v>42.778798828125005</v>
      </c>
      <c r="D35" s="8">
        <f>VLOOKUP(A35,window_returns!$A:$BN,MATCH($B$20,window_returns!$A$1:$BN$1,0),0)</f>
        <v>7.4176000000000006E-2</v>
      </c>
      <c r="E35" s="8">
        <v>2.5374000000000001E-2</v>
      </c>
      <c r="F35" s="8">
        <f>D35-(VLOOKUP($B$20,regression_results!B:F,4,0)+VLOOKUP($B$20,regression_results!B:F,5,0)*E35)</f>
        <v>3.06174145603616E-2</v>
      </c>
      <c r="G35">
        <f t="shared" si="5"/>
        <v>1.2038292591667705</v>
      </c>
      <c r="H35" s="5" t="str">
        <f t="shared" si="6"/>
        <v>Não rejeita H0</v>
      </c>
      <c r="I35" s="10">
        <f t="shared" si="7"/>
        <v>-0.3171921090958475</v>
      </c>
    </row>
    <row r="36" spans="1:12" x14ac:dyDescent="0.25">
      <c r="A36" s="1">
        <v>10</v>
      </c>
      <c r="B36">
        <f>VLOOKUP($A36,window_set!$A:$BN,MATCH($B$20,window_set!$A$1:$BN$1,0),0)</f>
        <v>10.930000305175779</v>
      </c>
      <c r="C36">
        <f t="shared" si="4"/>
        <v>42.595200195312501</v>
      </c>
      <c r="D36" s="8">
        <f>VLOOKUP(A36,window_returns!$A:$BN,MATCH($B$20,window_returns!$A$1:$BN$1,0),0)</f>
        <v>-3.5943000000000003E-2</v>
      </c>
      <c r="E36" s="8">
        <v>-4.3010000000000001E-3</v>
      </c>
      <c r="F36" s="8">
        <f>D36-(VLOOKUP($B$20,regression_results!B:F,4,0)+VLOOKUP($B$20,regression_results!B:F,5,0)*E36)</f>
        <v>-1.1651218583426978E-2</v>
      </c>
      <c r="G36">
        <f t="shared" si="5"/>
        <v>-0.45810784604378946</v>
      </c>
      <c r="H36" s="5" t="str">
        <f t="shared" si="6"/>
        <v>Não rejeita H0</v>
      </c>
      <c r="I36" s="10">
        <f t="shared" si="7"/>
        <v>-0.32884332767927449</v>
      </c>
    </row>
    <row r="39" spans="1:12" x14ac:dyDescent="0.25">
      <c r="A39" s="1" t="s">
        <v>75</v>
      </c>
      <c r="B39" s="1" t="s">
        <v>68</v>
      </c>
      <c r="C39" s="1" t="s">
        <v>102</v>
      </c>
      <c r="D39" s="1" t="str">
        <f>"R "&amp;B39</f>
        <v>R BMBL</v>
      </c>
      <c r="E39" s="1" t="s">
        <v>95</v>
      </c>
      <c r="F39" s="1" t="s">
        <v>97</v>
      </c>
      <c r="G39" s="15" t="s">
        <v>98</v>
      </c>
      <c r="H39" s="15" t="s">
        <v>99</v>
      </c>
      <c r="I39" s="15" t="s">
        <v>100</v>
      </c>
      <c r="K39" s="9" t="s">
        <v>96</v>
      </c>
      <c r="L39">
        <f>STEYX(estimation_returns!BI21:BI50,estimation_returns!Q21:Q50)</f>
        <v>2.8058069639147032E-2</v>
      </c>
    </row>
    <row r="40" spans="1:12" x14ac:dyDescent="0.25">
      <c r="A40" s="1">
        <v>-5</v>
      </c>
      <c r="B40">
        <f>VLOOKUP($A40,window_set!$A:$BN,MATCH($B$39,window_set!$A$1:$BN$1,0),0)</f>
        <v>28.79999923706055</v>
      </c>
      <c r="C40">
        <f>C21</f>
        <v>44.750097656249999</v>
      </c>
      <c r="D40" s="8">
        <f>VLOOKUP(A40,window_returns!$A:$BN,MATCH($B$39,window_returns!$A$1:$BN$1,0),0)</f>
        <v>-7.9539999999999993E-3</v>
      </c>
      <c r="E40" s="8">
        <v>8.8099999999999995E-4</v>
      </c>
      <c r="F40" s="8">
        <f>D40-(VLOOKUP($B$39,regression_results!B:F,4,0)+VLOOKUP($B$39,regression_results!B:F,5,0)*E40)</f>
        <v>-8.8673333226268539E-3</v>
      </c>
      <c r="G40">
        <f>F40/$L$39</f>
        <v>-0.31603504577004188</v>
      </c>
      <c r="H40" s="5" t="str">
        <f>IF(ABS(G40)&gt;1.96,"Rejeita H0","Não rejeita H0")</f>
        <v>Não rejeita H0</v>
      </c>
    </row>
    <row r="41" spans="1:12" x14ac:dyDescent="0.25">
      <c r="A41" s="1">
        <v>-4</v>
      </c>
      <c r="B41">
        <f>VLOOKUP($A41,window_set!$A:$BN,MATCH($B$39,window_set!$A$1:$BN$1,0),0)</f>
        <v>26.639999389648441</v>
      </c>
      <c r="C41">
        <f t="shared" ref="C41:C55" si="8">C22</f>
        <v>43.802597656250001</v>
      </c>
      <c r="D41" s="8">
        <f>VLOOKUP(A41,window_returns!$A:$BN,MATCH($B$39,window_returns!$A$1:$BN$1,0),0)</f>
        <v>-7.7962000000000004E-2</v>
      </c>
      <c r="E41" s="8">
        <v>-2.1401E-2</v>
      </c>
      <c r="F41" s="8">
        <f>D41-(VLOOKUP($B$39,regression_results!B:F,4,0)+VLOOKUP($B$39,regression_results!B:F,5,0)*E41)</f>
        <v>-2.8614619960374663E-2</v>
      </c>
      <c r="G41">
        <f t="shared" ref="G41:G55" si="9">F41/$L$39</f>
        <v>-1.0198356597009484</v>
      </c>
      <c r="H41" s="5" t="str">
        <f t="shared" ref="H41:H55" si="10">IF(ABS(G41)&gt;1.96,"Rejeita H0","Não rejeita H0")</f>
        <v>Não rejeita H0</v>
      </c>
    </row>
    <row r="42" spans="1:12" x14ac:dyDescent="0.25">
      <c r="A42" s="1">
        <v>-3</v>
      </c>
      <c r="B42">
        <f>VLOOKUP($A42,window_set!$A:$BN,MATCH($B$39,window_set!$A$1:$BN$1,0),0)</f>
        <v>25.190000534057621</v>
      </c>
      <c r="C42">
        <f t="shared" si="8"/>
        <v>43.488701171875007</v>
      </c>
      <c r="D42" s="8">
        <f>VLOOKUP(A42,window_returns!$A:$BN,MATCH($B$39,window_returns!$A$1:$BN$1,0),0)</f>
        <v>-5.5967000000000003E-2</v>
      </c>
      <c r="E42" s="8">
        <v>-7.1919999999999996E-3</v>
      </c>
      <c r="F42" s="8">
        <f>D42-(VLOOKUP($B$39,regression_results!B:F,4,0)+VLOOKUP($B$39,regression_results!B:F,5,0)*E42)</f>
        <v>-3.8670354910749022E-2</v>
      </c>
      <c r="G42">
        <f t="shared" si="9"/>
        <v>-1.3782257798945503</v>
      </c>
      <c r="H42" s="5" t="str">
        <f t="shared" si="10"/>
        <v>Não rejeita H0</v>
      </c>
    </row>
    <row r="43" spans="1:12" x14ac:dyDescent="0.25">
      <c r="A43" s="1">
        <v>-2</v>
      </c>
      <c r="B43">
        <f>VLOOKUP($A43,window_set!$A:$BN,MATCH($B$39,window_set!$A$1:$BN$1,0),0)</f>
        <v>24.520000457763668</v>
      </c>
      <c r="C43">
        <f t="shared" si="8"/>
        <v>43.047597656250005</v>
      </c>
      <c r="D43" s="8">
        <f>VLOOKUP(A43,window_returns!$A:$BN,MATCH($B$39,window_returns!$A$1:$BN$1,0),0)</f>
        <v>-2.6957999999999999E-2</v>
      </c>
      <c r="E43" s="8">
        <v>-1.0194999999999999E-2</v>
      </c>
      <c r="F43" s="8">
        <f>D43-(VLOOKUP($B$39,regression_results!B:F,4,0)+VLOOKUP($B$39,regression_results!B:F,5,0)*E43)</f>
        <v>-2.8875948251712684E-3</v>
      </c>
      <c r="G43">
        <f t="shared" si="9"/>
        <v>-0.10291494968500804</v>
      </c>
      <c r="H43" s="5" t="str">
        <f t="shared" si="10"/>
        <v>Não rejeita H0</v>
      </c>
    </row>
    <row r="44" spans="1:12" x14ac:dyDescent="0.25">
      <c r="A44" s="1">
        <v>-1</v>
      </c>
      <c r="B44">
        <f>VLOOKUP($A44,window_set!$A:$BN,MATCH($B$39,window_set!$A$1:$BN$1,0),0)</f>
        <v>24.219999313354489</v>
      </c>
      <c r="C44">
        <f t="shared" si="8"/>
        <v>42.255000000000003</v>
      </c>
      <c r="D44" s="8">
        <f>VLOOKUP(A44,window_returns!$A:$BN,MATCH($B$39,window_returns!$A$1:$BN$1,0),0)</f>
        <v>-1.231E-2</v>
      </c>
      <c r="E44" s="8">
        <v>-1.8584E-2</v>
      </c>
      <c r="F44" s="8">
        <f>D44-(VLOOKUP($B$39,regression_results!B:F,4,0)+VLOOKUP($B$39,regression_results!B:F,5,0)*E44)</f>
        <v>3.068317352578169E-2</v>
      </c>
      <c r="G44">
        <f t="shared" si="9"/>
        <v>1.0935596753588519</v>
      </c>
      <c r="H44" s="5" t="str">
        <f t="shared" si="10"/>
        <v>Não rejeita H0</v>
      </c>
    </row>
    <row r="45" spans="1:12" x14ac:dyDescent="0.25">
      <c r="A45" s="1">
        <v>0</v>
      </c>
      <c r="B45">
        <f>VLOOKUP($A45,window_set!$A:$BN,MATCH($B$39,window_set!$A$1:$BN$1,0),0)</f>
        <v>25.440000534057621</v>
      </c>
      <c r="C45">
        <f t="shared" si="8"/>
        <v>42.887001953125001</v>
      </c>
      <c r="D45" s="8">
        <f>VLOOKUP(A45,window_returns!$A:$BN,MATCH($B$39,window_returns!$A$1:$BN$1,0),0)</f>
        <v>4.9144E-2</v>
      </c>
      <c r="E45" s="8">
        <v>1.4846E-2</v>
      </c>
      <c r="F45" s="8">
        <f>D45-(VLOOKUP($B$39,regression_results!B:F,4,0)+VLOOKUP($B$39,regression_results!B:F,5,0)*E45)</f>
        <v>1.6730313831854256E-2</v>
      </c>
      <c r="G45">
        <f t="shared" si="9"/>
        <v>0.59627458506667452</v>
      </c>
      <c r="H45" s="5" t="str">
        <f t="shared" si="10"/>
        <v>Não rejeita H0</v>
      </c>
      <c r="I45" s="10">
        <f>F45</f>
        <v>1.6730313831854256E-2</v>
      </c>
    </row>
    <row r="46" spans="1:12" x14ac:dyDescent="0.25">
      <c r="A46" s="1">
        <v>1</v>
      </c>
      <c r="B46">
        <f>VLOOKUP($A46,window_set!$A:$BN,MATCH($B$39,window_set!$A$1:$BN$1,0),0)</f>
        <v>26.379999160766602</v>
      </c>
      <c r="C46">
        <f t="shared" si="8"/>
        <v>43.846499023437502</v>
      </c>
      <c r="D46" s="8">
        <f>VLOOKUP(A46,window_returns!$A:$BN,MATCH($B$39,window_returns!$A$1:$BN$1,0),0)</f>
        <v>3.6283000000000003E-2</v>
      </c>
      <c r="E46" s="8">
        <v>2.2126E-2</v>
      </c>
      <c r="F46" s="8">
        <f>D46-(VLOOKUP($B$39,regression_results!B:F,4,0)+VLOOKUP($B$39,regression_results!B:F,5,0)*E46)</f>
        <v>-1.2551922739243319E-2</v>
      </c>
      <c r="G46">
        <f t="shared" si="9"/>
        <v>-0.44735517805297242</v>
      </c>
      <c r="H46" s="5" t="str">
        <f t="shared" si="10"/>
        <v>Não rejeita H0</v>
      </c>
      <c r="I46" s="10">
        <f>I45+F46</f>
        <v>4.1783910926109363E-3</v>
      </c>
    </row>
    <row r="47" spans="1:12" x14ac:dyDescent="0.25">
      <c r="A47" s="1">
        <v>2</v>
      </c>
      <c r="B47">
        <f>VLOOKUP($A47,window_set!$A:$BN,MATCH($B$39,window_set!$A$1:$BN$1,0),0)</f>
        <v>25.629999160766602</v>
      </c>
      <c r="C47">
        <f t="shared" si="8"/>
        <v>43.739399414062504</v>
      </c>
      <c r="D47" s="8">
        <f>VLOOKUP(A47,window_returns!$A:$BN,MATCH($B$39,window_returns!$A$1:$BN$1,0),0)</f>
        <v>-2.8843000000000001E-2</v>
      </c>
      <c r="E47" s="8">
        <v>-2.4459999999999998E-3</v>
      </c>
      <c r="F47" s="8">
        <f>D47-(VLOOKUP($B$39,regression_results!B:F,4,0)+VLOOKUP($B$39,regression_results!B:F,5,0)*E47)</f>
        <v>-2.2251737983060699E-2</v>
      </c>
      <c r="G47">
        <f t="shared" si="9"/>
        <v>-0.79306018800433609</v>
      </c>
      <c r="H47" s="5" t="str">
        <f t="shared" si="10"/>
        <v>Não rejeita H0</v>
      </c>
      <c r="I47" s="10">
        <f t="shared" ref="I47:I55" si="11">I46+F47</f>
        <v>-1.8073346890449763E-2</v>
      </c>
    </row>
    <row r="48" spans="1:12" x14ac:dyDescent="0.25">
      <c r="A48" s="1">
        <v>3</v>
      </c>
      <c r="B48">
        <f>VLOOKUP($A48,window_set!$A:$BN,MATCH($B$39,window_set!$A$1:$BN$1,0),0)</f>
        <v>23.35000038146973</v>
      </c>
      <c r="C48">
        <f t="shared" si="8"/>
        <v>43.062597656249999</v>
      </c>
      <c r="D48" s="8">
        <f>VLOOKUP(A48,window_returns!$A:$BN,MATCH($B$39,window_returns!$A$1:$BN$1,0),0)</f>
        <v>-9.3167E-2</v>
      </c>
      <c r="E48" s="8">
        <v>-1.5594E-2</v>
      </c>
      <c r="F48" s="8">
        <f>D48-(VLOOKUP($B$39,regression_results!B:F,4,0)+VLOOKUP($B$39,regression_results!B:F,5,0)*E48)</f>
        <v>-5.6918262923061957E-2</v>
      </c>
      <c r="G48">
        <f t="shared" si="9"/>
        <v>-2.028587983959123</v>
      </c>
      <c r="H48" s="5" t="str">
        <f t="shared" si="10"/>
        <v>Rejeita H0</v>
      </c>
      <c r="I48" s="10">
        <f t="shared" si="11"/>
        <v>-7.4991609813511717E-2</v>
      </c>
    </row>
    <row r="49" spans="1:9" x14ac:dyDescent="0.25">
      <c r="A49" s="1">
        <v>4</v>
      </c>
      <c r="B49">
        <f>VLOOKUP($A49,window_set!$A:$BN,MATCH($B$39,window_set!$A$1:$BN$1,0),0)</f>
        <v>23.120000839233398</v>
      </c>
      <c r="C49">
        <f t="shared" si="8"/>
        <v>43.865400390624998</v>
      </c>
      <c r="D49" s="8">
        <f>VLOOKUP(A49,window_returns!$A:$BN,MATCH($B$39,window_returns!$A$1:$BN$1,0),0)</f>
        <v>-9.8989999999999998E-3</v>
      </c>
      <c r="E49" s="8">
        <v>1.8471000000000001E-2</v>
      </c>
      <c r="F49" s="8">
        <f>D49-(VLOOKUP($B$39,regression_results!B:F,4,0)+VLOOKUP($B$39,regression_results!B:F,5,0)*E49)</f>
        <v>-5.048946948823211E-2</v>
      </c>
      <c r="G49">
        <f t="shared" si="9"/>
        <v>-1.7994634034904688</v>
      </c>
      <c r="H49" s="5" t="str">
        <f t="shared" si="10"/>
        <v>Não rejeita H0</v>
      </c>
      <c r="I49" s="10">
        <f t="shared" si="11"/>
        <v>-0.12548107930174382</v>
      </c>
    </row>
    <row r="50" spans="1:9" x14ac:dyDescent="0.25">
      <c r="A50" s="1">
        <v>5</v>
      </c>
      <c r="B50">
        <f>VLOOKUP($A50,window_set!$A:$BN,MATCH($B$39,window_set!$A$1:$BN$1,0),0)</f>
        <v>19.479999542236332</v>
      </c>
      <c r="C50">
        <f t="shared" si="8"/>
        <v>43.634902343749999</v>
      </c>
      <c r="D50" s="8">
        <f>VLOOKUP(A50,window_returns!$A:$BN,MATCH($B$39,window_returns!$A$1:$BN$1,0),0)</f>
        <v>-0.17130999999999999</v>
      </c>
      <c r="E50" s="8">
        <v>-5.2690000000000002E-3</v>
      </c>
      <c r="F50" s="8">
        <f>D50-(VLOOKUP($B$39,regression_results!B:F,4,0)+VLOOKUP($B$39,regression_results!B:F,5,0)*E50)</f>
        <v>-0.15835099748303205</v>
      </c>
      <c r="G50">
        <f t="shared" si="9"/>
        <v>-5.6436882337086516</v>
      </c>
      <c r="H50" s="5" t="str">
        <f t="shared" si="10"/>
        <v>Rejeita H0</v>
      </c>
      <c r="I50" s="10">
        <f t="shared" si="11"/>
        <v>-0.28383207678477584</v>
      </c>
    </row>
    <row r="51" spans="1:9" x14ac:dyDescent="0.25">
      <c r="A51" s="1">
        <v>6</v>
      </c>
      <c r="B51">
        <f>VLOOKUP($A51,window_set!$A:$BN,MATCH($B$39,window_set!$A$1:$BN$1,0),0)</f>
        <v>18.079999923706051</v>
      </c>
      <c r="C51">
        <f t="shared" si="8"/>
        <v>43.288701171875005</v>
      </c>
      <c r="D51" s="8">
        <f>VLOOKUP(A51,window_returns!$A:$BN,MATCH($B$39,window_returns!$A$1:$BN$1,0),0)</f>
        <v>-7.4581999999999996E-2</v>
      </c>
      <c r="E51" s="8">
        <v>-7.9660000000000009E-3</v>
      </c>
      <c r="F51" s="8">
        <f>D51-(VLOOKUP($B$39,regression_results!B:F,4,0)+VLOOKUP($B$39,regression_results!B:F,5,0)*E51)</f>
        <v>-5.553947069288781E-2</v>
      </c>
      <c r="G51">
        <f t="shared" si="9"/>
        <v>-1.9794473179080831</v>
      </c>
      <c r="H51" s="5" t="str">
        <f t="shared" si="10"/>
        <v>Rejeita H0</v>
      </c>
      <c r="I51" s="10">
        <f t="shared" si="11"/>
        <v>-0.33937154747766363</v>
      </c>
    </row>
    <row r="52" spans="1:9" x14ac:dyDescent="0.25">
      <c r="A52" s="1">
        <v>7</v>
      </c>
      <c r="B52">
        <f>VLOOKUP($A52,window_set!$A:$BN,MATCH($B$39,window_set!$A$1:$BN$1,0),0)</f>
        <v>16.229999542236332</v>
      </c>
      <c r="C52">
        <f t="shared" si="8"/>
        <v>42.010898437500003</v>
      </c>
      <c r="D52" s="8">
        <f>VLOOKUP(A52,window_returns!$A:$BN,MATCH($B$39,window_returns!$A$1:$BN$1,0),0)</f>
        <v>-0.107945</v>
      </c>
      <c r="E52" s="8">
        <v>-2.9963E-2</v>
      </c>
      <c r="F52" s="8">
        <f>D52-(VLOOKUP($B$39,regression_results!B:F,4,0)+VLOOKUP($B$39,regression_results!B:F,5,0)*E52)</f>
        <v>-3.9284621674421705E-2</v>
      </c>
      <c r="G52">
        <f t="shared" si="9"/>
        <v>-1.4001184749934195</v>
      </c>
      <c r="H52" s="5" t="str">
        <f>IF(ABS(G52)&gt;1.96,"Rejeita H0","Não rejeita H0")</f>
        <v>Não rejeita H0</v>
      </c>
      <c r="I52" s="10">
        <f t="shared" si="11"/>
        <v>-0.37865616915208533</v>
      </c>
    </row>
    <row r="53" spans="1:9" x14ac:dyDescent="0.25">
      <c r="A53" s="1">
        <v>8</v>
      </c>
      <c r="B53">
        <f>VLOOKUP($A53,window_set!$A:$BN,MATCH($B$39,window_set!$A$1:$BN$1,0),0)</f>
        <v>16.659999847412109</v>
      </c>
      <c r="C53">
        <f t="shared" si="8"/>
        <v>41.707001953125001</v>
      </c>
      <c r="D53" s="8">
        <f>VLOOKUP(A53,window_returns!$A:$BN,MATCH($B$39,window_returns!$A$1:$BN$1,0),0)</f>
        <v>2.6148999999999999E-2</v>
      </c>
      <c r="E53" s="8">
        <v>-7.26E-3</v>
      </c>
      <c r="F53" s="8">
        <f>D53-(VLOOKUP($B$39,regression_results!B:F,4,0)+VLOOKUP($B$39,regression_results!B:F,5,0)*E53)</f>
        <v>4.3599030266013986E-2</v>
      </c>
      <c r="G53">
        <f t="shared" si="9"/>
        <v>1.5538855960776423</v>
      </c>
      <c r="H53" s="5" t="str">
        <f t="shared" si="10"/>
        <v>Não rejeita H0</v>
      </c>
      <c r="I53" s="10">
        <f t="shared" si="11"/>
        <v>-0.33505713888607136</v>
      </c>
    </row>
    <row r="54" spans="1:9" x14ac:dyDescent="0.25">
      <c r="A54" s="1">
        <v>9</v>
      </c>
      <c r="B54">
        <f>VLOOKUP($A54,window_set!$A:$BN,MATCH($B$39,window_set!$A$1:$BN$1,0),0)</f>
        <v>23.639999389648441</v>
      </c>
      <c r="C54">
        <f t="shared" si="8"/>
        <v>42.778798828125005</v>
      </c>
      <c r="D54" s="8">
        <f>VLOOKUP(A54,window_returns!$A:$BN,MATCH($B$39,window_returns!$A$1:$BN$1,0),0)</f>
        <v>0.34993000000000002</v>
      </c>
      <c r="E54" s="8">
        <v>2.5374000000000001E-2</v>
      </c>
      <c r="F54" s="8">
        <f>D54-(VLOOKUP($B$39,regression_results!B:F,4,0)+VLOOKUP($B$39,regression_results!B:F,5,0)*E54)</f>
        <v>0.2937686794059593</v>
      </c>
      <c r="G54">
        <f t="shared" si="9"/>
        <v>10.470024601980777</v>
      </c>
      <c r="H54" s="5" t="str">
        <f t="shared" si="10"/>
        <v>Rejeita H0</v>
      </c>
      <c r="I54" s="10">
        <f t="shared" si="11"/>
        <v>-4.1288459480112061E-2</v>
      </c>
    </row>
    <row r="55" spans="1:9" x14ac:dyDescent="0.25">
      <c r="A55" s="1">
        <v>10</v>
      </c>
      <c r="B55">
        <f>VLOOKUP($A55,window_set!$A:$BN,MATCH($B$39,window_set!$A$1:$BN$1,0),0)</f>
        <v>23.239999771118161</v>
      </c>
      <c r="C55">
        <f t="shared" si="8"/>
        <v>42.595200195312501</v>
      </c>
      <c r="D55" s="8">
        <f>VLOOKUP(A55,window_returns!$A:$BN,MATCH($B$39,window_returns!$A$1:$BN$1,0),0)</f>
        <v>-1.7065E-2</v>
      </c>
      <c r="E55" s="8">
        <v>-4.3010000000000001E-3</v>
      </c>
      <c r="F55" s="8">
        <f>D55-(VLOOKUP($B$39,regression_results!B:F,4,0)+VLOOKUP($B$39,regression_results!B:F,5,0)*E55)</f>
        <v>-6.2894805875406447E-3</v>
      </c>
      <c r="G55">
        <f t="shared" si="9"/>
        <v>-0.22415941896321581</v>
      </c>
      <c r="H55" s="5" t="str">
        <f t="shared" si="10"/>
        <v>Não rejeita H0</v>
      </c>
      <c r="I55" s="10">
        <f t="shared" si="11"/>
        <v>-4.7577940067652702E-2</v>
      </c>
    </row>
  </sheetData>
  <conditionalFormatting sqref="I7:I1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I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5:I5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7">
    <cfRule type="cellIs" dxfId="2" priority="3" operator="equal">
      <formula>"Rejeita H0"</formula>
    </cfRule>
  </conditionalFormatting>
  <conditionalFormatting sqref="H21:H36">
    <cfRule type="cellIs" dxfId="1" priority="2" operator="equal">
      <formula>"Rejeita H0"</formula>
    </cfRule>
  </conditionalFormatting>
  <conditionalFormatting sqref="H40:H55">
    <cfRule type="cellIs" dxfId="0" priority="1" operator="equal">
      <formula>"Rejeita H0"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64"/>
  <sheetViews>
    <sheetView workbookViewId="0">
      <selection activeCell="A4" sqref="A4"/>
    </sheetView>
  </sheetViews>
  <sheetFormatPr defaultRowHeight="15" x14ac:dyDescent="0.25"/>
  <sheetData>
    <row r="1" spans="1:11" x14ac:dyDescent="0.25">
      <c r="A1" s="1" t="s">
        <v>0</v>
      </c>
      <c r="B1" s="1" t="s">
        <v>76</v>
      </c>
      <c r="C1" s="1" t="s">
        <v>77</v>
      </c>
      <c r="D1" s="11" t="s">
        <v>78</v>
      </c>
      <c r="E1" s="1" t="s">
        <v>79</v>
      </c>
      <c r="F1" s="12" t="s">
        <v>80</v>
      </c>
      <c r="G1" s="1" t="s">
        <v>81</v>
      </c>
      <c r="H1" s="1" t="s">
        <v>82</v>
      </c>
    </row>
    <row r="2" spans="1:11" x14ac:dyDescent="0.25">
      <c r="A2" t="s">
        <v>63</v>
      </c>
      <c r="B2" s="6">
        <v>7.8600000000000003E-2</v>
      </c>
      <c r="C2" s="6">
        <v>-0.1268</v>
      </c>
      <c r="D2" s="6">
        <v>-0.6109</v>
      </c>
      <c r="E2" s="13">
        <v>-0.73770000000000002</v>
      </c>
      <c r="F2" s="6">
        <v>-0.64249999999999996</v>
      </c>
      <c r="G2" s="6">
        <v>-0.76919999999999999</v>
      </c>
      <c r="H2" s="6">
        <v>-0.69059999999999999</v>
      </c>
      <c r="K2" t="s">
        <v>88</v>
      </c>
    </row>
    <row r="3" spans="1:11" x14ac:dyDescent="0.25">
      <c r="A3" t="s">
        <v>33</v>
      </c>
      <c r="B3" s="6">
        <v>-1.7100000000000001E-2</v>
      </c>
      <c r="C3" s="6">
        <v>-0.23930000000000001</v>
      </c>
      <c r="D3" s="6">
        <v>-0.27050000000000002</v>
      </c>
      <c r="E3" s="13">
        <v>-0.50980000000000003</v>
      </c>
      <c r="F3" s="6">
        <v>-8.9499999999999996E-2</v>
      </c>
      <c r="G3" s="6">
        <v>-0.32879999999999998</v>
      </c>
      <c r="H3" s="6">
        <v>-0.34589999999999999</v>
      </c>
      <c r="K3" t="s">
        <v>89</v>
      </c>
    </row>
    <row r="4" spans="1:11" x14ac:dyDescent="0.25">
      <c r="A4" t="s">
        <v>68</v>
      </c>
      <c r="B4" s="6">
        <v>-4.8399999999999999E-2</v>
      </c>
      <c r="C4" s="6">
        <v>1.67E-2</v>
      </c>
      <c r="D4" s="6">
        <v>-0.30059999999999998</v>
      </c>
      <c r="E4" s="13">
        <v>-0.2838</v>
      </c>
      <c r="F4" s="6">
        <v>-6.4299999999999996E-2</v>
      </c>
      <c r="G4" s="6">
        <v>-4.7600000000000003E-2</v>
      </c>
      <c r="H4" s="6">
        <v>-9.5899999999999999E-2</v>
      </c>
      <c r="I4" t="s">
        <v>87</v>
      </c>
      <c r="K4" t="s">
        <v>90</v>
      </c>
    </row>
    <row r="5" spans="1:11" x14ac:dyDescent="0.25">
      <c r="A5" t="s">
        <v>17</v>
      </c>
      <c r="B5" s="6">
        <v>-6.6400000000000001E-2</v>
      </c>
      <c r="C5" s="6">
        <v>-2.3099999999999999E-2</v>
      </c>
      <c r="D5" s="6">
        <v>-0.1918</v>
      </c>
      <c r="E5" s="13">
        <v>-0.21490000000000001</v>
      </c>
      <c r="F5" s="6">
        <v>-0.1484</v>
      </c>
      <c r="G5" s="6">
        <v>-0.17150000000000001</v>
      </c>
      <c r="H5" s="6">
        <v>-0.2379</v>
      </c>
      <c r="K5" s="7" t="s">
        <v>91</v>
      </c>
    </row>
    <row r="6" spans="1:11" x14ac:dyDescent="0.25">
      <c r="A6" t="s">
        <v>67</v>
      </c>
      <c r="B6" s="6">
        <v>-6.5199999999999994E-2</v>
      </c>
      <c r="C6" s="6">
        <v>-6.4000000000000003E-3</v>
      </c>
      <c r="D6" s="6">
        <v>-0.17380000000000001</v>
      </c>
      <c r="E6" s="13">
        <v>-0.1802</v>
      </c>
      <c r="F6" s="6">
        <v>-0.20069999999999999</v>
      </c>
      <c r="G6" s="6">
        <v>-0.20710000000000001</v>
      </c>
      <c r="H6" s="6">
        <v>-0.27229999999999999</v>
      </c>
      <c r="K6" s="7" t="s">
        <v>92</v>
      </c>
    </row>
    <row r="7" spans="1:11" x14ac:dyDescent="0.25">
      <c r="A7" t="s">
        <v>62</v>
      </c>
      <c r="B7" s="6">
        <v>-7.4999999999999997E-2</v>
      </c>
      <c r="C7" s="6">
        <v>-1.6400000000000001E-2</v>
      </c>
      <c r="D7" s="6">
        <v>-0.1426</v>
      </c>
      <c r="E7" s="13">
        <v>-0.159</v>
      </c>
      <c r="F7" s="6">
        <v>-0.26340000000000002</v>
      </c>
      <c r="G7" s="6">
        <v>-0.27979999999999999</v>
      </c>
      <c r="H7" s="6">
        <v>-0.3548</v>
      </c>
    </row>
    <row r="8" spans="1:11" x14ac:dyDescent="0.25">
      <c r="A8" t="s">
        <v>72</v>
      </c>
      <c r="B8" s="6">
        <v>-3.7999999999999999E-2</v>
      </c>
      <c r="C8" s="6">
        <v>-4.8399999999999999E-2</v>
      </c>
      <c r="D8" s="6">
        <v>-9.9500000000000005E-2</v>
      </c>
      <c r="E8" s="13">
        <v>-0.14799999999999999</v>
      </c>
      <c r="F8" s="6">
        <v>-0.14330000000000001</v>
      </c>
      <c r="G8" s="6">
        <v>-0.1918</v>
      </c>
      <c r="H8" s="6">
        <v>-0.2298</v>
      </c>
    </row>
    <row r="9" spans="1:11" x14ac:dyDescent="0.25">
      <c r="A9" t="s">
        <v>61</v>
      </c>
      <c r="B9" s="6">
        <v>-8.1199999999999994E-2</v>
      </c>
      <c r="C9" s="6">
        <v>6.4000000000000003E-3</v>
      </c>
      <c r="D9" s="6">
        <v>-0.1444</v>
      </c>
      <c r="E9" s="13">
        <v>-0.13800000000000001</v>
      </c>
      <c r="F9" s="6">
        <v>-0.19850000000000001</v>
      </c>
      <c r="G9" s="6">
        <v>-0.19209999999999999</v>
      </c>
      <c r="H9" s="6">
        <v>-0.27339999999999998</v>
      </c>
    </row>
    <row r="10" spans="1:11" x14ac:dyDescent="0.25">
      <c r="A10" t="s">
        <v>37</v>
      </c>
      <c r="B10" s="6">
        <v>-1.03E-2</v>
      </c>
      <c r="C10" s="6">
        <v>6.4000000000000003E-3</v>
      </c>
      <c r="D10" s="6">
        <v>-0.1166</v>
      </c>
      <c r="E10" s="13">
        <v>-0.11020000000000001</v>
      </c>
      <c r="F10" s="6">
        <v>-0.16669999999999999</v>
      </c>
      <c r="G10" s="6">
        <v>-0.1603</v>
      </c>
      <c r="H10" s="6">
        <v>-0.17050000000000001</v>
      </c>
      <c r="I10" t="s">
        <v>87</v>
      </c>
    </row>
    <row r="11" spans="1:11" x14ac:dyDescent="0.25">
      <c r="A11" t="s">
        <v>43</v>
      </c>
      <c r="B11" s="6">
        <v>4.1999999999999997E-3</v>
      </c>
      <c r="C11" s="6">
        <v>-3.3599999999999998E-2</v>
      </c>
      <c r="D11" s="6">
        <v>-7.6600000000000001E-2</v>
      </c>
      <c r="E11" s="13">
        <v>-0.1101</v>
      </c>
      <c r="F11" s="6">
        <v>-0.25209999999999999</v>
      </c>
      <c r="G11" s="6">
        <v>-0.28570000000000001</v>
      </c>
      <c r="H11" s="6">
        <v>-0.28149999999999997</v>
      </c>
    </row>
    <row r="12" spans="1:11" x14ac:dyDescent="0.25">
      <c r="A12" t="s">
        <v>11</v>
      </c>
      <c r="B12" s="6">
        <v>8.8000000000000005E-3</v>
      </c>
      <c r="C12" s="6">
        <v>3.49E-2</v>
      </c>
      <c r="D12" s="6">
        <v>-0.14149999999999999</v>
      </c>
      <c r="E12" s="13">
        <v>-0.1067</v>
      </c>
      <c r="F12" s="6">
        <v>-0.12330000000000001</v>
      </c>
      <c r="G12" s="6">
        <v>-8.8400000000000006E-2</v>
      </c>
      <c r="H12" s="6">
        <v>-7.9600000000000004E-2</v>
      </c>
    </row>
    <row r="13" spans="1:11" x14ac:dyDescent="0.25">
      <c r="A13" t="s">
        <v>70</v>
      </c>
      <c r="B13" s="6">
        <v>-2.63E-2</v>
      </c>
      <c r="C13" s="6">
        <v>-6.1999999999999998E-3</v>
      </c>
      <c r="D13" s="6">
        <v>-8.6499999999999994E-2</v>
      </c>
      <c r="E13" s="13">
        <v>-9.2700000000000005E-2</v>
      </c>
      <c r="F13" s="6">
        <v>-0.18210000000000001</v>
      </c>
      <c r="G13" s="6">
        <v>-0.1883</v>
      </c>
      <c r="H13" s="6">
        <v>-0.21460000000000001</v>
      </c>
    </row>
    <row r="14" spans="1:11" x14ac:dyDescent="0.25">
      <c r="A14" t="s">
        <v>28</v>
      </c>
      <c r="B14" s="6">
        <v>-0.11119999999999999</v>
      </c>
      <c r="C14" s="6">
        <v>-3.7100000000000001E-2</v>
      </c>
      <c r="D14" s="6">
        <v>-5.33E-2</v>
      </c>
      <c r="E14" s="13">
        <v>-9.0399999999999994E-2</v>
      </c>
      <c r="F14" s="6">
        <v>-6.4799999999999996E-2</v>
      </c>
      <c r="G14" s="6">
        <v>-0.10199999999999999</v>
      </c>
      <c r="H14" s="6">
        <v>-0.21310000000000001</v>
      </c>
    </row>
    <row r="15" spans="1:11" x14ac:dyDescent="0.25">
      <c r="A15" t="s">
        <v>65</v>
      </c>
      <c r="B15" s="6">
        <v>4.48E-2</v>
      </c>
      <c r="C15" s="6">
        <v>2.0000000000000001E-4</v>
      </c>
      <c r="D15" s="6">
        <v>-8.4900000000000003E-2</v>
      </c>
      <c r="E15" s="13">
        <v>-8.4699999999999998E-2</v>
      </c>
      <c r="F15" s="6">
        <v>-0.15179999999999999</v>
      </c>
      <c r="G15" s="6">
        <v>-0.1517</v>
      </c>
      <c r="H15" s="6">
        <v>-0.10680000000000001</v>
      </c>
    </row>
    <row r="16" spans="1:11" x14ac:dyDescent="0.25">
      <c r="A16" t="s">
        <v>36</v>
      </c>
      <c r="B16" s="6">
        <v>-2.2599999999999999E-2</v>
      </c>
      <c r="C16" s="6">
        <v>-4.9000000000000002E-2</v>
      </c>
      <c r="D16" s="6">
        <v>-1.14E-2</v>
      </c>
      <c r="E16" s="13">
        <v>-6.0499999999999998E-2</v>
      </c>
      <c r="F16" s="6">
        <v>-2.1299999999999999E-2</v>
      </c>
      <c r="G16" s="6">
        <v>-7.0400000000000004E-2</v>
      </c>
      <c r="H16" s="6">
        <v>-9.2999999999999999E-2</v>
      </c>
    </row>
    <row r="17" spans="1:8" x14ac:dyDescent="0.25">
      <c r="A17" t="s">
        <v>58</v>
      </c>
      <c r="B17" s="6">
        <v>-7.7499999999999999E-2</v>
      </c>
      <c r="C17" s="6">
        <v>-1.1900000000000001E-2</v>
      </c>
      <c r="D17" s="6">
        <v>-4.8500000000000001E-2</v>
      </c>
      <c r="E17" s="13">
        <v>-6.0400000000000002E-2</v>
      </c>
      <c r="F17" s="6">
        <v>-7.0400000000000004E-2</v>
      </c>
      <c r="G17" s="6">
        <v>-8.2299999999999998E-2</v>
      </c>
      <c r="H17" s="6">
        <v>-0.1598</v>
      </c>
    </row>
    <row r="18" spans="1:8" x14ac:dyDescent="0.25">
      <c r="A18" t="s">
        <v>54</v>
      </c>
      <c r="B18" s="6">
        <v>1.43E-2</v>
      </c>
      <c r="C18" s="6">
        <v>-2.58E-2</v>
      </c>
      <c r="D18" s="6">
        <v>-3.3700000000000001E-2</v>
      </c>
      <c r="E18" s="13">
        <v>-5.9499999999999997E-2</v>
      </c>
      <c r="F18" s="6">
        <v>-8.5999999999999993E-2</v>
      </c>
      <c r="G18" s="6">
        <v>-0.1118</v>
      </c>
      <c r="H18" s="6">
        <v>-9.7500000000000003E-2</v>
      </c>
    </row>
    <row r="19" spans="1:8" x14ac:dyDescent="0.25">
      <c r="A19" t="s">
        <v>45</v>
      </c>
      <c r="B19" s="6">
        <v>5.7500000000000002E-2</v>
      </c>
      <c r="C19" s="6">
        <v>-1.34E-2</v>
      </c>
      <c r="D19" s="6">
        <v>-4.5999999999999999E-2</v>
      </c>
      <c r="E19" s="13">
        <v>-5.9400000000000001E-2</v>
      </c>
      <c r="F19" s="6">
        <v>-9.0700000000000003E-2</v>
      </c>
      <c r="G19" s="6">
        <v>-0.1041</v>
      </c>
      <c r="H19" s="6">
        <v>-4.6600000000000003E-2</v>
      </c>
    </row>
    <row r="20" spans="1:8" x14ac:dyDescent="0.25">
      <c r="A20" t="s">
        <v>18</v>
      </c>
      <c r="B20" s="6">
        <v>-7.5999999999999998E-2</v>
      </c>
      <c r="C20" s="6">
        <v>2.2000000000000001E-3</v>
      </c>
      <c r="D20" s="6">
        <v>-5.7799999999999997E-2</v>
      </c>
      <c r="E20" s="13">
        <v>-5.57E-2</v>
      </c>
      <c r="F20" s="6">
        <v>-6.2399999999999997E-2</v>
      </c>
      <c r="G20" s="6">
        <v>-6.0199999999999997E-2</v>
      </c>
      <c r="H20" s="6">
        <v>-0.1363</v>
      </c>
    </row>
    <row r="21" spans="1:8" x14ac:dyDescent="0.25">
      <c r="A21" t="s">
        <v>48</v>
      </c>
      <c r="B21" s="6">
        <v>2.3999999999999998E-3</v>
      </c>
      <c r="C21" s="6">
        <v>-1.5800000000000002E-2</v>
      </c>
      <c r="D21" s="6">
        <v>-3.6299999999999999E-2</v>
      </c>
      <c r="E21" s="13">
        <v>-5.2200000000000003E-2</v>
      </c>
      <c r="F21" s="6">
        <v>-8.6099999999999996E-2</v>
      </c>
      <c r="G21" s="6">
        <v>-0.1019</v>
      </c>
      <c r="H21" s="6">
        <v>-9.9599999999999994E-2</v>
      </c>
    </row>
    <row r="22" spans="1:8" x14ac:dyDescent="0.25">
      <c r="A22" t="s">
        <v>39</v>
      </c>
      <c r="B22" s="6">
        <v>-8.3999999999999995E-3</v>
      </c>
      <c r="C22" s="6">
        <v>-7.5499999999999998E-2</v>
      </c>
      <c r="D22" s="6">
        <v>2.8199999999999999E-2</v>
      </c>
      <c r="E22" s="13">
        <v>-4.7300000000000002E-2</v>
      </c>
      <c r="F22" s="6">
        <v>0.10440000000000001</v>
      </c>
      <c r="G22" s="6">
        <v>2.8899999999999999E-2</v>
      </c>
      <c r="H22" s="6">
        <v>2.0500000000000001E-2</v>
      </c>
    </row>
    <row r="23" spans="1:8" x14ac:dyDescent="0.25">
      <c r="A23" t="s">
        <v>40</v>
      </c>
      <c r="B23" s="6">
        <v>2.4400000000000002E-2</v>
      </c>
      <c r="C23" s="6">
        <v>-1.8499999999999999E-2</v>
      </c>
      <c r="D23" s="6">
        <v>-2.8199999999999999E-2</v>
      </c>
      <c r="E23" s="13">
        <v>-4.6800000000000001E-2</v>
      </c>
      <c r="F23" s="6">
        <v>-4.4999999999999998E-2</v>
      </c>
      <c r="G23" s="6">
        <v>-6.3600000000000004E-2</v>
      </c>
      <c r="H23" s="6">
        <v>-3.9199999999999999E-2</v>
      </c>
    </row>
    <row r="24" spans="1:8" x14ac:dyDescent="0.25">
      <c r="A24" t="s">
        <v>41</v>
      </c>
      <c r="B24" s="6">
        <v>8.0000000000000002E-3</v>
      </c>
      <c r="C24" s="6">
        <v>-1.4500000000000001E-2</v>
      </c>
      <c r="D24" s="6">
        <v>-2.0299999999999999E-2</v>
      </c>
      <c r="E24" s="13">
        <v>-3.4700000000000002E-2</v>
      </c>
      <c r="F24" s="6">
        <v>-3.32E-2</v>
      </c>
      <c r="G24" s="6">
        <v>-4.7699999999999999E-2</v>
      </c>
      <c r="H24" s="6">
        <v>-3.9699999999999999E-2</v>
      </c>
    </row>
    <row r="25" spans="1:8" x14ac:dyDescent="0.25">
      <c r="A25" t="s">
        <v>50</v>
      </c>
      <c r="B25" s="6">
        <v>6.7999999999999996E-3</v>
      </c>
      <c r="C25" s="6">
        <v>-2.2499999999999999E-2</v>
      </c>
      <c r="D25" s="6">
        <v>-1.1900000000000001E-2</v>
      </c>
      <c r="E25" s="13">
        <v>-3.44E-2</v>
      </c>
      <c r="F25" s="6">
        <v>-2.9999999999999997E-4</v>
      </c>
      <c r="G25" s="6">
        <v>-2.2800000000000001E-2</v>
      </c>
      <c r="H25" s="6">
        <v>-1.61E-2</v>
      </c>
    </row>
    <row r="26" spans="1:8" x14ac:dyDescent="0.25">
      <c r="A26" t="s">
        <v>34</v>
      </c>
      <c r="B26" s="6">
        <v>-1.32E-2</v>
      </c>
      <c r="C26" s="6">
        <v>5.7999999999999996E-3</v>
      </c>
      <c r="D26" s="6">
        <v>-4.0099999999999997E-2</v>
      </c>
      <c r="E26" s="13">
        <v>-3.4299999999999997E-2</v>
      </c>
      <c r="F26" s="6">
        <v>-8.4900000000000003E-2</v>
      </c>
      <c r="G26" s="6">
        <v>-7.9100000000000004E-2</v>
      </c>
      <c r="H26" s="6">
        <v>-9.2399999999999996E-2</v>
      </c>
    </row>
    <row r="27" spans="1:8" x14ac:dyDescent="0.25">
      <c r="A27" t="s">
        <v>52</v>
      </c>
      <c r="B27" s="6">
        <v>-2.3E-3</v>
      </c>
      <c r="C27" s="6">
        <v>1.8700000000000001E-2</v>
      </c>
      <c r="D27" s="6">
        <v>-5.2200000000000003E-2</v>
      </c>
      <c r="E27" s="13">
        <v>-3.3500000000000002E-2</v>
      </c>
      <c r="F27" s="6">
        <v>-0.1065</v>
      </c>
      <c r="G27" s="6">
        <v>-8.7800000000000003E-2</v>
      </c>
      <c r="H27" s="6">
        <v>-9.0200000000000002E-2</v>
      </c>
    </row>
    <row r="28" spans="1:8" x14ac:dyDescent="0.25">
      <c r="A28" t="s">
        <v>29</v>
      </c>
      <c r="B28" s="6">
        <v>-6.0000000000000001E-3</v>
      </c>
      <c r="C28" s="6">
        <v>-7.0000000000000001E-3</v>
      </c>
      <c r="D28" s="6">
        <v>-2.5999999999999999E-2</v>
      </c>
      <c r="E28" s="13">
        <v>-3.3099999999999997E-2</v>
      </c>
      <c r="F28" s="6">
        <v>-5.6800000000000003E-2</v>
      </c>
      <c r="G28" s="6">
        <v>-6.3799999999999996E-2</v>
      </c>
      <c r="H28" s="6">
        <v>-6.9800000000000001E-2</v>
      </c>
    </row>
    <row r="29" spans="1:8" x14ac:dyDescent="0.25">
      <c r="A29" t="s">
        <v>10</v>
      </c>
      <c r="B29" s="6">
        <v>6.8000000000000005E-2</v>
      </c>
      <c r="C29" s="6">
        <v>3.1099999999999999E-2</v>
      </c>
      <c r="D29" s="6">
        <v>-6.3799999999999996E-2</v>
      </c>
      <c r="E29" s="13">
        <v>-3.27E-2</v>
      </c>
      <c r="F29" s="6">
        <v>-1.5E-3</v>
      </c>
      <c r="G29" s="6">
        <v>2.9600000000000001E-2</v>
      </c>
      <c r="H29" s="6">
        <v>9.7600000000000006E-2</v>
      </c>
    </row>
    <row r="30" spans="1:8" x14ac:dyDescent="0.25">
      <c r="A30" t="s">
        <v>21</v>
      </c>
      <c r="B30" s="6">
        <v>2.8000000000000001E-2</v>
      </c>
      <c r="C30" s="6">
        <v>1.1599999999999999E-2</v>
      </c>
      <c r="D30" s="6">
        <v>-4.1799999999999997E-2</v>
      </c>
      <c r="E30" s="13">
        <v>-3.0200000000000001E-2</v>
      </c>
      <c r="F30" s="6">
        <v>2.87E-2</v>
      </c>
      <c r="G30" s="6">
        <v>4.0399999999999998E-2</v>
      </c>
      <c r="H30" s="6">
        <v>6.83E-2</v>
      </c>
    </row>
    <row r="31" spans="1:8" x14ac:dyDescent="0.25">
      <c r="A31" t="s">
        <v>69</v>
      </c>
      <c r="B31" s="6">
        <v>-1.21E-2</v>
      </c>
      <c r="C31" s="6">
        <v>-6.1000000000000004E-3</v>
      </c>
      <c r="D31" s="6">
        <v>-1.9400000000000001E-2</v>
      </c>
      <c r="E31" s="13">
        <v>-2.5399999999999999E-2</v>
      </c>
      <c r="F31" s="6">
        <v>-0.1152</v>
      </c>
      <c r="G31" s="6">
        <v>-0.12130000000000001</v>
      </c>
      <c r="H31" s="6">
        <v>-0.13339999999999999</v>
      </c>
    </row>
    <row r="32" spans="1:8" x14ac:dyDescent="0.25">
      <c r="A32" t="s">
        <v>49</v>
      </c>
      <c r="B32" s="6">
        <v>-9.5999999999999992E-3</v>
      </c>
      <c r="C32" s="6">
        <v>-2.8E-3</v>
      </c>
      <c r="D32" s="6">
        <v>-2.12E-2</v>
      </c>
      <c r="E32" s="13">
        <v>-2.41E-2</v>
      </c>
      <c r="F32" s="6">
        <v>-6.5199999999999994E-2</v>
      </c>
      <c r="G32" s="6">
        <v>-6.8000000000000005E-2</v>
      </c>
      <c r="H32" s="6">
        <v>-7.7600000000000002E-2</v>
      </c>
    </row>
    <row r="33" spans="1:8" x14ac:dyDescent="0.25">
      <c r="A33" t="s">
        <v>13</v>
      </c>
      <c r="B33" s="6">
        <v>-1.8E-3</v>
      </c>
      <c r="C33" s="6">
        <v>-1.8200000000000001E-2</v>
      </c>
      <c r="D33" s="6">
        <v>-1E-4</v>
      </c>
      <c r="E33" s="13">
        <v>-1.84E-2</v>
      </c>
      <c r="F33" s="6">
        <v>-6.5199999999999994E-2</v>
      </c>
      <c r="G33" s="6">
        <v>-8.3400000000000002E-2</v>
      </c>
      <c r="H33" s="6">
        <v>-8.5199999999999998E-2</v>
      </c>
    </row>
    <row r="34" spans="1:8" x14ac:dyDescent="0.25">
      <c r="A34" t="s">
        <v>26</v>
      </c>
      <c r="B34" s="6">
        <v>-1.7100000000000001E-2</v>
      </c>
      <c r="C34" s="6">
        <v>-2.3199999999999998E-2</v>
      </c>
      <c r="D34" s="6">
        <v>9.4000000000000004E-3</v>
      </c>
      <c r="E34" s="13">
        <v>-1.38E-2</v>
      </c>
      <c r="F34" s="6">
        <v>2.86E-2</v>
      </c>
      <c r="G34" s="6">
        <v>5.4999999999999997E-3</v>
      </c>
      <c r="H34" s="6">
        <v>-1.1599999999999999E-2</v>
      </c>
    </row>
    <row r="35" spans="1:8" x14ac:dyDescent="0.25">
      <c r="A35" t="s">
        <v>12</v>
      </c>
      <c r="B35" s="6">
        <v>-1.8100000000000002E-2</v>
      </c>
      <c r="C35" s="6">
        <v>-1.37E-2</v>
      </c>
      <c r="D35" s="6">
        <v>4.4000000000000003E-3</v>
      </c>
      <c r="E35" s="13">
        <v>-9.2999999999999992E-3</v>
      </c>
      <c r="F35" s="6">
        <v>-4.9500000000000002E-2</v>
      </c>
      <c r="G35" s="6">
        <v>-6.3200000000000006E-2</v>
      </c>
      <c r="H35" s="6">
        <v>-8.1299999999999997E-2</v>
      </c>
    </row>
    <row r="36" spans="1:8" x14ac:dyDescent="0.25">
      <c r="A36" t="s">
        <v>66</v>
      </c>
      <c r="B36" s="6">
        <v>3.8E-3</v>
      </c>
      <c r="C36" s="6">
        <v>-1.21E-2</v>
      </c>
      <c r="D36" s="6">
        <v>6.4000000000000003E-3</v>
      </c>
      <c r="E36" s="13">
        <v>-5.7000000000000002E-3</v>
      </c>
      <c r="F36" s="6">
        <v>-1.26E-2</v>
      </c>
      <c r="G36" s="6">
        <v>-2.47E-2</v>
      </c>
      <c r="H36" s="6">
        <v>-2.0899999999999998E-2</v>
      </c>
    </row>
    <row r="37" spans="1:8" x14ac:dyDescent="0.25">
      <c r="A37" t="s">
        <v>25</v>
      </c>
      <c r="B37" s="6">
        <v>1.6000000000000001E-3</v>
      </c>
      <c r="C37" s="6">
        <v>-2.3999999999999998E-3</v>
      </c>
      <c r="D37" s="6">
        <v>-1.8E-3</v>
      </c>
      <c r="E37" s="13">
        <v>-4.1999999999999997E-3</v>
      </c>
      <c r="F37" s="6">
        <v>1.66E-2</v>
      </c>
      <c r="G37" s="6">
        <v>1.4200000000000001E-2</v>
      </c>
      <c r="H37" s="6">
        <v>1.5800000000000002E-2</v>
      </c>
    </row>
    <row r="38" spans="1:8" x14ac:dyDescent="0.25">
      <c r="A38" t="s">
        <v>15</v>
      </c>
      <c r="B38" s="6">
        <v>-4.8500000000000001E-2</v>
      </c>
      <c r="C38" s="6">
        <v>2.2000000000000001E-3</v>
      </c>
      <c r="D38" s="6">
        <v>-3.5999999999999999E-3</v>
      </c>
      <c r="E38" s="13">
        <v>-1.4E-3</v>
      </c>
      <c r="F38" s="6">
        <v>-3.32E-2</v>
      </c>
      <c r="G38" s="6">
        <v>-3.1E-2</v>
      </c>
      <c r="H38" s="6">
        <v>-7.9500000000000001E-2</v>
      </c>
    </row>
    <row r="39" spans="1:8" x14ac:dyDescent="0.25">
      <c r="A39" t="s">
        <v>23</v>
      </c>
      <c r="B39" s="6">
        <v>-3.7000000000000002E-3</v>
      </c>
      <c r="C39" s="6">
        <v>-1.35E-2</v>
      </c>
      <c r="D39" s="6">
        <v>1.5599999999999999E-2</v>
      </c>
      <c r="E39" s="13">
        <v>2.2000000000000001E-3</v>
      </c>
      <c r="F39" s="6">
        <v>4.4699999999999997E-2</v>
      </c>
      <c r="G39" s="6">
        <v>3.1199999999999999E-2</v>
      </c>
      <c r="H39" s="6">
        <v>2.75E-2</v>
      </c>
    </row>
    <row r="40" spans="1:8" x14ac:dyDescent="0.25">
      <c r="A40" t="s">
        <v>42</v>
      </c>
      <c r="B40" s="6">
        <v>-7.0800000000000002E-2</v>
      </c>
      <c r="C40" s="6">
        <v>-1.6299999999999999E-2</v>
      </c>
      <c r="D40" s="6">
        <v>0.02</v>
      </c>
      <c r="E40" s="13">
        <v>3.7000000000000002E-3</v>
      </c>
      <c r="F40" s="6">
        <v>-3.78E-2</v>
      </c>
      <c r="G40" s="6">
        <v>-5.4100000000000002E-2</v>
      </c>
      <c r="H40" s="6">
        <v>-0.1249</v>
      </c>
    </row>
    <row r="41" spans="1:8" x14ac:dyDescent="0.25">
      <c r="A41" t="s">
        <v>30</v>
      </c>
      <c r="B41" s="6">
        <v>0.1069</v>
      </c>
      <c r="C41" s="6">
        <v>-5.4000000000000003E-3</v>
      </c>
      <c r="D41" s="6">
        <v>1.3100000000000001E-2</v>
      </c>
      <c r="E41" s="13">
        <v>7.6E-3</v>
      </c>
      <c r="F41" s="6">
        <v>3.5400000000000001E-2</v>
      </c>
      <c r="G41" s="6">
        <v>0.03</v>
      </c>
      <c r="H41" s="6">
        <v>0.13689999999999999</v>
      </c>
    </row>
    <row r="42" spans="1:8" x14ac:dyDescent="0.25">
      <c r="A42" t="s">
        <v>32</v>
      </c>
      <c r="B42" s="6">
        <v>-2.23E-2</v>
      </c>
      <c r="C42" s="6">
        <v>-1.2E-2</v>
      </c>
      <c r="D42" s="6">
        <v>2.0799999999999999E-2</v>
      </c>
      <c r="E42" s="13">
        <v>8.8999999999999999E-3</v>
      </c>
      <c r="F42" s="6">
        <v>-8.2000000000000007E-3</v>
      </c>
      <c r="G42" s="6">
        <v>-2.01E-2</v>
      </c>
      <c r="H42" s="6">
        <v>-4.24E-2</v>
      </c>
    </row>
    <row r="43" spans="1:8" x14ac:dyDescent="0.25">
      <c r="A43" t="s">
        <v>60</v>
      </c>
      <c r="B43" s="6">
        <v>-4.6899999999999997E-2</v>
      </c>
      <c r="C43" s="6">
        <v>-2.07E-2</v>
      </c>
      <c r="D43" s="6">
        <v>3.0700000000000002E-2</v>
      </c>
      <c r="E43" s="13">
        <v>0.01</v>
      </c>
      <c r="F43" s="6">
        <v>4.9399999999999999E-2</v>
      </c>
      <c r="G43" s="6">
        <v>2.87E-2</v>
      </c>
      <c r="H43" s="6">
        <v>-1.8200000000000001E-2</v>
      </c>
    </row>
    <row r="44" spans="1:8" x14ac:dyDescent="0.25">
      <c r="A44" t="s">
        <v>51</v>
      </c>
      <c r="B44" s="6">
        <v>-2.93E-2</v>
      </c>
      <c r="C44" s="6">
        <v>-1.7600000000000001E-2</v>
      </c>
      <c r="D44" s="6">
        <v>3.15E-2</v>
      </c>
      <c r="E44" s="13">
        <v>1.3899999999999999E-2</v>
      </c>
      <c r="F44" s="6">
        <v>3.4299999999999997E-2</v>
      </c>
      <c r="G44" s="6">
        <v>1.6799999999999999E-2</v>
      </c>
      <c r="H44" s="6">
        <v>-1.26E-2</v>
      </c>
    </row>
    <row r="45" spans="1:8" x14ac:dyDescent="0.25">
      <c r="A45" t="s">
        <v>16</v>
      </c>
      <c r="B45" s="6">
        <v>-1.6000000000000001E-3</v>
      </c>
      <c r="C45" s="6">
        <v>4.24E-2</v>
      </c>
      <c r="D45" s="6">
        <v>-2.4299999999999999E-2</v>
      </c>
      <c r="E45" s="13">
        <v>1.8100000000000002E-2</v>
      </c>
      <c r="F45" s="6">
        <v>6.1999999999999998E-3</v>
      </c>
      <c r="G45" s="6">
        <v>4.8599999999999997E-2</v>
      </c>
      <c r="H45" s="6">
        <v>4.6899999999999997E-2</v>
      </c>
    </row>
    <row r="46" spans="1:8" x14ac:dyDescent="0.25">
      <c r="A46" t="s">
        <v>46</v>
      </c>
      <c r="B46" s="6">
        <v>-1.17E-2</v>
      </c>
      <c r="C46" s="6">
        <v>3.7999999999999999E-2</v>
      </c>
      <c r="D46" s="6">
        <v>-1.95E-2</v>
      </c>
      <c r="E46" s="13">
        <v>1.8499999999999999E-2</v>
      </c>
      <c r="F46" s="6">
        <v>-0.13370000000000001</v>
      </c>
      <c r="G46" s="6">
        <v>-9.5699999999999993E-2</v>
      </c>
      <c r="H46" s="6">
        <v>-0.1074</v>
      </c>
    </row>
    <row r="47" spans="1:8" x14ac:dyDescent="0.25">
      <c r="A47" t="s">
        <v>9</v>
      </c>
      <c r="B47" s="6">
        <v>6.83E-2</v>
      </c>
      <c r="C47" s="6">
        <v>-4.8999999999999998E-3</v>
      </c>
      <c r="D47" s="6">
        <v>2.3599999999999999E-2</v>
      </c>
      <c r="E47" s="13">
        <v>1.8700000000000001E-2</v>
      </c>
      <c r="F47" s="6">
        <v>3.5400000000000001E-2</v>
      </c>
      <c r="G47" s="6">
        <v>3.0499999999999999E-2</v>
      </c>
      <c r="H47" s="6">
        <v>9.8799999999999999E-2</v>
      </c>
    </row>
    <row r="48" spans="1:8" x14ac:dyDescent="0.25">
      <c r="A48" t="s">
        <v>31</v>
      </c>
      <c r="B48" s="6">
        <v>1.77E-2</v>
      </c>
      <c r="C48" s="6">
        <v>9.5999999999999992E-3</v>
      </c>
      <c r="D48" s="6">
        <v>1.78E-2</v>
      </c>
      <c r="E48" s="13">
        <v>2.7400000000000001E-2</v>
      </c>
      <c r="F48" s="6">
        <v>1.35E-2</v>
      </c>
      <c r="G48" s="6">
        <v>2.3099999999999999E-2</v>
      </c>
      <c r="H48" s="6">
        <v>4.0800000000000003E-2</v>
      </c>
    </row>
    <row r="49" spans="1:9" x14ac:dyDescent="0.25">
      <c r="A49" t="s">
        <v>56</v>
      </c>
      <c r="B49" s="6">
        <v>2.47E-2</v>
      </c>
      <c r="C49" s="6">
        <v>-1.9E-3</v>
      </c>
      <c r="D49" s="6">
        <v>2.9399999999999999E-2</v>
      </c>
      <c r="E49" s="13">
        <v>2.75E-2</v>
      </c>
      <c r="F49" s="6">
        <v>1.7899999999999999E-2</v>
      </c>
      <c r="G49" s="6">
        <v>1.6E-2</v>
      </c>
      <c r="H49" s="6">
        <v>4.0800000000000003E-2</v>
      </c>
    </row>
    <row r="50" spans="1:9" x14ac:dyDescent="0.25">
      <c r="A50" t="s">
        <v>35</v>
      </c>
      <c r="B50" s="6">
        <v>-3.0800000000000001E-2</v>
      </c>
      <c r="C50" s="6">
        <v>1.17E-2</v>
      </c>
      <c r="D50" s="6">
        <v>1.78E-2</v>
      </c>
      <c r="E50" s="13">
        <v>2.9499999999999998E-2</v>
      </c>
      <c r="F50" s="6">
        <v>2.2000000000000001E-3</v>
      </c>
      <c r="G50" s="6">
        <v>1.3899999999999999E-2</v>
      </c>
      <c r="H50" s="6">
        <v>-1.6899999999999998E-2</v>
      </c>
    </row>
    <row r="51" spans="1:9" x14ac:dyDescent="0.25">
      <c r="A51" t="s">
        <v>14</v>
      </c>
      <c r="B51" s="6">
        <v>1.3899999999999999E-2</v>
      </c>
      <c r="C51" s="6">
        <v>0.01</v>
      </c>
      <c r="D51" s="6">
        <v>2.0400000000000001E-2</v>
      </c>
      <c r="E51" s="13">
        <v>3.0300000000000001E-2</v>
      </c>
      <c r="F51" s="6">
        <v>1.5299999999999999E-2</v>
      </c>
      <c r="G51" s="6">
        <v>2.53E-2</v>
      </c>
      <c r="H51" s="6">
        <v>3.9199999999999999E-2</v>
      </c>
    </row>
    <row r="52" spans="1:9" x14ac:dyDescent="0.25">
      <c r="A52" t="s">
        <v>59</v>
      </c>
      <c r="B52" s="6">
        <v>-0.1885</v>
      </c>
      <c r="C52" s="6">
        <v>0.1017</v>
      </c>
      <c r="D52" s="6">
        <v>-7.0699999999999999E-2</v>
      </c>
      <c r="E52" s="13">
        <v>3.1E-2</v>
      </c>
      <c r="F52" s="6">
        <v>-0.12889999999999999</v>
      </c>
      <c r="G52" s="6">
        <v>-2.7199999999999998E-2</v>
      </c>
      <c r="H52" s="6">
        <v>-0.2157</v>
      </c>
    </row>
    <row r="53" spans="1:9" x14ac:dyDescent="0.25">
      <c r="A53" t="s">
        <v>64</v>
      </c>
      <c r="B53" s="6">
        <v>-4.7800000000000002E-2</v>
      </c>
      <c r="C53" s="6">
        <v>-2E-3</v>
      </c>
      <c r="D53" s="6">
        <v>3.5000000000000003E-2</v>
      </c>
      <c r="E53" s="13">
        <v>3.3000000000000002E-2</v>
      </c>
      <c r="F53" s="6">
        <v>3.2000000000000001E-2</v>
      </c>
      <c r="G53" s="6">
        <v>0.03</v>
      </c>
      <c r="H53" s="6">
        <v>-1.78E-2</v>
      </c>
    </row>
    <row r="54" spans="1:9" x14ac:dyDescent="0.25">
      <c r="A54" t="s">
        <v>47</v>
      </c>
      <c r="B54" s="6">
        <v>-5.4999999999999997E-3</v>
      </c>
      <c r="C54" s="6">
        <v>1.34E-2</v>
      </c>
      <c r="D54" s="6">
        <v>2.1100000000000001E-2</v>
      </c>
      <c r="E54" s="13">
        <v>3.4500000000000003E-2</v>
      </c>
      <c r="F54" s="6">
        <v>2.2499999999999999E-2</v>
      </c>
      <c r="G54" s="6">
        <v>3.5900000000000001E-2</v>
      </c>
      <c r="H54" s="6">
        <v>3.04E-2</v>
      </c>
    </row>
    <row r="55" spans="1:9" x14ac:dyDescent="0.25">
      <c r="A55" t="s">
        <v>20</v>
      </c>
      <c r="B55" s="6">
        <v>9.1700000000000004E-2</v>
      </c>
      <c r="C55" s="6">
        <v>2.92E-2</v>
      </c>
      <c r="D55" s="6">
        <v>1.17E-2</v>
      </c>
      <c r="E55" s="13">
        <v>4.0899999999999999E-2</v>
      </c>
      <c r="F55" s="6">
        <v>4.48E-2</v>
      </c>
      <c r="G55" s="6">
        <v>7.4099999999999999E-2</v>
      </c>
      <c r="H55" s="6">
        <v>0.1658</v>
      </c>
      <c r="I55" t="s">
        <v>87</v>
      </c>
    </row>
    <row r="56" spans="1:9" x14ac:dyDescent="0.25">
      <c r="A56" t="s">
        <v>22</v>
      </c>
      <c r="B56" s="6">
        <v>-5.4999999999999997E-3</v>
      </c>
      <c r="C56" s="6">
        <v>-3.8399999999999997E-2</v>
      </c>
      <c r="D56" s="6">
        <v>8.1500000000000003E-2</v>
      </c>
      <c r="E56" s="13">
        <v>4.3099999999999999E-2</v>
      </c>
      <c r="F56" s="6">
        <v>5.1200000000000002E-2</v>
      </c>
      <c r="G56" s="6">
        <v>1.2800000000000001E-2</v>
      </c>
      <c r="H56" s="6">
        <v>7.4000000000000003E-3</v>
      </c>
    </row>
    <row r="57" spans="1:9" x14ac:dyDescent="0.25">
      <c r="A57" t="s">
        <v>38</v>
      </c>
      <c r="B57" s="6">
        <v>2.5899999999999999E-2</v>
      </c>
      <c r="C57" s="6">
        <v>2.5499999999999998E-2</v>
      </c>
      <c r="D57" s="6">
        <v>2.06E-2</v>
      </c>
      <c r="E57" s="13">
        <v>4.6199999999999998E-2</v>
      </c>
      <c r="F57" s="6">
        <v>2.52E-2</v>
      </c>
      <c r="G57" s="6">
        <v>5.0799999999999998E-2</v>
      </c>
      <c r="H57" s="6">
        <v>7.6600000000000001E-2</v>
      </c>
    </row>
    <row r="58" spans="1:9" x14ac:dyDescent="0.25">
      <c r="A58" t="s">
        <v>53</v>
      </c>
      <c r="B58" s="6">
        <v>-4.1999999999999997E-3</v>
      </c>
      <c r="C58" s="6">
        <v>2.46E-2</v>
      </c>
      <c r="D58" s="6">
        <v>2.7400000000000001E-2</v>
      </c>
      <c r="E58" s="13">
        <v>5.1999999999999998E-2</v>
      </c>
      <c r="F58" s="6">
        <v>-5.0000000000000001E-3</v>
      </c>
      <c r="G58" s="6">
        <v>1.95E-2</v>
      </c>
      <c r="H58" s="6">
        <v>1.5299999999999999E-2</v>
      </c>
    </row>
    <row r="59" spans="1:9" x14ac:dyDescent="0.25">
      <c r="A59" t="s">
        <v>44</v>
      </c>
      <c r="B59" s="6">
        <v>-1.6E-2</v>
      </c>
      <c r="C59" s="6">
        <v>-2.5000000000000001E-3</v>
      </c>
      <c r="D59" s="6">
        <v>6.1600000000000002E-2</v>
      </c>
      <c r="E59" s="13">
        <v>5.91E-2</v>
      </c>
      <c r="F59" s="6">
        <v>-1.6400000000000001E-2</v>
      </c>
      <c r="G59" s="6">
        <v>-1.89E-2</v>
      </c>
      <c r="H59" s="6">
        <v>-3.49E-2</v>
      </c>
    </row>
    <row r="60" spans="1:9" x14ac:dyDescent="0.25">
      <c r="A60" t="s">
        <v>71</v>
      </c>
      <c r="B60" s="6">
        <v>-0.1245</v>
      </c>
      <c r="C60" s="6">
        <v>4.9200000000000001E-2</v>
      </c>
      <c r="D60" s="6">
        <v>1.01E-2</v>
      </c>
      <c r="E60" s="13">
        <v>5.9200000000000003E-2</v>
      </c>
      <c r="F60" s="6">
        <v>-9.7299999999999998E-2</v>
      </c>
      <c r="G60" s="6">
        <v>-4.8099999999999997E-2</v>
      </c>
      <c r="H60" s="6">
        <v>-0.1726</v>
      </c>
      <c r="I60" t="s">
        <v>87</v>
      </c>
    </row>
    <row r="61" spans="1:9" x14ac:dyDescent="0.25">
      <c r="A61" t="s">
        <v>57</v>
      </c>
      <c r="B61" s="6">
        <v>2.8899999999999999E-2</v>
      </c>
      <c r="C61" s="6">
        <v>1.8700000000000001E-2</v>
      </c>
      <c r="D61" s="6">
        <v>4.36E-2</v>
      </c>
      <c r="E61" s="13">
        <v>6.2300000000000001E-2</v>
      </c>
      <c r="F61" s="6">
        <v>6.3600000000000004E-2</v>
      </c>
      <c r="G61" s="6">
        <v>8.2299999999999998E-2</v>
      </c>
      <c r="H61" s="6">
        <v>0.11119999999999999</v>
      </c>
    </row>
    <row r="62" spans="1:9" x14ac:dyDescent="0.25">
      <c r="A62" t="s">
        <v>55</v>
      </c>
      <c r="B62" s="6">
        <v>1.49E-2</v>
      </c>
      <c r="C62" s="6">
        <v>-1.9E-2</v>
      </c>
      <c r="D62" s="6">
        <v>8.3900000000000002E-2</v>
      </c>
      <c r="E62" s="13">
        <v>6.4899999999999999E-2</v>
      </c>
      <c r="F62" s="6">
        <v>7.6499999999999999E-2</v>
      </c>
      <c r="G62" s="6">
        <v>5.7500000000000002E-2</v>
      </c>
      <c r="H62" s="6">
        <v>7.2400000000000006E-2</v>
      </c>
    </row>
    <row r="63" spans="1:9" x14ac:dyDescent="0.25">
      <c r="A63" t="s">
        <v>19</v>
      </c>
      <c r="B63" s="6">
        <v>1.6299999999999999E-2</v>
      </c>
      <c r="C63" s="6">
        <v>5.74E-2</v>
      </c>
      <c r="D63" s="6">
        <v>5.4699999999999999E-2</v>
      </c>
      <c r="E63" s="13">
        <v>0.11210000000000001</v>
      </c>
      <c r="F63" s="6">
        <v>7.8600000000000003E-2</v>
      </c>
      <c r="G63" s="6">
        <v>0.13600000000000001</v>
      </c>
      <c r="H63" s="6">
        <v>0.15229999999999999</v>
      </c>
    </row>
    <row r="64" spans="1:9" x14ac:dyDescent="0.25">
      <c r="A64" t="s">
        <v>27</v>
      </c>
      <c r="B64" s="6">
        <v>-8.8300000000000003E-2</v>
      </c>
      <c r="C64" s="6">
        <v>7.0599999999999996E-2</v>
      </c>
      <c r="D64" s="6">
        <v>0.21729999999999999</v>
      </c>
      <c r="E64" s="14">
        <v>0.28789999999999999</v>
      </c>
      <c r="F64" s="6">
        <v>0.14749999999999999</v>
      </c>
      <c r="G64" s="6">
        <v>0.21809999999999999</v>
      </c>
      <c r="H64" s="6">
        <v>0.1298</v>
      </c>
    </row>
  </sheetData>
  <autoFilter ref="A1:H1" xr:uid="{00000000-0001-0000-0500-000000000000}">
    <sortState xmlns:xlrd2="http://schemas.microsoft.com/office/spreadsheetml/2017/richdata2" ref="A2:H64">
      <sortCondition ref="E1"/>
    </sortState>
  </autoFilter>
  <conditionalFormatting sqref="B2:H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window_abnormal_returns</vt:lpstr>
      <vt:lpstr>estimation_abnormal_returns</vt:lpstr>
      <vt:lpstr>regression_results</vt:lpstr>
      <vt:lpstr>window_set</vt:lpstr>
      <vt:lpstr>window_returns</vt:lpstr>
      <vt:lpstr>estimation_set</vt:lpstr>
      <vt:lpstr>estimation_returns</vt:lpstr>
      <vt:lpstr>3</vt:lpstr>
      <vt:lpstr>cars</vt:lpstr>
      <vt:lpstr>nasdaq</vt:lpstr>
      <vt:lpstr>sp500idx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Timo De Oliveira</dc:creator>
  <cp:lastModifiedBy>Erika Timo De Oliveira</cp:lastModifiedBy>
  <dcterms:created xsi:type="dcterms:W3CDTF">2022-08-25T22:35:55Z</dcterms:created>
  <dcterms:modified xsi:type="dcterms:W3CDTF">2022-10-11T23:07:58Z</dcterms:modified>
</cp:coreProperties>
</file>