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erikvanbaasbank\PycharmProjects\Operations_JoshLiesErik\"/>
    </mc:Choice>
  </mc:AlternateContent>
  <xr:revisionPtr revIDLastSave="0" documentId="13_ncr:1_{D3F02282-F858-44E1-98A6-29067505B7C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andomPopulation" sheetId="1" r:id="rId1"/>
    <sheet name="StedenInformatie" sheetId="5" r:id="rId2"/>
    <sheet name="distancetable" sheetId="6" r:id="rId3"/>
    <sheet name="Cos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J3" i="1"/>
  <c r="J4" i="1" s="1"/>
  <c r="J5" i="1" s="1"/>
  <c r="C11" i="3"/>
  <c r="J43" i="3" a="1"/>
  <c r="J43" i="3" s="1"/>
  <c r="J44" i="3" a="1"/>
  <c r="J44" i="3" s="1"/>
  <c r="J45" i="3" a="1"/>
  <c r="M45" i="3" s="1"/>
  <c r="J45" i="3"/>
  <c r="J46" i="3" a="1"/>
  <c r="J46" i="3" s="1"/>
  <c r="M46" i="3"/>
  <c r="J47" i="3" a="1"/>
  <c r="J47" i="3" s="1"/>
  <c r="M47" i="3"/>
  <c r="J48" i="3" a="1"/>
  <c r="J48" i="3" s="1"/>
  <c r="J49" i="3" a="1"/>
  <c r="J49" i="3" s="1"/>
  <c r="J50" i="3" a="1"/>
  <c r="J50" i="3"/>
  <c r="M50" i="3"/>
  <c r="J51" i="3" a="1"/>
  <c r="J51" i="3" s="1"/>
  <c r="J52" i="3" a="1"/>
  <c r="J52" i="3" s="1"/>
  <c r="J53" i="3" a="1"/>
  <c r="M53" i="3" s="1"/>
  <c r="J54" i="3" a="1"/>
  <c r="J54" i="3" s="1"/>
  <c r="J6" i="1" l="1"/>
  <c r="J7" i="1" s="1"/>
  <c r="F5" i="1" s="1"/>
  <c r="F13" i="1"/>
  <c r="F21" i="1"/>
  <c r="F29" i="1"/>
  <c r="F37" i="1"/>
  <c r="F45" i="1"/>
  <c r="F53" i="1"/>
  <c r="F61" i="1"/>
  <c r="F69" i="1"/>
  <c r="F93" i="1"/>
  <c r="F109" i="1"/>
  <c r="F133" i="1"/>
  <c r="F157" i="1"/>
  <c r="F173" i="1"/>
  <c r="F189" i="1"/>
  <c r="F150" i="1"/>
  <c r="F166" i="1"/>
  <c r="F198" i="1"/>
  <c r="F191" i="1"/>
  <c r="F192" i="1"/>
  <c r="F1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8" i="1"/>
  <c r="F182" i="1"/>
  <c r="F199" i="1"/>
  <c r="F168" i="1"/>
  <c r="F193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6" i="1"/>
  <c r="F185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84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201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195" i="1"/>
  <c r="F4" i="1"/>
  <c r="F20" i="1"/>
  <c r="F28" i="1"/>
  <c r="F44" i="1"/>
  <c r="F60" i="1"/>
  <c r="F76" i="1"/>
  <c r="F92" i="1"/>
  <c r="F108" i="1"/>
  <c r="F116" i="1"/>
  <c r="F124" i="1"/>
  <c r="F132" i="1"/>
  <c r="F140" i="1"/>
  <c r="F148" i="1"/>
  <c r="F156" i="1"/>
  <c r="F164" i="1"/>
  <c r="F180" i="1"/>
  <c r="F196" i="1"/>
  <c r="F85" i="1"/>
  <c r="F117" i="1"/>
  <c r="F141" i="1"/>
  <c r="F165" i="1"/>
  <c r="F197" i="1"/>
  <c r="F174" i="1"/>
  <c r="F190" i="1"/>
  <c r="F183" i="1"/>
  <c r="F152" i="1"/>
  <c r="F200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203" i="1"/>
  <c r="F12" i="1"/>
  <c r="F36" i="1"/>
  <c r="F52" i="1"/>
  <c r="F68" i="1"/>
  <c r="F84" i="1"/>
  <c r="F100" i="1"/>
  <c r="F172" i="1"/>
  <c r="F188" i="1"/>
  <c r="F101" i="1"/>
  <c r="F125" i="1"/>
  <c r="F149" i="1"/>
  <c r="F181" i="1"/>
  <c r="F175" i="1"/>
  <c r="F160" i="1"/>
  <c r="F169" i="1"/>
  <c r="M52" i="3"/>
  <c r="M44" i="3"/>
  <c r="M49" i="3"/>
  <c r="M54" i="3"/>
  <c r="M51" i="3"/>
  <c r="M43" i="3"/>
  <c r="M55" i="3" s="1"/>
  <c r="J53" i="3"/>
  <c r="M48" i="3"/>
  <c r="K40" i="3" a="1"/>
  <c r="K40" i="3" s="1"/>
  <c r="C5" i="3" s="1"/>
  <c r="C3" i="3"/>
  <c r="F77" i="1" l="1"/>
  <c r="K9" i="3"/>
  <c r="C4" i="3" s="1"/>
  <c r="K8" i="1" l="1"/>
  <c r="F3" i="5"/>
  <c r="F4" i="5"/>
  <c r="F5" i="5"/>
  <c r="F6" i="5"/>
  <c r="F7" i="5"/>
  <c r="F8" i="5"/>
  <c r="F9" i="5"/>
  <c r="F10" i="5"/>
  <c r="F11" i="5"/>
  <c r="F12" i="5"/>
  <c r="F13" i="5"/>
  <c r="F2" i="5"/>
  <c r="D2" i="5"/>
  <c r="D3" i="5"/>
  <c r="D4" i="5"/>
  <c r="D5" i="5"/>
  <c r="D6" i="5"/>
  <c r="D7" i="5"/>
  <c r="D8" i="5"/>
  <c r="D9" i="5"/>
  <c r="D10" i="5"/>
  <c r="D11" i="5"/>
  <c r="D12" i="5"/>
  <c r="D13" i="5"/>
  <c r="F14" i="5" l="1"/>
  <c r="K15" i="3"/>
  <c r="D14" i="5"/>
  <c r="K14" i="3" l="1"/>
  <c r="K18" i="3" s="1"/>
  <c r="K22" i="3" s="1"/>
  <c r="K25" i="3" s="1"/>
  <c r="C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<sst xmlns="http://schemas.openxmlformats.org/spreadsheetml/2006/main" count="116" uniqueCount="95">
  <si>
    <t>timepref</t>
  </si>
  <si>
    <t>livloc</t>
  </si>
  <si>
    <t>Utrecht</t>
  </si>
  <si>
    <t>Costs</t>
  </si>
  <si>
    <t>Value</t>
  </si>
  <si>
    <t>Unit</t>
  </si>
  <si>
    <t>C1</t>
  </si>
  <si>
    <t>Travel cost</t>
  </si>
  <si>
    <t>€ / km</t>
  </si>
  <si>
    <t>C2</t>
  </si>
  <si>
    <t>Fixed charge starting cost</t>
  </si>
  <si>
    <t>€ / TL</t>
  </si>
  <si>
    <t>C3</t>
  </si>
  <si>
    <t>Test kit costs</t>
  </si>
  <si>
    <t>€ / TK</t>
  </si>
  <si>
    <t>Nr of testees per city</t>
  </si>
  <si>
    <t>Inwoners</t>
  </si>
  <si>
    <t>C4</t>
  </si>
  <si>
    <t>C5</t>
  </si>
  <si>
    <t>p / inhabitants</t>
  </si>
  <si>
    <t>Treshold for what is considered far</t>
  </si>
  <si>
    <t>eu</t>
  </si>
  <si>
    <t>Groningen</t>
  </si>
  <si>
    <t>Leeuwarden</t>
  </si>
  <si>
    <t>Assen</t>
  </si>
  <si>
    <t>Zwolle</t>
  </si>
  <si>
    <t>Arnhem</t>
  </si>
  <si>
    <t>Haarlem</t>
  </si>
  <si>
    <t>Middelburg</t>
  </si>
  <si>
    <t>Maastricht</t>
  </si>
  <si>
    <t>Lelystad</t>
  </si>
  <si>
    <t>Den Haag</t>
  </si>
  <si>
    <t>Den Bosch</t>
  </si>
  <si>
    <t>Testees</t>
  </si>
  <si>
    <t>Treshold for opening up</t>
  </si>
  <si>
    <t>p</t>
  </si>
  <si>
    <t>Stad_naam</t>
  </si>
  <si>
    <t>LL</t>
  </si>
  <si>
    <t>Occurances in final sheet</t>
  </si>
  <si>
    <t>Cost per 2-lane corona street</t>
  </si>
  <si>
    <t>Working hours 9-17</t>
  </si>
  <si>
    <t>Total cost per test site</t>
  </si>
  <si>
    <t>eu/h</t>
  </si>
  <si>
    <t>-</t>
  </si>
  <si>
    <t>h</t>
  </si>
  <si>
    <t>Average inhabitants per city</t>
  </si>
  <si>
    <t>Capacity required if two cities close down</t>
  </si>
  <si>
    <t>Total testees</t>
  </si>
  <si>
    <t>Total cities</t>
  </si>
  <si>
    <t>Max nr test locations closed down</t>
  </si>
  <si>
    <t>Average cost per employee</t>
  </si>
  <si>
    <t>Travel kost per kilometer</t>
  </si>
  <si>
    <t>Travel cost per kilometer ov</t>
  </si>
  <si>
    <t>Cleartest</t>
  </si>
  <si>
    <t>Estimated cost for government</t>
  </si>
  <si>
    <t>https://www.medischevakhandel.nl/nl/sneltest-corona-virus-coronatest.html</t>
  </si>
  <si>
    <t>Heagen</t>
  </si>
  <si>
    <t>Commercial test kits</t>
  </si>
  <si>
    <t>https://www.arbowinkel.nl/corona-sneltest-covid-19-igg-igm-test.html</t>
  </si>
  <si>
    <t>Abbott</t>
  </si>
  <si>
    <t xml:space="preserve"> </t>
  </si>
  <si>
    <t>https://www.bhvtotaal.nl/abbott-corona-sneltest</t>
  </si>
  <si>
    <t>eu/km</t>
  </si>
  <si>
    <t xml:space="preserve">Selected </t>
  </si>
  <si>
    <t>Capcity per week</t>
  </si>
  <si>
    <t>Amount of timeslots in a week</t>
  </si>
  <si>
    <t>Test capacity per day</t>
  </si>
  <si>
    <t>Test capacity per week</t>
  </si>
  <si>
    <t>Weekly capacity reqif two cities close down</t>
  </si>
  <si>
    <t>Nr. firemen for logistics</t>
  </si>
  <si>
    <t>Nr. students for testing and administration</t>
  </si>
  <si>
    <t>Nr. coordinators</t>
  </si>
  <si>
    <t>Constants</t>
  </si>
  <si>
    <t xml:space="preserve">  </t>
  </si>
  <si>
    <t>Government voordeel factor ???</t>
  </si>
  <si>
    <t>Selected</t>
  </si>
  <si>
    <t>Penalty for C6</t>
  </si>
  <si>
    <t>Capacity per day per location</t>
  </si>
  <si>
    <t>PV_Delay</t>
  </si>
  <si>
    <t>PV_Distance</t>
  </si>
  <si>
    <t>Smallest distances</t>
  </si>
  <si>
    <t>Summed</t>
  </si>
  <si>
    <t>Average</t>
  </si>
  <si>
    <t>2nd smallest</t>
  </si>
  <si>
    <t>1st Smallest</t>
  </si>
  <si>
    <t>km</t>
  </si>
  <si>
    <t>Twice as large as delay, more costly</t>
  </si>
  <si>
    <t>treshold_far_km</t>
  </si>
  <si>
    <t>Probabiltyi</t>
  </si>
  <si>
    <t>Cummulative</t>
  </si>
  <si>
    <t>etc</t>
  </si>
  <si>
    <t>From Assen</t>
  </si>
  <si>
    <t>From Arnhem</t>
  </si>
  <si>
    <t>Random timepref</t>
  </si>
  <si>
    <t>Nr testees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</si>
</sst>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2" borderId="0" xfId="14"/>
    <xf numFmtId="0" fontId="7" fillId="2" borderId="0" xfId="14" applyFont="1"/>
    <xf numFmtId="0" fontId="3" fillId="5" borderId="0" xfId="17"/>
    <xf numFmtId="0" fontId="7" fillId="5" borderId="0" xfId="17" applyFont="1"/>
    <xf numFmtId="0" fontId="3" fillId="4" borderId="0" xfId="16"/>
    <xf numFmtId="0" fontId="7" fillId="4" borderId="0" xfId="16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/>
    <xf numFmtId="2" fontId="7" fillId="4" borderId="0" xfId="16" applyNumberFormat="1" applyFont="1"/>
    <xf numFmtId="0" fontId="3" fillId="4" borderId="0" xfId="16" applyFont="1"/>
    <xf numFmtId="0" fontId="3" fillId="3" borderId="0" xfId="15"/>
    <xf numFmtId="0" fontId="3" fillId="3" borderId="0" xfId="15" applyAlignment="1">
      <alignment wrapText="1"/>
    </xf>
    <xf numFmtId="0" fontId="7" fillId="3" borderId="0" xfId="15" applyFont="1"/>
    <xf numFmtId="2" fontId="7" fillId="3" borderId="0" xfId="15" applyNumberFormat="1" applyFont="1"/>
    <xf numFmtId="0" fontId="4" fillId="0" borderId="0" xfId="6"/>
    <xf numFmtId="0" fontId="6" fillId="0" borderId="0" xfId="12"/>
    <xf numFmtId="0" fontId="3" fillId="2" borderId="0" xfId="14" applyAlignment="1">
      <alignment vertical="top"/>
    </xf>
    <xf numFmtId="0" fontId="3" fillId="4" borderId="0" xfId="16" applyAlignment="1">
      <alignment vertical="top"/>
    </xf>
    <xf numFmtId="2" fontId="3" fillId="4" borderId="0" xfId="16" applyNumberFormat="1" applyAlignment="1">
      <alignment vertical="top"/>
    </xf>
    <xf numFmtId="0" fontId="3" fillId="3" borderId="0" xfId="15" applyAlignment="1">
      <alignment vertical="top"/>
    </xf>
    <xf numFmtId="2" fontId="3" fillId="3" borderId="0" xfId="15" applyNumberFormat="1" applyAlignment="1">
      <alignment vertical="top"/>
    </xf>
    <xf numFmtId="0" fontId="3" fillId="6" borderId="0" xfId="18"/>
    <xf numFmtId="0" fontId="7" fillId="6" borderId="0" xfId="18" applyFont="1"/>
    <xf numFmtId="0" fontId="3" fillId="6" borderId="0" xfId="18" applyAlignment="1">
      <alignment vertical="top"/>
    </xf>
    <xf numFmtId="0" fontId="5" fillId="0" borderId="0" xfId="0" applyFont="1" applyAlignment="1"/>
    <xf numFmtId="0" fontId="2" fillId="3" borderId="0" xfId="15" applyFont="1"/>
    <xf numFmtId="0" fontId="2" fillId="3" borderId="0" xfId="15" applyFont="1" applyAlignment="1">
      <alignment wrapText="1"/>
    </xf>
    <xf numFmtId="0" fontId="1" fillId="6" borderId="0" xfId="18" applyFont="1" applyAlignment="1">
      <alignment vertical="top"/>
    </xf>
    <xf numFmtId="0" fontId="1" fillId="7" borderId="0" xfId="19"/>
    <xf numFmtId="0" fontId="7" fillId="7" borderId="0" xfId="19" applyFont="1"/>
    <xf numFmtId="2" fontId="7" fillId="7" borderId="0" xfId="19" applyNumberFormat="1" applyFont="1"/>
    <xf numFmtId="0" fontId="1" fillId="7" borderId="0" xfId="19" applyAlignment="1">
      <alignment vertical="top"/>
    </xf>
    <xf numFmtId="2" fontId="1" fillId="7" borderId="0" xfId="19" applyNumberFormat="1" applyAlignment="1">
      <alignment vertical="top"/>
    </xf>
    <xf numFmtId="9" fontId="3" fillId="4" borderId="0" xfId="16" applyNumberFormat="1"/>
    <xf numFmtId="0" fontId="3" fillId="4" borderId="0" xfId="16" applyNumberFormat="1"/>
  </cellXfs>
  <cellStyles count="20">
    <cellStyle name="20% - Accent1" xfId="14" builtinId="30"/>
    <cellStyle name="20% - Accent2" xfId="15" builtinId="34"/>
    <cellStyle name="20% - Accent3" xfId="16" builtinId="38"/>
    <cellStyle name="20% - Accent4" xfId="17" builtinId="42"/>
    <cellStyle name="20% - Accent6" xfId="18" builtinId="50"/>
    <cellStyle name="40% - Accent4" xfId="19" builtinId="43"/>
    <cellStyle name="Comma 2" xfId="2" xr:uid="{00000000-0005-0000-0000-000000000000}"/>
    <cellStyle name="Normal" xfId="0" builtinId="0"/>
    <cellStyle name="Normal 2" xfId="1" xr:uid="{00000000-0005-0000-0000-000002000000}"/>
    <cellStyle name="Procent 2" xfId="4" xr:uid="{00000000-0005-0000-0000-000003000000}"/>
    <cellStyle name="Standaard 2" xfId="3" xr:uid="{00000000-0005-0000-0000-000004000000}"/>
    <cellStyle name="Standaard 2 2" xfId="12" xr:uid="{00000000-0005-0000-0000-000005000000}"/>
    <cellStyle name="Standaard 3" xfId="5" xr:uid="{00000000-0005-0000-0000-000006000000}"/>
    <cellStyle name="Standaard 4" xfId="13" xr:uid="{00000000-0005-0000-0000-000007000000}"/>
    <cellStyle name="Standaard_Blad1" xfId="11" xr:uid="{00000000-0005-0000-0000-000008000000}"/>
    <cellStyle name="style1499936711542" xfId="6" xr:uid="{00000000-0005-0000-0000-000009000000}"/>
    <cellStyle name="style1499936711557" xfId="7" xr:uid="{00000000-0005-0000-0000-00000A000000}"/>
    <cellStyle name="style1499936711635" xfId="8" xr:uid="{00000000-0005-0000-0000-00000B000000}"/>
    <cellStyle name="style1499936711651" xfId="9" xr:uid="{00000000-0005-0000-0000-00000C000000}"/>
    <cellStyle name="style1499936712276" xfId="10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3"/>
  <sheetViews>
    <sheetView tabSelected="1" workbookViewId="0">
      <selection activeCell="I7" sqref="I7"/>
    </sheetView>
  </sheetViews>
  <sheetFormatPr defaultColWidth="11" defaultRowHeight="15.75" x14ac:dyDescent="0.25"/>
  <sheetData>
    <row r="1" spans="1:11" x14ac:dyDescent="0.25">
      <c r="A1" t="s">
        <v>1</v>
      </c>
      <c r="B1" t="s">
        <v>0</v>
      </c>
      <c r="F1" t="s">
        <v>93</v>
      </c>
    </row>
    <row r="2" spans="1:11" x14ac:dyDescent="0.25">
      <c r="A2">
        <v>1</v>
      </c>
      <c r="B2">
        <v>2</v>
      </c>
      <c r="F2">
        <f ca="1">ROUNDUP(MATCH(RAND(),$J$3:$J$7),0)</f>
        <v>3</v>
      </c>
      <c r="H2" s="9" t="s">
        <v>4</v>
      </c>
      <c r="I2" s="9" t="s">
        <v>88</v>
      </c>
      <c r="J2" s="9" t="s">
        <v>89</v>
      </c>
      <c r="K2" s="9" t="s">
        <v>94</v>
      </c>
    </row>
    <row r="3" spans="1:11" x14ac:dyDescent="0.25">
      <c r="A3">
        <v>1</v>
      </c>
      <c r="B3">
        <v>5</v>
      </c>
      <c r="F3">
        <f ca="1">ROUNDUP(MATCH(RAND(),$J$3:$J$7),0)</f>
        <v>1</v>
      </c>
      <c r="H3" s="8">
        <v>1</v>
      </c>
      <c r="I3" s="38">
        <v>0.3</v>
      </c>
      <c r="J3" s="39">
        <f>0</f>
        <v>0</v>
      </c>
      <c r="K3" s="8">
        <f>COUNTIF($B:$B,H3)</f>
        <v>60</v>
      </c>
    </row>
    <row r="4" spans="1:11" x14ac:dyDescent="0.25">
      <c r="A4">
        <v>1</v>
      </c>
      <c r="B4">
        <v>2</v>
      </c>
      <c r="F4">
        <f ca="1">ROUNDUP(MATCH(RAND(),$J$3:$J$7),0)</f>
        <v>1</v>
      </c>
      <c r="H4" s="8">
        <v>2</v>
      </c>
      <c r="I4" s="38">
        <v>0.25</v>
      </c>
      <c r="J4" s="38">
        <f>J3+I3</f>
        <v>0.3</v>
      </c>
      <c r="K4" s="8">
        <f t="shared" ref="K4:K7" si="0">COUNTIF($B:$B,H4)</f>
        <v>59</v>
      </c>
    </row>
    <row r="5" spans="1:11" x14ac:dyDescent="0.25">
      <c r="A5">
        <v>1</v>
      </c>
      <c r="B5">
        <v>2</v>
      </c>
      <c r="F5">
        <f ca="1">ROUNDUP(MATCH(RAND(),$J$3:$J$7),0)</f>
        <v>2</v>
      </c>
      <c r="H5" s="8">
        <v>3</v>
      </c>
      <c r="I5" s="38">
        <v>0.15</v>
      </c>
      <c r="J5" s="38">
        <f t="shared" ref="J5:J7" si="1">J4+I4</f>
        <v>0.55000000000000004</v>
      </c>
      <c r="K5" s="8">
        <f t="shared" si="0"/>
        <v>31</v>
      </c>
    </row>
    <row r="6" spans="1:11" x14ac:dyDescent="0.25">
      <c r="A6">
        <v>1</v>
      </c>
      <c r="B6">
        <v>4</v>
      </c>
      <c r="F6">
        <f ca="1">ROUNDUP(MATCH(RAND(),$J$3:$J$7),0)</f>
        <v>1</v>
      </c>
      <c r="H6" s="8">
        <v>4</v>
      </c>
      <c r="I6" s="38">
        <v>0.15</v>
      </c>
      <c r="J6" s="38">
        <f t="shared" si="1"/>
        <v>0.70000000000000007</v>
      </c>
      <c r="K6" s="8">
        <f t="shared" si="0"/>
        <v>30</v>
      </c>
    </row>
    <row r="7" spans="1:11" x14ac:dyDescent="0.25">
      <c r="A7">
        <v>1</v>
      </c>
      <c r="B7">
        <v>1</v>
      </c>
      <c r="F7">
        <f ca="1">ROUNDUP(MATCH(RAND(),$J$3:$J$7),0)</f>
        <v>1</v>
      </c>
      <c r="H7" s="8">
        <v>5</v>
      </c>
      <c r="I7" s="38">
        <v>0.15</v>
      </c>
      <c r="J7" s="38">
        <f t="shared" si="1"/>
        <v>0.85000000000000009</v>
      </c>
      <c r="K7" s="8">
        <f t="shared" si="0"/>
        <v>22</v>
      </c>
    </row>
    <row r="8" spans="1:11" x14ac:dyDescent="0.25">
      <c r="A8">
        <v>1</v>
      </c>
      <c r="B8">
        <v>1</v>
      </c>
      <c r="F8">
        <f ca="1">ROUNDUP(MATCH(RAND(),$J$3:$J$7),0)</f>
        <v>1</v>
      </c>
      <c r="K8">
        <f>SUM(K3:K7)</f>
        <v>202</v>
      </c>
    </row>
    <row r="9" spans="1:11" x14ac:dyDescent="0.25">
      <c r="A9">
        <v>1</v>
      </c>
      <c r="B9">
        <v>2</v>
      </c>
      <c r="F9">
        <f ca="1">ROUNDUP(MATCH(RAND(),$J$3:$J$7),0)</f>
        <v>1</v>
      </c>
    </row>
    <row r="10" spans="1:11" x14ac:dyDescent="0.25">
      <c r="A10">
        <v>1</v>
      </c>
      <c r="B10">
        <v>2</v>
      </c>
      <c r="F10">
        <f ca="1">ROUNDUP(MATCH(RAND(),$J$3:$J$7),0)</f>
        <v>5</v>
      </c>
    </row>
    <row r="11" spans="1:11" x14ac:dyDescent="0.25">
      <c r="A11">
        <v>1</v>
      </c>
      <c r="B11">
        <v>4</v>
      </c>
      <c r="F11">
        <f ca="1">ROUNDUP(MATCH(RAND(),$J$3:$J$7),0)</f>
        <v>2</v>
      </c>
    </row>
    <row r="12" spans="1:11" x14ac:dyDescent="0.25">
      <c r="A12">
        <v>1</v>
      </c>
      <c r="B12">
        <v>4</v>
      </c>
      <c r="F12">
        <f ca="1">ROUNDUP(MATCH(RAND(),$J$3:$J$7),0)</f>
        <v>1</v>
      </c>
    </row>
    <row r="13" spans="1:11" x14ac:dyDescent="0.25">
      <c r="A13">
        <v>1</v>
      </c>
      <c r="B13">
        <v>2</v>
      </c>
      <c r="F13">
        <f ca="1">ROUNDUP(MATCH(RAND(),$J$3:$J$7),0)</f>
        <v>3</v>
      </c>
    </row>
    <row r="14" spans="1:11" x14ac:dyDescent="0.25">
      <c r="A14">
        <v>1</v>
      </c>
      <c r="B14">
        <v>3</v>
      </c>
      <c r="F14">
        <f ca="1">ROUNDUP(MATCH(RAND(),$J$3:$J$7),0)</f>
        <v>2</v>
      </c>
    </row>
    <row r="15" spans="1:11" x14ac:dyDescent="0.25">
      <c r="A15">
        <v>1</v>
      </c>
      <c r="B15">
        <v>1</v>
      </c>
      <c r="F15">
        <f ca="1">ROUNDUP(MATCH(RAND(),$J$3:$J$7),0)</f>
        <v>1</v>
      </c>
    </row>
    <row r="16" spans="1:11" x14ac:dyDescent="0.25">
      <c r="A16">
        <v>1</v>
      </c>
      <c r="B16">
        <v>5</v>
      </c>
      <c r="F16">
        <f ca="1">ROUNDUP(MATCH(RAND(),$J$3:$J$7),0)</f>
        <v>5</v>
      </c>
    </row>
    <row r="17" spans="1:6" x14ac:dyDescent="0.25">
      <c r="A17">
        <v>1</v>
      </c>
      <c r="B17">
        <v>4</v>
      </c>
      <c r="F17">
        <f ca="1">ROUNDUP(MATCH(RAND(),$J$3:$J$7),0)</f>
        <v>2</v>
      </c>
    </row>
    <row r="18" spans="1:6" x14ac:dyDescent="0.25">
      <c r="A18">
        <v>1</v>
      </c>
      <c r="B18">
        <v>4</v>
      </c>
      <c r="F18">
        <f ca="1">ROUNDUP(MATCH(RAND(),$J$3:$J$7),0)</f>
        <v>2</v>
      </c>
    </row>
    <row r="19" spans="1:6" x14ac:dyDescent="0.25">
      <c r="A19">
        <v>1</v>
      </c>
      <c r="B19">
        <v>2</v>
      </c>
      <c r="F19">
        <f ca="1">ROUNDUP(MATCH(RAND(),$J$3:$J$7),0)</f>
        <v>1</v>
      </c>
    </row>
    <row r="20" spans="1:6" x14ac:dyDescent="0.25">
      <c r="A20">
        <v>1</v>
      </c>
      <c r="B20">
        <v>5</v>
      </c>
      <c r="F20">
        <f ca="1">ROUNDUP(MATCH(RAND(),$J$3:$J$7),0)</f>
        <v>1</v>
      </c>
    </row>
    <row r="21" spans="1:6" x14ac:dyDescent="0.25">
      <c r="A21">
        <v>1</v>
      </c>
      <c r="B21">
        <v>1</v>
      </c>
      <c r="F21">
        <f ca="1">ROUNDUP(MATCH(RAND(),$J$3:$J$7),0)</f>
        <v>1</v>
      </c>
    </row>
    <row r="22" spans="1:6" x14ac:dyDescent="0.25">
      <c r="A22">
        <v>2</v>
      </c>
      <c r="B22">
        <v>1</v>
      </c>
      <c r="F22">
        <f ca="1">ROUNDUP(MATCH(RAND(),$J$3:$J$7),0)</f>
        <v>3</v>
      </c>
    </row>
    <row r="23" spans="1:6" x14ac:dyDescent="0.25">
      <c r="A23">
        <v>2</v>
      </c>
      <c r="B23">
        <v>2</v>
      </c>
      <c r="F23">
        <f ca="1">ROUNDUP(MATCH(RAND(),$J$3:$J$7),0)</f>
        <v>3</v>
      </c>
    </row>
    <row r="24" spans="1:6" x14ac:dyDescent="0.25">
      <c r="A24">
        <v>2</v>
      </c>
      <c r="B24">
        <v>2</v>
      </c>
      <c r="F24">
        <f ca="1">ROUNDUP(MATCH(RAND(),$J$3:$J$7),0)</f>
        <v>2</v>
      </c>
    </row>
    <row r="25" spans="1:6" x14ac:dyDescent="0.25">
      <c r="A25">
        <v>2</v>
      </c>
      <c r="B25">
        <v>1</v>
      </c>
      <c r="F25">
        <f ca="1">ROUNDUP(MATCH(RAND(),$J$3:$J$7),0)</f>
        <v>4</v>
      </c>
    </row>
    <row r="26" spans="1:6" x14ac:dyDescent="0.25">
      <c r="A26">
        <v>2</v>
      </c>
      <c r="B26">
        <v>1</v>
      </c>
      <c r="F26">
        <f ca="1">ROUNDUP(MATCH(RAND(),$J$3:$J$7),0)</f>
        <v>2</v>
      </c>
    </row>
    <row r="27" spans="1:6" x14ac:dyDescent="0.25">
      <c r="A27">
        <v>2</v>
      </c>
      <c r="B27">
        <v>3</v>
      </c>
      <c r="F27">
        <f ca="1">ROUNDUP(MATCH(RAND(),$J$3:$J$7),0)</f>
        <v>5</v>
      </c>
    </row>
    <row r="28" spans="1:6" x14ac:dyDescent="0.25">
      <c r="A28">
        <v>2</v>
      </c>
      <c r="B28">
        <v>1</v>
      </c>
      <c r="F28">
        <f ca="1">ROUNDUP(MATCH(RAND(),$J$3:$J$7),0)</f>
        <v>2</v>
      </c>
    </row>
    <row r="29" spans="1:6" x14ac:dyDescent="0.25">
      <c r="A29">
        <v>2</v>
      </c>
      <c r="B29">
        <v>2</v>
      </c>
      <c r="F29">
        <f ca="1">ROUNDUP(MATCH(RAND(),$J$3:$J$7),0)</f>
        <v>3</v>
      </c>
    </row>
    <row r="30" spans="1:6" x14ac:dyDescent="0.25">
      <c r="A30">
        <v>2</v>
      </c>
      <c r="B30">
        <v>5</v>
      </c>
      <c r="F30">
        <f ca="1">ROUNDUP(MATCH(RAND(),$J$3:$J$7),0)</f>
        <v>1</v>
      </c>
    </row>
    <row r="31" spans="1:6" x14ac:dyDescent="0.25">
      <c r="A31">
        <v>3</v>
      </c>
      <c r="B31">
        <v>2</v>
      </c>
      <c r="F31">
        <f ca="1">ROUNDUP(MATCH(RAND(),$J$3:$J$7),0)</f>
        <v>4</v>
      </c>
    </row>
    <row r="32" spans="1:6" x14ac:dyDescent="0.25">
      <c r="A32">
        <v>3</v>
      </c>
      <c r="B32">
        <v>2</v>
      </c>
      <c r="F32">
        <f ca="1">ROUNDUP(MATCH(RAND(),$J$3:$J$7),0)</f>
        <v>1</v>
      </c>
    </row>
    <row r="33" spans="1:6" x14ac:dyDescent="0.25">
      <c r="A33">
        <v>3</v>
      </c>
      <c r="B33">
        <v>1</v>
      </c>
      <c r="F33">
        <f ca="1">ROUNDUP(MATCH(RAND(),$J$3:$J$7),0)</f>
        <v>3</v>
      </c>
    </row>
    <row r="34" spans="1:6" x14ac:dyDescent="0.25">
      <c r="A34">
        <v>3</v>
      </c>
      <c r="B34">
        <v>3</v>
      </c>
      <c r="F34">
        <f ca="1">ROUNDUP(MATCH(RAND(),$J$3:$J$7),0)</f>
        <v>2</v>
      </c>
    </row>
    <row r="35" spans="1:6" x14ac:dyDescent="0.25">
      <c r="A35">
        <v>3</v>
      </c>
      <c r="B35">
        <v>5</v>
      </c>
      <c r="F35">
        <f ca="1">ROUNDUP(MATCH(RAND(),$J$3:$J$7),0)</f>
        <v>1</v>
      </c>
    </row>
    <row r="36" spans="1:6" x14ac:dyDescent="0.25">
      <c r="A36">
        <v>3</v>
      </c>
      <c r="B36">
        <v>2</v>
      </c>
      <c r="F36">
        <f ca="1">ROUNDUP(MATCH(RAND(),$J$3:$J$7),0)</f>
        <v>1</v>
      </c>
    </row>
    <row r="37" spans="1:6" x14ac:dyDescent="0.25">
      <c r="A37">
        <v>4</v>
      </c>
      <c r="B37">
        <v>1</v>
      </c>
      <c r="F37">
        <f ca="1">ROUNDUP(MATCH(RAND(),$J$3:$J$7),0)</f>
        <v>1</v>
      </c>
    </row>
    <row r="38" spans="1:6" x14ac:dyDescent="0.25">
      <c r="A38">
        <v>4</v>
      </c>
      <c r="B38">
        <v>4</v>
      </c>
      <c r="F38">
        <f ca="1">ROUNDUP(MATCH(RAND(),$J$3:$J$7),0)</f>
        <v>3</v>
      </c>
    </row>
    <row r="39" spans="1:6" x14ac:dyDescent="0.25">
      <c r="A39">
        <v>4</v>
      </c>
      <c r="B39">
        <v>2</v>
      </c>
      <c r="F39">
        <f ca="1">ROUNDUP(MATCH(RAND(),$J$3:$J$7),0)</f>
        <v>2</v>
      </c>
    </row>
    <row r="40" spans="1:6" x14ac:dyDescent="0.25">
      <c r="A40">
        <v>4</v>
      </c>
      <c r="B40">
        <v>3</v>
      </c>
      <c r="F40">
        <f ca="1">ROUNDUP(MATCH(RAND(),$J$3:$J$7),0)</f>
        <v>1</v>
      </c>
    </row>
    <row r="41" spans="1:6" x14ac:dyDescent="0.25">
      <c r="A41">
        <v>4</v>
      </c>
      <c r="B41">
        <v>2</v>
      </c>
      <c r="F41">
        <f ca="1">ROUNDUP(MATCH(RAND(),$J$3:$J$7),0)</f>
        <v>5</v>
      </c>
    </row>
    <row r="42" spans="1:6" x14ac:dyDescent="0.25">
      <c r="A42">
        <v>4</v>
      </c>
      <c r="B42">
        <v>5</v>
      </c>
      <c r="F42">
        <f ca="1">ROUNDUP(MATCH(RAND(),$J$3:$J$7),0)</f>
        <v>1</v>
      </c>
    </row>
    <row r="43" spans="1:6" x14ac:dyDescent="0.25">
      <c r="A43">
        <v>4</v>
      </c>
      <c r="B43">
        <v>5</v>
      </c>
      <c r="F43">
        <f ca="1">ROUNDUP(MATCH(RAND(),$J$3:$J$7),0)</f>
        <v>5</v>
      </c>
    </row>
    <row r="44" spans="1:6" x14ac:dyDescent="0.25">
      <c r="A44">
        <v>5</v>
      </c>
      <c r="B44">
        <v>5</v>
      </c>
      <c r="F44">
        <f ca="1">ROUNDUP(MATCH(RAND(),$J$3:$J$7),0)</f>
        <v>1</v>
      </c>
    </row>
    <row r="45" spans="1:6" x14ac:dyDescent="0.25">
      <c r="A45">
        <v>5</v>
      </c>
      <c r="B45">
        <v>5</v>
      </c>
      <c r="F45">
        <f ca="1">ROUNDUP(MATCH(RAND(),$J$3:$J$7),0)</f>
        <v>2</v>
      </c>
    </row>
    <row r="46" spans="1:6" x14ac:dyDescent="0.25">
      <c r="A46">
        <v>5</v>
      </c>
      <c r="B46">
        <v>1</v>
      </c>
      <c r="F46">
        <f ca="1">ROUNDUP(MATCH(RAND(),$J$3:$J$7),0)</f>
        <v>1</v>
      </c>
    </row>
    <row r="47" spans="1:6" x14ac:dyDescent="0.25">
      <c r="A47">
        <v>5</v>
      </c>
      <c r="B47">
        <v>4</v>
      </c>
      <c r="F47">
        <f ca="1">ROUNDUP(MATCH(RAND(),$J$3:$J$7),0)</f>
        <v>3</v>
      </c>
    </row>
    <row r="48" spans="1:6" x14ac:dyDescent="0.25">
      <c r="A48">
        <v>5</v>
      </c>
      <c r="B48">
        <v>1</v>
      </c>
      <c r="F48">
        <f ca="1">ROUNDUP(MATCH(RAND(),$J$3:$J$7),0)</f>
        <v>1</v>
      </c>
    </row>
    <row r="49" spans="1:6" x14ac:dyDescent="0.25">
      <c r="A49">
        <v>5</v>
      </c>
      <c r="B49">
        <v>4</v>
      </c>
      <c r="F49">
        <f ca="1">ROUNDUP(MATCH(RAND(),$J$3:$J$7),0)</f>
        <v>1</v>
      </c>
    </row>
    <row r="50" spans="1:6" x14ac:dyDescent="0.25">
      <c r="A50">
        <v>5</v>
      </c>
      <c r="B50">
        <v>1</v>
      </c>
      <c r="F50">
        <f ca="1">ROUNDUP(MATCH(RAND(),$J$3:$J$7),0)</f>
        <v>1</v>
      </c>
    </row>
    <row r="51" spans="1:6" x14ac:dyDescent="0.25">
      <c r="A51">
        <v>5</v>
      </c>
      <c r="B51">
        <v>1</v>
      </c>
      <c r="F51">
        <f ca="1">ROUNDUP(MATCH(RAND(),$J$3:$J$7),0)</f>
        <v>3</v>
      </c>
    </row>
    <row r="52" spans="1:6" x14ac:dyDescent="0.25">
      <c r="A52">
        <v>5</v>
      </c>
      <c r="B52">
        <v>1</v>
      </c>
      <c r="F52">
        <f ca="1">ROUNDUP(MATCH(RAND(),$J$3:$J$7),0)</f>
        <v>1</v>
      </c>
    </row>
    <row r="53" spans="1:6" x14ac:dyDescent="0.25">
      <c r="A53">
        <v>5</v>
      </c>
      <c r="B53">
        <v>3</v>
      </c>
      <c r="F53">
        <f ca="1">ROUNDUP(MATCH(RAND(),$J$3:$J$7),0)</f>
        <v>3</v>
      </c>
    </row>
    <row r="54" spans="1:6" x14ac:dyDescent="0.25">
      <c r="A54">
        <v>5</v>
      </c>
      <c r="B54">
        <v>5</v>
      </c>
      <c r="F54">
        <f ca="1">ROUNDUP(MATCH(RAND(),$J$3:$J$7),0)</f>
        <v>5</v>
      </c>
    </row>
    <row r="55" spans="1:6" x14ac:dyDescent="0.25">
      <c r="A55">
        <v>5</v>
      </c>
      <c r="B55">
        <v>1</v>
      </c>
      <c r="F55">
        <f ca="1">ROUNDUP(MATCH(RAND(),$J$3:$J$7),0)</f>
        <v>4</v>
      </c>
    </row>
    <row r="56" spans="1:6" x14ac:dyDescent="0.25">
      <c r="A56">
        <v>6</v>
      </c>
      <c r="B56">
        <v>4</v>
      </c>
      <c r="F56">
        <f ca="1">ROUNDUP(MATCH(RAND(),$J$3:$J$7),0)</f>
        <v>2</v>
      </c>
    </row>
    <row r="57" spans="1:6" x14ac:dyDescent="0.25">
      <c r="A57">
        <v>6</v>
      </c>
      <c r="B57">
        <v>3</v>
      </c>
      <c r="F57">
        <f ca="1">ROUNDUP(MATCH(RAND(),$J$3:$J$7),0)</f>
        <v>1</v>
      </c>
    </row>
    <row r="58" spans="1:6" x14ac:dyDescent="0.25">
      <c r="A58">
        <v>6</v>
      </c>
      <c r="B58">
        <v>1</v>
      </c>
      <c r="F58">
        <f ca="1">ROUNDUP(MATCH(RAND(),$J$3:$J$7),0)</f>
        <v>1</v>
      </c>
    </row>
    <row r="59" spans="1:6" x14ac:dyDescent="0.25">
      <c r="A59">
        <v>6</v>
      </c>
      <c r="B59">
        <v>4</v>
      </c>
      <c r="F59">
        <f ca="1">ROUNDUP(MATCH(RAND(),$J$3:$J$7),0)</f>
        <v>1</v>
      </c>
    </row>
    <row r="60" spans="1:6" x14ac:dyDescent="0.25">
      <c r="A60">
        <v>6</v>
      </c>
      <c r="B60">
        <v>2</v>
      </c>
      <c r="F60">
        <f ca="1">ROUNDUP(MATCH(RAND(),$J$3:$J$7),0)</f>
        <v>2</v>
      </c>
    </row>
    <row r="61" spans="1:6" x14ac:dyDescent="0.25">
      <c r="A61">
        <v>6</v>
      </c>
      <c r="B61">
        <v>2</v>
      </c>
      <c r="F61">
        <f ca="1">ROUNDUP(MATCH(RAND(),$J$3:$J$7),0)</f>
        <v>4</v>
      </c>
    </row>
    <row r="62" spans="1:6" x14ac:dyDescent="0.25">
      <c r="A62">
        <v>6</v>
      </c>
      <c r="B62">
        <v>2</v>
      </c>
      <c r="F62">
        <f ca="1">ROUNDUP(MATCH(RAND(),$J$3:$J$7),0)</f>
        <v>2</v>
      </c>
    </row>
    <row r="63" spans="1:6" x14ac:dyDescent="0.25">
      <c r="A63">
        <v>6</v>
      </c>
      <c r="B63">
        <v>2</v>
      </c>
      <c r="F63">
        <f ca="1">ROUNDUP(MATCH(RAND(),$J$3:$J$7),0)</f>
        <v>1</v>
      </c>
    </row>
    <row r="64" spans="1:6" x14ac:dyDescent="0.25">
      <c r="A64">
        <v>6</v>
      </c>
      <c r="B64">
        <v>4</v>
      </c>
      <c r="F64">
        <f ca="1">ROUNDUP(MATCH(RAND(),$J$3:$J$7),0)</f>
        <v>5</v>
      </c>
    </row>
    <row r="65" spans="1:6" x14ac:dyDescent="0.25">
      <c r="A65">
        <v>6</v>
      </c>
      <c r="B65">
        <v>3</v>
      </c>
      <c r="F65">
        <f ca="1">ROUNDUP(MATCH(RAND(),$J$3:$J$7),0)</f>
        <v>1</v>
      </c>
    </row>
    <row r="66" spans="1:6" x14ac:dyDescent="0.25">
      <c r="A66">
        <v>6</v>
      </c>
      <c r="B66">
        <v>4</v>
      </c>
      <c r="F66">
        <f ca="1">ROUNDUP(MATCH(RAND(),$J$3:$J$7),0)</f>
        <v>1</v>
      </c>
    </row>
    <row r="67" spans="1:6" x14ac:dyDescent="0.25">
      <c r="A67">
        <v>6</v>
      </c>
      <c r="B67">
        <v>4</v>
      </c>
      <c r="F67">
        <f ca="1">ROUNDUP(MATCH(RAND(),$J$3:$J$7),0)</f>
        <v>1</v>
      </c>
    </row>
    <row r="68" spans="1:6" x14ac:dyDescent="0.25">
      <c r="A68">
        <v>6</v>
      </c>
      <c r="B68">
        <v>2</v>
      </c>
      <c r="F68">
        <f ca="1">ROUNDUP(MATCH(RAND(),$J$3:$J$7),0)</f>
        <v>4</v>
      </c>
    </row>
    <row r="69" spans="1:6" x14ac:dyDescent="0.25">
      <c r="A69">
        <v>6</v>
      </c>
      <c r="B69">
        <v>1</v>
      </c>
      <c r="F69">
        <f ca="1">ROUNDUP(MATCH(RAND(),$J$3:$J$7),0)</f>
        <v>2</v>
      </c>
    </row>
    <row r="70" spans="1:6" x14ac:dyDescent="0.25">
      <c r="A70">
        <v>6</v>
      </c>
      <c r="B70">
        <v>2</v>
      </c>
      <c r="F70">
        <f ca="1">ROUNDUP(MATCH(RAND(),$J$3:$J$7),0)</f>
        <v>1</v>
      </c>
    </row>
    <row r="71" spans="1:6" x14ac:dyDescent="0.25">
      <c r="A71">
        <v>7</v>
      </c>
      <c r="B71">
        <v>5</v>
      </c>
      <c r="F71">
        <f ca="1">ROUNDUP(MATCH(RAND(),$J$3:$J$7),0)</f>
        <v>1</v>
      </c>
    </row>
    <row r="72" spans="1:6" x14ac:dyDescent="0.25">
      <c r="A72">
        <v>7</v>
      </c>
      <c r="B72">
        <v>1</v>
      </c>
      <c r="F72">
        <f ca="1">ROUNDUP(MATCH(RAND(),$J$3:$J$7),0)</f>
        <v>4</v>
      </c>
    </row>
    <row r="73" spans="1:6" x14ac:dyDescent="0.25">
      <c r="A73">
        <v>7</v>
      </c>
      <c r="B73">
        <v>2</v>
      </c>
      <c r="F73">
        <f ca="1">ROUNDUP(MATCH(RAND(),$J$3:$J$7),0)</f>
        <v>3</v>
      </c>
    </row>
    <row r="74" spans="1:6" x14ac:dyDescent="0.25">
      <c r="A74">
        <v>7</v>
      </c>
      <c r="B74">
        <v>3</v>
      </c>
      <c r="F74">
        <f ca="1">ROUNDUP(MATCH(RAND(),$J$3:$J$7),0)</f>
        <v>5</v>
      </c>
    </row>
    <row r="75" spans="1:6" x14ac:dyDescent="0.25">
      <c r="A75">
        <v>7</v>
      </c>
      <c r="B75">
        <v>3</v>
      </c>
      <c r="F75">
        <f ca="1">ROUNDUP(MATCH(RAND(),$J$3:$J$7),0)</f>
        <v>3</v>
      </c>
    </row>
    <row r="76" spans="1:6" x14ac:dyDescent="0.25">
      <c r="A76">
        <v>7</v>
      </c>
      <c r="B76">
        <v>2</v>
      </c>
      <c r="F76">
        <f ca="1">ROUNDUP(MATCH(RAND(),$J$3:$J$7),0)</f>
        <v>2</v>
      </c>
    </row>
    <row r="77" spans="1:6" x14ac:dyDescent="0.25">
      <c r="A77">
        <v>7</v>
      </c>
      <c r="B77">
        <v>1</v>
      </c>
      <c r="F77">
        <f ca="1">ROUNDUP(MATCH(RAND(),$J$3:$J$7),0)</f>
        <v>2</v>
      </c>
    </row>
    <row r="78" spans="1:6" x14ac:dyDescent="0.25">
      <c r="A78">
        <v>7</v>
      </c>
      <c r="B78">
        <v>1</v>
      </c>
      <c r="F78">
        <f ca="1">ROUNDUP(MATCH(RAND(),$J$3:$J$7),0)</f>
        <v>1</v>
      </c>
    </row>
    <row r="79" spans="1:6" x14ac:dyDescent="0.25">
      <c r="A79">
        <v>7</v>
      </c>
      <c r="B79">
        <v>2</v>
      </c>
      <c r="F79">
        <f ca="1">ROUNDUP(MATCH(RAND(),$J$3:$J$7),0)</f>
        <v>4</v>
      </c>
    </row>
    <row r="80" spans="1:6" x14ac:dyDescent="0.25">
      <c r="A80">
        <v>7</v>
      </c>
      <c r="B80">
        <v>1</v>
      </c>
      <c r="F80">
        <f ca="1">ROUNDUP(MATCH(RAND(),$J$3:$J$7),0)</f>
        <v>4</v>
      </c>
    </row>
    <row r="81" spans="1:6" x14ac:dyDescent="0.25">
      <c r="A81">
        <v>7</v>
      </c>
      <c r="B81">
        <v>2</v>
      </c>
      <c r="F81">
        <f ca="1">ROUNDUP(MATCH(RAND(),$J$3:$J$7),0)</f>
        <v>2</v>
      </c>
    </row>
    <row r="82" spans="1:6" x14ac:dyDescent="0.25">
      <c r="A82">
        <v>7</v>
      </c>
      <c r="B82">
        <v>1</v>
      </c>
      <c r="F82">
        <f ca="1">ROUNDUP(MATCH(RAND(),$J$3:$J$7),0)</f>
        <v>4</v>
      </c>
    </row>
    <row r="83" spans="1:6" x14ac:dyDescent="0.25">
      <c r="A83">
        <v>7</v>
      </c>
      <c r="B83">
        <v>5</v>
      </c>
      <c r="F83">
        <f ca="1">ROUNDUP(MATCH(RAND(),$J$3:$J$7),0)</f>
        <v>2</v>
      </c>
    </row>
    <row r="84" spans="1:6" x14ac:dyDescent="0.25">
      <c r="A84">
        <v>7</v>
      </c>
      <c r="B84">
        <v>2</v>
      </c>
      <c r="F84">
        <f ca="1">ROUNDUP(MATCH(RAND(),$J$3:$J$7),0)</f>
        <v>4</v>
      </c>
    </row>
    <row r="85" spans="1:6" x14ac:dyDescent="0.25">
      <c r="A85">
        <v>7</v>
      </c>
      <c r="B85">
        <v>4</v>
      </c>
      <c r="F85">
        <f ca="1">ROUNDUP(MATCH(RAND(),$J$3:$J$7),0)</f>
        <v>1</v>
      </c>
    </row>
    <row r="86" spans="1:6" x14ac:dyDescent="0.25">
      <c r="A86">
        <v>7</v>
      </c>
      <c r="B86">
        <v>1</v>
      </c>
      <c r="F86">
        <f ca="1">ROUNDUP(MATCH(RAND(),$J$3:$J$7),0)</f>
        <v>1</v>
      </c>
    </row>
    <row r="87" spans="1:6" x14ac:dyDescent="0.25">
      <c r="A87">
        <v>7</v>
      </c>
      <c r="B87">
        <v>2</v>
      </c>
      <c r="F87">
        <f ca="1">ROUNDUP(MATCH(RAND(),$J$3:$J$7),0)</f>
        <v>3</v>
      </c>
    </row>
    <row r="88" spans="1:6" x14ac:dyDescent="0.25">
      <c r="A88">
        <v>7</v>
      </c>
      <c r="B88">
        <v>2</v>
      </c>
      <c r="F88">
        <f ca="1">ROUNDUP(MATCH(RAND(),$J$3:$J$7),0)</f>
        <v>1</v>
      </c>
    </row>
    <row r="89" spans="1:6" x14ac:dyDescent="0.25">
      <c r="A89">
        <v>7</v>
      </c>
      <c r="B89">
        <v>1</v>
      </c>
      <c r="F89">
        <f ca="1">ROUNDUP(MATCH(RAND(),$J$3:$J$7),0)</f>
        <v>1</v>
      </c>
    </row>
    <row r="90" spans="1:6" x14ac:dyDescent="0.25">
      <c r="A90">
        <v>7</v>
      </c>
      <c r="B90">
        <v>2</v>
      </c>
      <c r="F90">
        <f ca="1">ROUNDUP(MATCH(RAND(),$J$3:$J$7),0)</f>
        <v>1</v>
      </c>
    </row>
    <row r="91" spans="1:6" x14ac:dyDescent="0.25">
      <c r="A91">
        <v>7</v>
      </c>
      <c r="B91">
        <v>3</v>
      </c>
      <c r="F91">
        <f ca="1">ROUNDUP(MATCH(RAND(),$J$3:$J$7),0)</f>
        <v>4</v>
      </c>
    </row>
    <row r="92" spans="1:6" x14ac:dyDescent="0.25">
      <c r="A92">
        <v>7</v>
      </c>
      <c r="B92">
        <v>1</v>
      </c>
      <c r="F92">
        <f ca="1">ROUNDUP(MATCH(RAND(),$J$3:$J$7),0)</f>
        <v>4</v>
      </c>
    </row>
    <row r="93" spans="1:6" x14ac:dyDescent="0.25">
      <c r="A93">
        <v>7</v>
      </c>
      <c r="B93">
        <v>2</v>
      </c>
      <c r="F93">
        <f ca="1">ROUNDUP(MATCH(RAND(),$J$3:$J$7),0)</f>
        <v>4</v>
      </c>
    </row>
    <row r="94" spans="1:6" x14ac:dyDescent="0.25">
      <c r="A94">
        <v>7</v>
      </c>
      <c r="B94">
        <v>3</v>
      </c>
      <c r="F94">
        <f ca="1">ROUNDUP(MATCH(RAND(),$J$3:$J$7),0)</f>
        <v>4</v>
      </c>
    </row>
    <row r="95" spans="1:6" x14ac:dyDescent="0.25">
      <c r="A95">
        <v>7</v>
      </c>
      <c r="B95">
        <v>2</v>
      </c>
      <c r="F95">
        <f ca="1">ROUNDUP(MATCH(RAND(),$J$3:$J$7),0)</f>
        <v>2</v>
      </c>
    </row>
    <row r="96" spans="1:6" x14ac:dyDescent="0.25">
      <c r="A96">
        <v>7</v>
      </c>
      <c r="B96">
        <v>4</v>
      </c>
      <c r="F96">
        <f ca="1">ROUNDUP(MATCH(RAND(),$J$3:$J$7),0)</f>
        <v>4</v>
      </c>
    </row>
    <row r="97" spans="1:6" x14ac:dyDescent="0.25">
      <c r="A97">
        <v>7</v>
      </c>
      <c r="B97">
        <v>4</v>
      </c>
      <c r="F97">
        <f ca="1">ROUNDUP(MATCH(RAND(),$J$3:$J$7),0)</f>
        <v>2</v>
      </c>
    </row>
    <row r="98" spans="1:6" x14ac:dyDescent="0.25">
      <c r="A98">
        <v>7</v>
      </c>
      <c r="B98">
        <v>3</v>
      </c>
      <c r="F98">
        <f ca="1">ROUNDUP(MATCH(RAND(),$J$3:$J$7),0)</f>
        <v>4</v>
      </c>
    </row>
    <row r="99" spans="1:6" x14ac:dyDescent="0.25">
      <c r="A99">
        <v>7</v>
      </c>
      <c r="B99">
        <v>4</v>
      </c>
      <c r="F99">
        <f ca="1">ROUNDUP(MATCH(RAND(),$J$3:$J$7),0)</f>
        <v>4</v>
      </c>
    </row>
    <row r="100" spans="1:6" x14ac:dyDescent="0.25">
      <c r="A100">
        <v>7</v>
      </c>
      <c r="B100">
        <v>1</v>
      </c>
      <c r="F100">
        <f ca="1">ROUNDUP(MATCH(RAND(),$J$3:$J$7),0)</f>
        <v>4</v>
      </c>
    </row>
    <row r="101" spans="1:6" x14ac:dyDescent="0.25">
      <c r="A101">
        <v>7</v>
      </c>
      <c r="B101">
        <v>1</v>
      </c>
      <c r="F101">
        <f ca="1">ROUNDUP(MATCH(RAND(),$J$3:$J$7),0)</f>
        <v>3</v>
      </c>
    </row>
    <row r="102" spans="1:6" x14ac:dyDescent="0.25">
      <c r="A102">
        <v>7</v>
      </c>
      <c r="B102">
        <v>1</v>
      </c>
      <c r="F102">
        <f ca="1">ROUNDUP(MATCH(RAND(),$J$3:$J$7),0)</f>
        <v>5</v>
      </c>
    </row>
    <row r="103" spans="1:6" x14ac:dyDescent="0.25">
      <c r="A103">
        <v>7</v>
      </c>
      <c r="B103">
        <v>4</v>
      </c>
      <c r="F103">
        <f ca="1">ROUNDUP(MATCH(RAND(),$J$3:$J$7),0)</f>
        <v>1</v>
      </c>
    </row>
    <row r="104" spans="1:6" x14ac:dyDescent="0.25">
      <c r="A104">
        <v>7</v>
      </c>
      <c r="B104">
        <v>2</v>
      </c>
      <c r="F104">
        <f ca="1">ROUNDUP(MATCH(RAND(),$J$3:$J$7),0)</f>
        <v>2</v>
      </c>
    </row>
    <row r="105" spans="1:6" x14ac:dyDescent="0.25">
      <c r="A105">
        <v>7</v>
      </c>
      <c r="B105">
        <v>1</v>
      </c>
      <c r="F105">
        <f ca="1">ROUNDUP(MATCH(RAND(),$J$3:$J$7),0)</f>
        <v>4</v>
      </c>
    </row>
    <row r="106" spans="1:6" x14ac:dyDescent="0.25">
      <c r="A106">
        <v>8</v>
      </c>
      <c r="B106">
        <v>3</v>
      </c>
      <c r="F106">
        <f ca="1">ROUNDUP(MATCH(RAND(),$J$3:$J$7),0)</f>
        <v>3</v>
      </c>
    </row>
    <row r="107" spans="1:6" x14ac:dyDescent="0.25">
      <c r="A107">
        <v>8</v>
      </c>
      <c r="B107">
        <v>5</v>
      </c>
      <c r="F107">
        <f ca="1">ROUNDUP(MATCH(RAND(),$J$3:$J$7),0)</f>
        <v>1</v>
      </c>
    </row>
    <row r="108" spans="1:6" x14ac:dyDescent="0.25">
      <c r="A108">
        <v>8</v>
      </c>
      <c r="B108">
        <v>1</v>
      </c>
      <c r="F108">
        <f ca="1">ROUNDUP(MATCH(RAND(),$J$3:$J$7),0)</f>
        <v>1</v>
      </c>
    </row>
    <row r="109" spans="1:6" x14ac:dyDescent="0.25">
      <c r="A109">
        <v>8</v>
      </c>
      <c r="B109">
        <v>1</v>
      </c>
      <c r="F109">
        <f ca="1">ROUNDUP(MATCH(RAND(),$J$3:$J$7),0)</f>
        <v>2</v>
      </c>
    </row>
    <row r="110" spans="1:6" x14ac:dyDescent="0.25">
      <c r="A110">
        <v>8</v>
      </c>
      <c r="B110">
        <v>2</v>
      </c>
      <c r="F110">
        <f ca="1">ROUNDUP(MATCH(RAND(),$J$3:$J$7),0)</f>
        <v>1</v>
      </c>
    </row>
    <row r="111" spans="1:6" x14ac:dyDescent="0.25">
      <c r="A111">
        <v>8</v>
      </c>
      <c r="B111">
        <v>4</v>
      </c>
      <c r="F111">
        <f ca="1">ROUNDUP(MATCH(RAND(),$J$3:$J$7),0)</f>
        <v>2</v>
      </c>
    </row>
    <row r="112" spans="1:6" x14ac:dyDescent="0.25">
      <c r="A112">
        <v>8</v>
      </c>
      <c r="B112">
        <v>2</v>
      </c>
      <c r="F112">
        <f ca="1">ROUNDUP(MATCH(RAND(),$J$3:$J$7),0)</f>
        <v>4</v>
      </c>
    </row>
    <row r="113" spans="1:6" x14ac:dyDescent="0.25">
      <c r="A113">
        <v>8</v>
      </c>
      <c r="B113">
        <v>2</v>
      </c>
      <c r="F113">
        <f ca="1">ROUNDUP(MATCH(RAND(),$J$3:$J$7),0)</f>
        <v>2</v>
      </c>
    </row>
    <row r="114" spans="1:6" x14ac:dyDescent="0.25">
      <c r="A114">
        <v>8</v>
      </c>
      <c r="B114">
        <v>3</v>
      </c>
      <c r="F114">
        <f ca="1">ROUNDUP(MATCH(RAND(),$J$3:$J$7),0)</f>
        <v>4</v>
      </c>
    </row>
    <row r="115" spans="1:6" x14ac:dyDescent="0.25">
      <c r="A115">
        <v>8</v>
      </c>
      <c r="B115">
        <v>2</v>
      </c>
      <c r="F115">
        <f ca="1">ROUNDUP(MATCH(RAND(),$J$3:$J$7),0)</f>
        <v>4</v>
      </c>
    </row>
    <row r="116" spans="1:6" x14ac:dyDescent="0.25">
      <c r="A116">
        <v>8</v>
      </c>
      <c r="B116">
        <v>1</v>
      </c>
      <c r="F116">
        <f ca="1">ROUNDUP(MATCH(RAND(),$J$3:$J$7),0)</f>
        <v>1</v>
      </c>
    </row>
    <row r="117" spans="1:6" x14ac:dyDescent="0.25">
      <c r="A117">
        <v>8</v>
      </c>
      <c r="B117">
        <v>1</v>
      </c>
      <c r="F117">
        <f ca="1">ROUNDUP(MATCH(RAND(),$J$3:$J$7),0)</f>
        <v>3</v>
      </c>
    </row>
    <row r="118" spans="1:6" x14ac:dyDescent="0.25">
      <c r="A118">
        <v>8</v>
      </c>
      <c r="B118">
        <v>1</v>
      </c>
      <c r="F118">
        <f ca="1">ROUNDUP(MATCH(RAND(),$J$3:$J$7),0)</f>
        <v>2</v>
      </c>
    </row>
    <row r="119" spans="1:6" x14ac:dyDescent="0.25">
      <c r="A119">
        <v>8</v>
      </c>
      <c r="B119">
        <v>1</v>
      </c>
      <c r="F119">
        <f ca="1">ROUNDUP(MATCH(RAND(),$J$3:$J$7),0)</f>
        <v>4</v>
      </c>
    </row>
    <row r="120" spans="1:6" x14ac:dyDescent="0.25">
      <c r="A120">
        <v>8</v>
      </c>
      <c r="B120">
        <v>4</v>
      </c>
      <c r="F120">
        <f ca="1">ROUNDUP(MATCH(RAND(),$J$3:$J$7),0)</f>
        <v>2</v>
      </c>
    </row>
    <row r="121" spans="1:6" x14ac:dyDescent="0.25">
      <c r="A121">
        <v>8</v>
      </c>
      <c r="B121">
        <v>2</v>
      </c>
      <c r="F121">
        <f ca="1">ROUNDUP(MATCH(RAND(),$J$3:$J$7),0)</f>
        <v>2</v>
      </c>
    </row>
    <row r="122" spans="1:6" x14ac:dyDescent="0.25">
      <c r="A122">
        <v>8</v>
      </c>
      <c r="B122">
        <v>3</v>
      </c>
      <c r="F122">
        <f ca="1">ROUNDUP(MATCH(RAND(),$J$3:$J$7),0)</f>
        <v>5</v>
      </c>
    </row>
    <row r="123" spans="1:6" x14ac:dyDescent="0.25">
      <c r="A123">
        <v>8</v>
      </c>
      <c r="B123">
        <v>1</v>
      </c>
      <c r="F123">
        <f ca="1">ROUNDUP(MATCH(RAND(),$J$3:$J$7),0)</f>
        <v>1</v>
      </c>
    </row>
    <row r="124" spans="1:6" x14ac:dyDescent="0.25">
      <c r="A124">
        <v>8</v>
      </c>
      <c r="B124">
        <v>5</v>
      </c>
      <c r="F124">
        <f ca="1">ROUNDUP(MATCH(RAND(),$J$3:$J$7),0)</f>
        <v>5</v>
      </c>
    </row>
    <row r="125" spans="1:6" x14ac:dyDescent="0.25">
      <c r="A125">
        <v>8</v>
      </c>
      <c r="B125">
        <v>1</v>
      </c>
      <c r="F125">
        <f ca="1">ROUNDUP(MATCH(RAND(),$J$3:$J$7),0)</f>
        <v>2</v>
      </c>
    </row>
    <row r="126" spans="1:6" x14ac:dyDescent="0.25">
      <c r="A126">
        <v>8</v>
      </c>
      <c r="B126">
        <v>4</v>
      </c>
      <c r="F126">
        <f ca="1">ROUNDUP(MATCH(RAND(),$J$3:$J$7),0)</f>
        <v>3</v>
      </c>
    </row>
    <row r="127" spans="1:6" x14ac:dyDescent="0.25">
      <c r="A127">
        <v>8</v>
      </c>
      <c r="B127">
        <v>5</v>
      </c>
      <c r="F127">
        <f ca="1">ROUNDUP(MATCH(RAND(),$J$3:$J$7),0)</f>
        <v>5</v>
      </c>
    </row>
    <row r="128" spans="1:6" x14ac:dyDescent="0.25">
      <c r="A128">
        <v>8</v>
      </c>
      <c r="B128">
        <v>3</v>
      </c>
      <c r="F128">
        <f ca="1">ROUNDUP(MATCH(RAND(),$J$3:$J$7),0)</f>
        <v>5</v>
      </c>
    </row>
    <row r="129" spans="1:6" x14ac:dyDescent="0.25">
      <c r="A129">
        <v>8</v>
      </c>
      <c r="B129">
        <v>1</v>
      </c>
      <c r="F129">
        <f ca="1">ROUNDUP(MATCH(RAND(),$J$3:$J$7),0)</f>
        <v>4</v>
      </c>
    </row>
    <row r="130" spans="1:6" x14ac:dyDescent="0.25">
      <c r="A130">
        <v>8</v>
      </c>
      <c r="B130">
        <v>2</v>
      </c>
      <c r="F130">
        <f ca="1">ROUNDUP(MATCH(RAND(),$J$3:$J$7),0)</f>
        <v>1</v>
      </c>
    </row>
    <row r="131" spans="1:6" x14ac:dyDescent="0.25">
      <c r="A131">
        <v>8</v>
      </c>
      <c r="B131">
        <v>1</v>
      </c>
      <c r="F131">
        <f ca="1">ROUNDUP(MATCH(RAND(),$J$3:$J$7),0)</f>
        <v>5</v>
      </c>
    </row>
    <row r="132" spans="1:6" x14ac:dyDescent="0.25">
      <c r="A132">
        <v>8</v>
      </c>
      <c r="B132">
        <v>4</v>
      </c>
      <c r="F132">
        <f ca="1">ROUNDUP(MATCH(RAND(),$J$3:$J$7),0)</f>
        <v>3</v>
      </c>
    </row>
    <row r="133" spans="1:6" x14ac:dyDescent="0.25">
      <c r="A133">
        <v>8</v>
      </c>
      <c r="B133">
        <v>5</v>
      </c>
      <c r="F133">
        <f ca="1">ROUNDUP(MATCH(RAND(),$J$3:$J$7),0)</f>
        <v>1</v>
      </c>
    </row>
    <row r="134" spans="1:6" x14ac:dyDescent="0.25">
      <c r="A134">
        <v>8</v>
      </c>
      <c r="B134">
        <v>2</v>
      </c>
      <c r="F134">
        <f ca="1">ROUNDUP(MATCH(RAND(),$J$3:$J$7),0)</f>
        <v>2</v>
      </c>
    </row>
    <row r="135" spans="1:6" x14ac:dyDescent="0.25">
      <c r="A135">
        <v>8</v>
      </c>
      <c r="B135">
        <v>2</v>
      </c>
      <c r="F135">
        <f ca="1">ROUNDUP(MATCH(RAND(),$J$3:$J$7),0)</f>
        <v>3</v>
      </c>
    </row>
    <row r="136" spans="1:6" x14ac:dyDescent="0.25">
      <c r="A136">
        <v>8</v>
      </c>
      <c r="B136">
        <v>1</v>
      </c>
      <c r="F136">
        <f ca="1">ROUNDUP(MATCH(RAND(),$J$3:$J$7),0)</f>
        <v>5</v>
      </c>
    </row>
    <row r="137" spans="1:6" x14ac:dyDescent="0.25">
      <c r="A137">
        <v>8</v>
      </c>
      <c r="B137">
        <v>1</v>
      </c>
      <c r="F137">
        <f ca="1">ROUNDUP(MATCH(RAND(),$J$3:$J$7),0)</f>
        <v>5</v>
      </c>
    </row>
    <row r="138" spans="1:6" x14ac:dyDescent="0.25">
      <c r="A138">
        <v>8</v>
      </c>
      <c r="B138">
        <v>1</v>
      </c>
      <c r="F138">
        <f ca="1">ROUNDUP(MATCH(RAND(),$J$3:$J$7),0)</f>
        <v>4</v>
      </c>
    </row>
    <row r="139" spans="1:6" x14ac:dyDescent="0.25">
      <c r="A139">
        <v>8</v>
      </c>
      <c r="B139">
        <v>3</v>
      </c>
      <c r="F139">
        <f ca="1">ROUNDUP(MATCH(RAND(),$J$3:$J$7),0)</f>
        <v>1</v>
      </c>
    </row>
    <row r="140" spans="1:6" x14ac:dyDescent="0.25">
      <c r="A140">
        <v>8</v>
      </c>
      <c r="B140">
        <v>2</v>
      </c>
      <c r="F140">
        <f ca="1">ROUNDUP(MATCH(RAND(),$J$3:$J$7),0)</f>
        <v>1</v>
      </c>
    </row>
    <row r="141" spans="1:6" x14ac:dyDescent="0.25">
      <c r="A141">
        <v>8</v>
      </c>
      <c r="B141">
        <v>4</v>
      </c>
      <c r="F141">
        <f ca="1">ROUNDUP(MATCH(RAND(),$J$3:$J$7),0)</f>
        <v>2</v>
      </c>
    </row>
    <row r="142" spans="1:6" x14ac:dyDescent="0.25">
      <c r="A142">
        <v>8</v>
      </c>
      <c r="B142">
        <v>5</v>
      </c>
      <c r="F142">
        <f ca="1">ROUNDUP(MATCH(RAND(),$J$3:$J$7),0)</f>
        <v>2</v>
      </c>
    </row>
    <row r="143" spans="1:6" x14ac:dyDescent="0.25">
      <c r="A143">
        <v>8</v>
      </c>
      <c r="B143">
        <v>3</v>
      </c>
      <c r="F143">
        <f ca="1">ROUNDUP(MATCH(RAND(),$J$3:$J$7),0)</f>
        <v>1</v>
      </c>
    </row>
    <row r="144" spans="1:6" x14ac:dyDescent="0.25">
      <c r="A144">
        <v>8</v>
      </c>
      <c r="B144">
        <v>2</v>
      </c>
      <c r="F144">
        <f ca="1">ROUNDUP(MATCH(RAND(),$J$3:$J$7),0)</f>
        <v>1</v>
      </c>
    </row>
    <row r="145" spans="1:6" x14ac:dyDescent="0.25">
      <c r="A145">
        <v>8</v>
      </c>
      <c r="B145">
        <v>5</v>
      </c>
      <c r="F145">
        <f ca="1">ROUNDUP(MATCH(RAND(),$J$3:$J$7),0)</f>
        <v>5</v>
      </c>
    </row>
    <row r="146" spans="1:6" x14ac:dyDescent="0.25">
      <c r="A146">
        <v>8</v>
      </c>
      <c r="B146">
        <v>4</v>
      </c>
      <c r="F146">
        <f ca="1">ROUNDUP(MATCH(RAND(),$J$3:$J$7),0)</f>
        <v>3</v>
      </c>
    </row>
    <row r="147" spans="1:6" x14ac:dyDescent="0.25">
      <c r="A147">
        <v>8</v>
      </c>
      <c r="B147">
        <v>2</v>
      </c>
      <c r="F147">
        <f ca="1">ROUNDUP(MATCH(RAND(),$J$3:$J$7),0)</f>
        <v>1</v>
      </c>
    </row>
    <row r="148" spans="1:6" x14ac:dyDescent="0.25">
      <c r="A148">
        <v>8</v>
      </c>
      <c r="B148">
        <v>5</v>
      </c>
      <c r="F148">
        <f ca="1">ROUNDUP(MATCH(RAND(),$J$3:$J$7),0)</f>
        <v>2</v>
      </c>
    </row>
    <row r="149" spans="1:6" x14ac:dyDescent="0.25">
      <c r="A149">
        <v>8</v>
      </c>
      <c r="B149">
        <v>2</v>
      </c>
      <c r="F149">
        <f ca="1">ROUNDUP(MATCH(RAND(),$J$3:$J$7),0)</f>
        <v>2</v>
      </c>
    </row>
    <row r="150" spans="1:6" x14ac:dyDescent="0.25">
      <c r="A150">
        <v>8</v>
      </c>
      <c r="B150">
        <v>4</v>
      </c>
      <c r="F150">
        <f ca="1">ROUNDUP(MATCH(RAND(),$J$3:$J$7),0)</f>
        <v>2</v>
      </c>
    </row>
    <row r="151" spans="1:6" x14ac:dyDescent="0.25">
      <c r="A151">
        <v>8</v>
      </c>
      <c r="B151">
        <v>2</v>
      </c>
      <c r="F151">
        <f ca="1">ROUNDUP(MATCH(RAND(),$J$3:$J$7),0)</f>
        <v>1</v>
      </c>
    </row>
    <row r="152" spans="1:6" x14ac:dyDescent="0.25">
      <c r="A152">
        <v>8</v>
      </c>
      <c r="B152">
        <v>3</v>
      </c>
      <c r="F152">
        <f ca="1">ROUNDUP(MATCH(RAND(),$J$3:$J$7),0)</f>
        <v>5</v>
      </c>
    </row>
    <row r="153" spans="1:6" x14ac:dyDescent="0.25">
      <c r="A153">
        <v>8</v>
      </c>
      <c r="B153">
        <v>4</v>
      </c>
      <c r="F153">
        <f ca="1">ROUNDUP(MATCH(RAND(),$J$3:$J$7),0)</f>
        <v>1</v>
      </c>
    </row>
    <row r="154" spans="1:6" x14ac:dyDescent="0.25">
      <c r="A154">
        <v>8</v>
      </c>
      <c r="B154">
        <v>1</v>
      </c>
      <c r="F154">
        <f ca="1">ROUNDUP(MATCH(RAND(),$J$3:$J$7),0)</f>
        <v>3</v>
      </c>
    </row>
    <row r="155" spans="1:6" x14ac:dyDescent="0.25">
      <c r="A155">
        <v>8</v>
      </c>
      <c r="B155">
        <v>1</v>
      </c>
      <c r="F155">
        <f ca="1">ROUNDUP(MATCH(RAND(),$J$3:$J$7),0)</f>
        <v>3</v>
      </c>
    </row>
    <row r="156" spans="1:6" x14ac:dyDescent="0.25">
      <c r="A156">
        <v>8</v>
      </c>
      <c r="B156">
        <v>3</v>
      </c>
      <c r="F156">
        <f ca="1">ROUNDUP(MATCH(RAND(),$J$3:$J$7),0)</f>
        <v>4</v>
      </c>
    </row>
    <row r="157" spans="1:6" x14ac:dyDescent="0.25">
      <c r="A157">
        <v>8</v>
      </c>
      <c r="B157">
        <v>3</v>
      </c>
      <c r="F157">
        <f ca="1">ROUNDUP(MATCH(RAND(),$J$3:$J$7),0)</f>
        <v>1</v>
      </c>
    </row>
    <row r="158" spans="1:6" x14ac:dyDescent="0.25">
      <c r="A158">
        <v>8</v>
      </c>
      <c r="B158">
        <v>4</v>
      </c>
      <c r="F158">
        <f ca="1">ROUNDUP(MATCH(RAND(),$J$3:$J$7),0)</f>
        <v>1</v>
      </c>
    </row>
    <row r="159" spans="1:6" x14ac:dyDescent="0.25">
      <c r="A159">
        <v>9</v>
      </c>
      <c r="B159">
        <v>1</v>
      </c>
      <c r="F159">
        <f ca="1">ROUNDUP(MATCH(RAND(),$J$3:$J$7),0)</f>
        <v>1</v>
      </c>
    </row>
    <row r="160" spans="1:6" x14ac:dyDescent="0.25">
      <c r="A160">
        <v>9</v>
      </c>
      <c r="B160">
        <v>3</v>
      </c>
      <c r="F160">
        <f ca="1">ROUNDUP(MATCH(RAND(),$J$3:$J$7),0)</f>
        <v>5</v>
      </c>
    </row>
    <row r="161" spans="1:6" x14ac:dyDescent="0.25">
      <c r="A161">
        <v>9</v>
      </c>
      <c r="B161">
        <v>2</v>
      </c>
      <c r="F161">
        <f ca="1">ROUNDUP(MATCH(RAND(),$J$3:$J$7),0)</f>
        <v>4</v>
      </c>
    </row>
    <row r="162" spans="1:6" x14ac:dyDescent="0.25">
      <c r="A162">
        <v>9</v>
      </c>
      <c r="B162">
        <v>2</v>
      </c>
      <c r="F162">
        <f ca="1">ROUNDUP(MATCH(RAND(),$J$3:$J$7),0)</f>
        <v>5</v>
      </c>
    </row>
    <row r="163" spans="1:6" x14ac:dyDescent="0.25">
      <c r="A163">
        <v>9</v>
      </c>
      <c r="B163">
        <v>1</v>
      </c>
      <c r="F163">
        <f ca="1">ROUNDUP(MATCH(RAND(),$J$3:$J$7),0)</f>
        <v>1</v>
      </c>
    </row>
    <row r="164" spans="1:6" x14ac:dyDescent="0.25">
      <c r="A164">
        <v>9</v>
      </c>
      <c r="B164">
        <v>3</v>
      </c>
      <c r="F164">
        <f ca="1">ROUNDUP(MATCH(RAND(),$J$3:$J$7),0)</f>
        <v>3</v>
      </c>
    </row>
    <row r="165" spans="1:6" x14ac:dyDescent="0.25">
      <c r="A165">
        <v>9</v>
      </c>
      <c r="B165">
        <v>1</v>
      </c>
      <c r="F165">
        <f ca="1">ROUNDUP(MATCH(RAND(),$J$3:$J$7),0)</f>
        <v>4</v>
      </c>
    </row>
    <row r="166" spans="1:6" x14ac:dyDescent="0.25">
      <c r="A166">
        <v>9</v>
      </c>
      <c r="B166">
        <v>2</v>
      </c>
      <c r="F166">
        <f ca="1">ROUNDUP(MATCH(RAND(),$J$3:$J$7),0)</f>
        <v>1</v>
      </c>
    </row>
    <row r="167" spans="1:6" x14ac:dyDescent="0.25">
      <c r="A167">
        <v>9</v>
      </c>
      <c r="B167">
        <v>1</v>
      </c>
      <c r="F167">
        <f ca="1">ROUNDUP(MATCH(RAND(),$J$3:$J$7),0)</f>
        <v>5</v>
      </c>
    </row>
    <row r="168" spans="1:6" x14ac:dyDescent="0.25">
      <c r="A168">
        <v>9</v>
      </c>
      <c r="B168">
        <v>3</v>
      </c>
      <c r="F168">
        <f ca="1">ROUNDUP(MATCH(RAND(),$J$3:$J$7),0)</f>
        <v>5</v>
      </c>
    </row>
    <row r="169" spans="1:6" x14ac:dyDescent="0.25">
      <c r="A169">
        <v>9</v>
      </c>
      <c r="B169">
        <v>3</v>
      </c>
      <c r="F169">
        <f ca="1">ROUNDUP(MATCH(RAND(),$J$3:$J$7),0)</f>
        <v>2</v>
      </c>
    </row>
    <row r="170" spans="1:6" x14ac:dyDescent="0.25">
      <c r="A170">
        <v>9</v>
      </c>
      <c r="B170">
        <v>3</v>
      </c>
      <c r="F170">
        <f ca="1">ROUNDUP(MATCH(RAND(),$J$3:$J$7),0)</f>
        <v>4</v>
      </c>
    </row>
    <row r="171" spans="1:6" x14ac:dyDescent="0.25">
      <c r="A171">
        <v>9</v>
      </c>
      <c r="B171">
        <v>1</v>
      </c>
      <c r="F171">
        <f ca="1">ROUNDUP(MATCH(RAND(),$J$3:$J$7),0)</f>
        <v>1</v>
      </c>
    </row>
    <row r="172" spans="1:6" x14ac:dyDescent="0.25">
      <c r="A172">
        <v>9</v>
      </c>
      <c r="B172">
        <v>2</v>
      </c>
      <c r="F172">
        <f ca="1">ROUNDUP(MATCH(RAND(),$J$3:$J$7),0)</f>
        <v>1</v>
      </c>
    </row>
    <row r="173" spans="1:6" x14ac:dyDescent="0.25">
      <c r="A173">
        <v>9</v>
      </c>
      <c r="B173">
        <v>2</v>
      </c>
      <c r="F173">
        <f ca="1">ROUNDUP(MATCH(RAND(),$J$3:$J$7),0)</f>
        <v>4</v>
      </c>
    </row>
    <row r="174" spans="1:6" x14ac:dyDescent="0.25">
      <c r="A174">
        <v>10</v>
      </c>
      <c r="B174">
        <v>2</v>
      </c>
      <c r="F174">
        <f ca="1">ROUNDUP(MATCH(RAND(),$J$3:$J$7),0)</f>
        <v>1</v>
      </c>
    </row>
    <row r="175" spans="1:6" x14ac:dyDescent="0.25">
      <c r="A175">
        <v>10</v>
      </c>
      <c r="B175">
        <v>1</v>
      </c>
      <c r="F175">
        <f ca="1">ROUNDUP(MATCH(RAND(),$J$3:$J$7),0)</f>
        <v>2</v>
      </c>
    </row>
    <row r="176" spans="1:6" x14ac:dyDescent="0.25">
      <c r="A176">
        <v>10</v>
      </c>
      <c r="B176">
        <v>3</v>
      </c>
      <c r="F176">
        <f ca="1">ROUNDUP(MATCH(RAND(),$J$3:$J$7),0)</f>
        <v>1</v>
      </c>
    </row>
    <row r="177" spans="1:6" x14ac:dyDescent="0.25">
      <c r="A177">
        <v>10</v>
      </c>
      <c r="B177">
        <v>3</v>
      </c>
      <c r="F177">
        <f ca="1">ROUNDUP(MATCH(RAND(),$J$3:$J$7),0)</f>
        <v>1</v>
      </c>
    </row>
    <row r="178" spans="1:6" x14ac:dyDescent="0.25">
      <c r="A178">
        <v>10</v>
      </c>
      <c r="B178">
        <v>2</v>
      </c>
      <c r="F178">
        <f ca="1">ROUNDUP(MATCH(RAND(),$J$3:$J$7),0)</f>
        <v>2</v>
      </c>
    </row>
    <row r="179" spans="1:6" x14ac:dyDescent="0.25">
      <c r="A179">
        <v>10</v>
      </c>
      <c r="B179">
        <v>1</v>
      </c>
      <c r="F179">
        <f ca="1">ROUNDUP(MATCH(RAND(),$J$3:$J$7),0)</f>
        <v>1</v>
      </c>
    </row>
    <row r="180" spans="1:6" x14ac:dyDescent="0.25">
      <c r="A180">
        <v>10</v>
      </c>
      <c r="B180">
        <v>2</v>
      </c>
      <c r="F180">
        <f ca="1">ROUNDUP(MATCH(RAND(),$J$3:$J$7),0)</f>
        <v>1</v>
      </c>
    </row>
    <row r="181" spans="1:6" x14ac:dyDescent="0.25">
      <c r="A181">
        <v>10</v>
      </c>
      <c r="B181">
        <v>3</v>
      </c>
      <c r="F181">
        <f ca="1">ROUNDUP(MATCH(RAND(),$J$3:$J$7),0)</f>
        <v>1</v>
      </c>
    </row>
    <row r="182" spans="1:6" x14ac:dyDescent="0.25">
      <c r="A182">
        <v>10</v>
      </c>
      <c r="B182">
        <v>2</v>
      </c>
      <c r="F182">
        <f ca="1">ROUNDUP(MATCH(RAND(),$J$3:$J$7),0)</f>
        <v>1</v>
      </c>
    </row>
    <row r="183" spans="1:6" x14ac:dyDescent="0.25">
      <c r="A183">
        <v>10</v>
      </c>
      <c r="B183">
        <v>3</v>
      </c>
      <c r="F183">
        <f ca="1">ROUNDUP(MATCH(RAND(),$J$3:$J$7),0)</f>
        <v>1</v>
      </c>
    </row>
    <row r="184" spans="1:6" x14ac:dyDescent="0.25">
      <c r="A184">
        <v>10</v>
      </c>
      <c r="B184">
        <v>5</v>
      </c>
      <c r="F184">
        <f ca="1">ROUNDUP(MATCH(RAND(),$J$3:$J$7),0)</f>
        <v>4</v>
      </c>
    </row>
    <row r="185" spans="1:6" x14ac:dyDescent="0.25">
      <c r="A185">
        <v>10</v>
      </c>
      <c r="B185">
        <v>1</v>
      </c>
      <c r="F185">
        <f ca="1">ROUNDUP(MATCH(RAND(),$J$3:$J$7),0)</f>
        <v>2</v>
      </c>
    </row>
    <row r="186" spans="1:6" x14ac:dyDescent="0.25">
      <c r="A186">
        <v>10</v>
      </c>
      <c r="B186">
        <v>2</v>
      </c>
      <c r="F186">
        <f ca="1">ROUNDUP(MATCH(RAND(),$J$3:$J$7),0)</f>
        <v>4</v>
      </c>
    </row>
    <row r="187" spans="1:6" x14ac:dyDescent="0.25">
      <c r="A187">
        <v>10</v>
      </c>
      <c r="B187">
        <v>2</v>
      </c>
      <c r="F187">
        <f ca="1">ROUNDUP(MATCH(RAND(),$J$3:$J$7),0)</f>
        <v>3</v>
      </c>
    </row>
    <row r="188" spans="1:6" x14ac:dyDescent="0.25">
      <c r="A188">
        <v>11</v>
      </c>
      <c r="B188">
        <v>5</v>
      </c>
      <c r="F188">
        <f ca="1">ROUNDUP(MATCH(RAND(),$J$3:$J$7),0)</f>
        <v>1</v>
      </c>
    </row>
    <row r="189" spans="1:6" x14ac:dyDescent="0.25">
      <c r="A189">
        <v>11</v>
      </c>
      <c r="B189">
        <v>1</v>
      </c>
      <c r="F189">
        <f ca="1">ROUNDUP(MATCH(RAND(),$J$3:$J$7),0)</f>
        <v>5</v>
      </c>
    </row>
    <row r="190" spans="1:6" x14ac:dyDescent="0.25">
      <c r="A190">
        <v>11</v>
      </c>
      <c r="B190">
        <v>1</v>
      </c>
      <c r="F190">
        <f ca="1">ROUNDUP(MATCH(RAND(),$J$3:$J$7),0)</f>
        <v>1</v>
      </c>
    </row>
    <row r="191" spans="1:6" x14ac:dyDescent="0.25">
      <c r="A191">
        <v>11</v>
      </c>
      <c r="B191">
        <v>2</v>
      </c>
      <c r="F191">
        <f ca="1">ROUNDUP(MATCH(RAND(),$J$3:$J$7),0)</f>
        <v>1</v>
      </c>
    </row>
    <row r="192" spans="1:6" x14ac:dyDescent="0.25">
      <c r="A192">
        <v>12</v>
      </c>
      <c r="B192">
        <v>4</v>
      </c>
      <c r="F192">
        <f ca="1">ROUNDUP(MATCH(RAND(),$J$3:$J$7),0)</f>
        <v>4</v>
      </c>
    </row>
    <row r="193" spans="1:6" x14ac:dyDescent="0.25">
      <c r="A193">
        <v>12</v>
      </c>
      <c r="B193">
        <v>1</v>
      </c>
      <c r="F193">
        <f ca="1">ROUNDUP(MATCH(RAND(),$J$3:$J$7),0)</f>
        <v>2</v>
      </c>
    </row>
    <row r="194" spans="1:6" x14ac:dyDescent="0.25">
      <c r="A194">
        <v>12</v>
      </c>
      <c r="B194">
        <v>5</v>
      </c>
      <c r="F194">
        <f ca="1">ROUNDUP(MATCH(RAND(),$J$3:$J$7),0)</f>
        <v>1</v>
      </c>
    </row>
    <row r="195" spans="1:6" x14ac:dyDescent="0.25">
      <c r="A195">
        <v>12</v>
      </c>
      <c r="B195">
        <v>3</v>
      </c>
      <c r="F195">
        <f ca="1">ROUNDUP(MATCH(RAND(),$J$3:$J$7),0)</f>
        <v>5</v>
      </c>
    </row>
    <row r="196" spans="1:6" x14ac:dyDescent="0.25">
      <c r="A196">
        <v>12</v>
      </c>
      <c r="B196">
        <v>1</v>
      </c>
      <c r="F196">
        <f ca="1">ROUNDUP(MATCH(RAND(),$J$3:$J$7),0)</f>
        <v>1</v>
      </c>
    </row>
    <row r="197" spans="1:6" x14ac:dyDescent="0.25">
      <c r="A197">
        <v>12</v>
      </c>
      <c r="B197">
        <v>2</v>
      </c>
      <c r="F197">
        <f ca="1">ROUNDUP(MATCH(RAND(),$J$3:$J$7),0)</f>
        <v>1</v>
      </c>
    </row>
    <row r="198" spans="1:6" x14ac:dyDescent="0.25">
      <c r="A198">
        <v>12</v>
      </c>
      <c r="B198">
        <v>1</v>
      </c>
      <c r="F198">
        <f ca="1">ROUNDUP(MATCH(RAND(),$J$3:$J$7),0)</f>
        <v>1</v>
      </c>
    </row>
    <row r="199" spans="1:6" x14ac:dyDescent="0.25">
      <c r="A199">
        <v>12</v>
      </c>
      <c r="B199">
        <v>4</v>
      </c>
      <c r="F199">
        <f ca="1">ROUNDUP(MATCH(RAND(),$J$3:$J$7),0)</f>
        <v>2</v>
      </c>
    </row>
    <row r="200" spans="1:6" x14ac:dyDescent="0.25">
      <c r="A200">
        <v>12</v>
      </c>
      <c r="B200">
        <v>1</v>
      </c>
      <c r="F200">
        <f ca="1">ROUNDUP(MATCH(RAND(),$J$3:$J$7),0)</f>
        <v>5</v>
      </c>
    </row>
    <row r="201" spans="1:6" x14ac:dyDescent="0.25">
      <c r="A201">
        <v>12</v>
      </c>
      <c r="B201">
        <v>4</v>
      </c>
      <c r="F201">
        <f ca="1">ROUNDUP(MATCH(RAND(),$J$3:$J$7),0)</f>
        <v>1</v>
      </c>
    </row>
    <row r="202" spans="1:6" x14ac:dyDescent="0.25">
      <c r="A202">
        <v>12</v>
      </c>
      <c r="B202">
        <v>1</v>
      </c>
      <c r="F202">
        <f ca="1">ROUNDUP(MATCH(RAND(),$J$3:$J$7),0)</f>
        <v>1</v>
      </c>
    </row>
    <row r="203" spans="1:6" x14ac:dyDescent="0.25">
      <c r="A203">
        <v>12</v>
      </c>
      <c r="B203">
        <v>2</v>
      </c>
      <c r="F203">
        <f ca="1">ROUNDUP(MATCH(RAND(),$J$3:$J$7),0)</f>
        <v>5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workbookViewId="0">
      <selection activeCell="F33" sqref="F33"/>
    </sheetView>
  </sheetViews>
  <sheetFormatPr defaultColWidth="8.875" defaultRowHeight="15.75" x14ac:dyDescent="0.25"/>
  <cols>
    <col min="1" max="1" width="16" customWidth="1"/>
    <col min="5" max="5" width="7.75" customWidth="1"/>
    <col min="6" max="6" width="7.25" customWidth="1"/>
  </cols>
  <sheetData>
    <row r="1" spans="1:6" x14ac:dyDescent="0.25">
      <c r="A1" s="2" t="s">
        <v>36</v>
      </c>
      <c r="B1" s="2" t="s">
        <v>16</v>
      </c>
      <c r="C1" s="3" t="s">
        <v>37</v>
      </c>
      <c r="D1" s="2" t="s">
        <v>33</v>
      </c>
      <c r="E1" s="2" t="s">
        <v>34</v>
      </c>
      <c r="F1" s="2" t="s">
        <v>38</v>
      </c>
    </row>
    <row r="2" spans="1:6" x14ac:dyDescent="0.25">
      <c r="A2" t="s">
        <v>22</v>
      </c>
      <c r="B2">
        <v>202000</v>
      </c>
      <c r="C2">
        <v>1</v>
      </c>
      <c r="D2">
        <f>_xlfn.FLOOR.MATH(Costs!$C$10*B2)</f>
        <v>20</v>
      </c>
      <c r="E2">
        <v>10</v>
      </c>
      <c r="F2">
        <f>COUNTIF(RandomPopulation!$A:$A,C2)</f>
        <v>20</v>
      </c>
    </row>
    <row r="3" spans="1:6" x14ac:dyDescent="0.25">
      <c r="A3" t="s">
        <v>23</v>
      </c>
      <c r="B3">
        <v>96000</v>
      </c>
      <c r="C3">
        <v>2</v>
      </c>
      <c r="D3">
        <f>_xlfn.FLOOR.MATH(Costs!$C$10*B3)</f>
        <v>9</v>
      </c>
      <c r="E3">
        <v>10</v>
      </c>
      <c r="F3">
        <f>COUNTIF(RandomPopulation!$A:$A,C3)</f>
        <v>9</v>
      </c>
    </row>
    <row r="4" spans="1:6" x14ac:dyDescent="0.25">
      <c r="A4" t="s">
        <v>24</v>
      </c>
      <c r="B4">
        <v>67000</v>
      </c>
      <c r="C4">
        <v>3</v>
      </c>
      <c r="D4">
        <f>_xlfn.FLOOR.MATH(Costs!$C$10*B4)</f>
        <v>6</v>
      </c>
      <c r="E4">
        <v>10</v>
      </c>
      <c r="F4">
        <f>COUNTIF(RandomPopulation!$A:$A,C4)</f>
        <v>6</v>
      </c>
    </row>
    <row r="5" spans="1:6" x14ac:dyDescent="0.25">
      <c r="A5" t="s">
        <v>30</v>
      </c>
      <c r="B5">
        <v>76000</v>
      </c>
      <c r="C5">
        <v>4</v>
      </c>
      <c r="D5">
        <f>_xlfn.FLOOR.MATH(Costs!$C$10*B5)</f>
        <v>7</v>
      </c>
      <c r="E5">
        <v>10</v>
      </c>
      <c r="F5">
        <f>COUNTIF(RandomPopulation!$A:$A,C5)</f>
        <v>7</v>
      </c>
    </row>
    <row r="6" spans="1:6" x14ac:dyDescent="0.25">
      <c r="A6" t="s">
        <v>25</v>
      </c>
      <c r="B6">
        <v>123000</v>
      </c>
      <c r="C6">
        <v>5</v>
      </c>
      <c r="D6">
        <f>_xlfn.FLOOR.MATH(Costs!$C$10*B6)</f>
        <v>12</v>
      </c>
      <c r="E6">
        <v>10</v>
      </c>
      <c r="F6">
        <f>COUNTIF(RandomPopulation!$A:$A,C6)</f>
        <v>12</v>
      </c>
    </row>
    <row r="7" spans="1:6" x14ac:dyDescent="0.25">
      <c r="A7" t="s">
        <v>27</v>
      </c>
      <c r="B7">
        <v>154000</v>
      </c>
      <c r="C7">
        <v>6</v>
      </c>
      <c r="D7">
        <f>_xlfn.FLOOR.MATH(Costs!$C$10*B7)</f>
        <v>15</v>
      </c>
      <c r="E7">
        <v>10</v>
      </c>
      <c r="F7">
        <f>COUNTIF(RandomPopulation!$A:$A,C7)</f>
        <v>15</v>
      </c>
    </row>
    <row r="8" spans="1:6" x14ac:dyDescent="0.25">
      <c r="A8" t="s">
        <v>2</v>
      </c>
      <c r="B8">
        <v>353000</v>
      </c>
      <c r="C8">
        <v>7</v>
      </c>
      <c r="D8">
        <f>_xlfn.FLOOR.MATH(Costs!$C$10*B8)</f>
        <v>35</v>
      </c>
      <c r="E8">
        <v>10</v>
      </c>
      <c r="F8">
        <f>COUNTIF(RandomPopulation!$A:$A,C8)</f>
        <v>35</v>
      </c>
    </row>
    <row r="9" spans="1:6" x14ac:dyDescent="0.25">
      <c r="A9" t="s">
        <v>31</v>
      </c>
      <c r="B9">
        <v>538000</v>
      </c>
      <c r="C9">
        <v>8</v>
      </c>
      <c r="D9">
        <f>_xlfn.FLOOR.MATH(Costs!$C$10*B9)</f>
        <v>53</v>
      </c>
      <c r="E9">
        <v>10</v>
      </c>
      <c r="F9">
        <f>COUNTIF(RandomPopulation!$A:$A,C9)</f>
        <v>53</v>
      </c>
    </row>
    <row r="10" spans="1:6" x14ac:dyDescent="0.25">
      <c r="A10" t="s">
        <v>26</v>
      </c>
      <c r="B10">
        <v>150000</v>
      </c>
      <c r="C10">
        <v>9</v>
      </c>
      <c r="D10">
        <f>_xlfn.FLOOR.MATH(Costs!$C$10*B10)</f>
        <v>15</v>
      </c>
      <c r="E10">
        <v>10</v>
      </c>
      <c r="F10">
        <f>COUNTIF(RandomPopulation!$A:$A,C10)</f>
        <v>15</v>
      </c>
    </row>
    <row r="11" spans="1:6" x14ac:dyDescent="0.25">
      <c r="A11" t="s">
        <v>32</v>
      </c>
      <c r="B11">
        <v>143000</v>
      </c>
      <c r="C11">
        <v>10</v>
      </c>
      <c r="D11">
        <f>_xlfn.FLOOR.MATH(Costs!$C$10*B11)</f>
        <v>14</v>
      </c>
      <c r="E11">
        <v>10</v>
      </c>
      <c r="F11">
        <f>COUNTIF(RandomPopulation!$A:$A,C11)</f>
        <v>14</v>
      </c>
    </row>
    <row r="12" spans="1:6" x14ac:dyDescent="0.25">
      <c r="A12" t="s">
        <v>28</v>
      </c>
      <c r="B12">
        <v>47700</v>
      </c>
      <c r="C12">
        <v>11</v>
      </c>
      <c r="D12">
        <f>_xlfn.FLOOR.MATH(Costs!$C$10*B12)</f>
        <v>4</v>
      </c>
      <c r="E12">
        <v>10</v>
      </c>
      <c r="F12">
        <f>COUNTIF(RandomPopulation!$A:$A,C12)</f>
        <v>4</v>
      </c>
    </row>
    <row r="13" spans="1:6" x14ac:dyDescent="0.25">
      <c r="A13" t="s">
        <v>29</v>
      </c>
      <c r="B13">
        <v>121000</v>
      </c>
      <c r="C13">
        <v>12</v>
      </c>
      <c r="D13">
        <f>_xlfn.FLOOR.MATH(Costs!$C$10*B13)</f>
        <v>12</v>
      </c>
      <c r="E13">
        <v>10</v>
      </c>
      <c r="F13">
        <f>COUNTIF(RandomPopulation!$A:$A,C13)</f>
        <v>12</v>
      </c>
    </row>
    <row r="14" spans="1:6" x14ac:dyDescent="0.25">
      <c r="D14">
        <f>SUM(D2:D13)</f>
        <v>202</v>
      </c>
      <c r="F14">
        <f>SUM(F2:F13)</f>
        <v>202</v>
      </c>
    </row>
  </sheetData>
  <conditionalFormatting sqref="F14">
    <cfRule type="cellIs" dxfId="0" priority="1" operator="equal">
      <formula>$D$14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13"/>
  <sheetViews>
    <sheetView topLeftCell="B1" workbookViewId="0">
      <selection activeCell="K2" sqref="K2"/>
    </sheetView>
  </sheetViews>
  <sheetFormatPr defaultColWidth="11" defaultRowHeight="15.75" x14ac:dyDescent="0.25"/>
  <sheetData>
    <row r="2" spans="1:12" x14ac:dyDescent="0.25">
      <c r="A2">
        <v>0</v>
      </c>
      <c r="B2">
        <v>57.6</v>
      </c>
      <c r="C2">
        <v>25.760000000000005</v>
      </c>
      <c r="D2">
        <v>47.6</v>
      </c>
      <c r="E2">
        <v>70</v>
      </c>
      <c r="F2">
        <v>46</v>
      </c>
      <c r="G2">
        <v>64</v>
      </c>
      <c r="H2">
        <v>39.760000000000005</v>
      </c>
      <c r="I2">
        <v>63.6</v>
      </c>
      <c r="J2">
        <v>84</v>
      </c>
      <c r="K2">
        <v>26.04</v>
      </c>
      <c r="L2">
        <v>27.400000000000002</v>
      </c>
    </row>
    <row r="3" spans="1:12" x14ac:dyDescent="0.25">
      <c r="A3">
        <v>57.6</v>
      </c>
      <c r="B3">
        <v>0</v>
      </c>
      <c r="C3">
        <v>81.600000000000009</v>
      </c>
      <c r="D3">
        <v>91.2</v>
      </c>
      <c r="E3">
        <v>12.440000000000001</v>
      </c>
      <c r="F3">
        <v>82.4</v>
      </c>
      <c r="G3">
        <v>32.880000000000003</v>
      </c>
      <c r="H3">
        <v>50</v>
      </c>
      <c r="I3">
        <v>122.80000000000001</v>
      </c>
      <c r="J3">
        <v>132.4</v>
      </c>
      <c r="K3">
        <v>66</v>
      </c>
      <c r="L3">
        <v>30.200000000000003</v>
      </c>
    </row>
    <row r="4" spans="1:12" x14ac:dyDescent="0.25">
      <c r="A4">
        <v>25.760000000000005</v>
      </c>
      <c r="B4">
        <v>81.600000000000009</v>
      </c>
      <c r="C4">
        <v>0</v>
      </c>
      <c r="D4">
        <v>42.800000000000004</v>
      </c>
      <c r="E4">
        <v>94.4</v>
      </c>
      <c r="F4">
        <v>40.800000000000004</v>
      </c>
      <c r="G4">
        <v>83.2</v>
      </c>
      <c r="H4">
        <v>45.2</v>
      </c>
      <c r="I4">
        <v>50.400000000000006</v>
      </c>
      <c r="J4">
        <v>60</v>
      </c>
      <c r="K4">
        <v>22.400000000000002</v>
      </c>
      <c r="L4">
        <v>51.6</v>
      </c>
    </row>
    <row r="5" spans="1:12" x14ac:dyDescent="0.25">
      <c r="A5">
        <v>47.6</v>
      </c>
      <c r="B5">
        <v>91.2</v>
      </c>
      <c r="C5">
        <v>42.800000000000004</v>
      </c>
      <c r="D5">
        <v>0</v>
      </c>
      <c r="E5">
        <v>94.4</v>
      </c>
      <c r="F5">
        <v>23.680000000000003</v>
      </c>
      <c r="G5">
        <v>77.2</v>
      </c>
      <c r="H5">
        <v>45.2</v>
      </c>
      <c r="I5">
        <v>92.4</v>
      </c>
      <c r="J5">
        <v>45.6</v>
      </c>
      <c r="K5">
        <v>27.680000000000003</v>
      </c>
      <c r="L5">
        <v>61.6</v>
      </c>
    </row>
    <row r="6" spans="1:12" x14ac:dyDescent="0.25">
      <c r="A6">
        <v>70</v>
      </c>
      <c r="B6">
        <v>12.440000000000001</v>
      </c>
      <c r="C6">
        <v>94.4</v>
      </c>
      <c r="D6">
        <v>94.4</v>
      </c>
      <c r="E6">
        <v>0</v>
      </c>
      <c r="F6">
        <v>80.800000000000011</v>
      </c>
      <c r="G6">
        <v>25.84</v>
      </c>
      <c r="H6">
        <v>51.2</v>
      </c>
      <c r="I6">
        <v>134.4</v>
      </c>
      <c r="J6">
        <v>142</v>
      </c>
      <c r="K6">
        <v>75.2</v>
      </c>
      <c r="L6">
        <v>42</v>
      </c>
    </row>
    <row r="7" spans="1:12" x14ac:dyDescent="0.25">
      <c r="A7">
        <v>46</v>
      </c>
      <c r="B7">
        <v>82.4</v>
      </c>
      <c r="C7">
        <v>40.800000000000004</v>
      </c>
      <c r="D7">
        <v>23.680000000000003</v>
      </c>
      <c r="E7">
        <v>80.800000000000011</v>
      </c>
      <c r="F7">
        <v>0</v>
      </c>
      <c r="G7">
        <v>56.400000000000006</v>
      </c>
      <c r="H7">
        <v>32.04</v>
      </c>
      <c r="I7">
        <v>91.2</v>
      </c>
      <c r="J7">
        <v>66.400000000000006</v>
      </c>
      <c r="K7">
        <v>24.040000000000003</v>
      </c>
      <c r="L7">
        <v>53.2</v>
      </c>
    </row>
    <row r="8" spans="1:12" x14ac:dyDescent="0.25">
      <c r="A8">
        <v>64</v>
      </c>
      <c r="B8">
        <v>32.880000000000003</v>
      </c>
      <c r="C8">
        <v>83.2</v>
      </c>
      <c r="D8">
        <v>77.2</v>
      </c>
      <c r="E8">
        <v>25.84</v>
      </c>
      <c r="F8">
        <v>56.400000000000006</v>
      </c>
      <c r="G8">
        <v>0</v>
      </c>
      <c r="H8">
        <v>39.360000000000007</v>
      </c>
      <c r="I8">
        <v>129.6</v>
      </c>
      <c r="J8">
        <v>130.4</v>
      </c>
      <c r="K8">
        <v>63.2</v>
      </c>
      <c r="L8">
        <v>36.800000000000004</v>
      </c>
    </row>
    <row r="9" spans="1:12" x14ac:dyDescent="0.25">
      <c r="A9">
        <v>39.760000000000005</v>
      </c>
      <c r="B9">
        <v>50</v>
      </c>
      <c r="C9">
        <v>45.2</v>
      </c>
      <c r="D9">
        <v>45.2</v>
      </c>
      <c r="E9">
        <v>51.2</v>
      </c>
      <c r="F9">
        <v>32.04</v>
      </c>
      <c r="G9">
        <v>39.360000000000007</v>
      </c>
      <c r="H9">
        <v>0</v>
      </c>
      <c r="I9">
        <v>95.2</v>
      </c>
      <c r="J9">
        <v>92.800000000000011</v>
      </c>
      <c r="K9">
        <v>25.64</v>
      </c>
      <c r="L9">
        <v>20.560000000000002</v>
      </c>
    </row>
    <row r="10" spans="1:12" x14ac:dyDescent="0.25">
      <c r="A10">
        <v>63.6</v>
      </c>
      <c r="B10">
        <v>122.80000000000001</v>
      </c>
      <c r="C10">
        <v>50.400000000000006</v>
      </c>
      <c r="D10">
        <v>92.4</v>
      </c>
      <c r="E10">
        <v>134.4</v>
      </c>
      <c r="F10">
        <v>91.2</v>
      </c>
      <c r="G10">
        <v>129.6</v>
      </c>
      <c r="H10">
        <v>95.2</v>
      </c>
      <c r="I10">
        <v>0</v>
      </c>
      <c r="J10">
        <v>74.8</v>
      </c>
      <c r="K10">
        <v>72</v>
      </c>
      <c r="L10">
        <v>92.4</v>
      </c>
    </row>
    <row r="11" spans="1:12" x14ac:dyDescent="0.25">
      <c r="A11">
        <v>84</v>
      </c>
      <c r="B11">
        <v>132.4</v>
      </c>
      <c r="C11">
        <v>60</v>
      </c>
      <c r="D11">
        <v>45.6</v>
      </c>
      <c r="E11">
        <v>142</v>
      </c>
      <c r="F11">
        <v>66.400000000000006</v>
      </c>
      <c r="G11">
        <v>130.4</v>
      </c>
      <c r="H11">
        <v>92.800000000000011</v>
      </c>
      <c r="I11">
        <v>74.8</v>
      </c>
      <c r="J11">
        <v>0</v>
      </c>
      <c r="K11">
        <v>68</v>
      </c>
      <c r="L11">
        <v>100.4</v>
      </c>
    </row>
    <row r="12" spans="1:12" x14ac:dyDescent="0.25">
      <c r="A12">
        <v>26.04</v>
      </c>
      <c r="B12">
        <v>66</v>
      </c>
      <c r="C12">
        <v>22.400000000000002</v>
      </c>
      <c r="D12">
        <v>27.680000000000003</v>
      </c>
      <c r="E12">
        <v>75.2</v>
      </c>
      <c r="F12">
        <v>24.040000000000003</v>
      </c>
      <c r="G12">
        <v>63.2</v>
      </c>
      <c r="H12">
        <v>25.240000000000002</v>
      </c>
      <c r="I12">
        <v>72</v>
      </c>
      <c r="J12">
        <v>68</v>
      </c>
      <c r="K12">
        <v>0</v>
      </c>
      <c r="L12">
        <v>35.92</v>
      </c>
    </row>
    <row r="13" spans="1:12" x14ac:dyDescent="0.25">
      <c r="A13">
        <v>27.400000000000002</v>
      </c>
      <c r="B13">
        <v>30.200000000000003</v>
      </c>
      <c r="C13">
        <v>51.6</v>
      </c>
      <c r="D13">
        <v>61.6</v>
      </c>
      <c r="E13">
        <v>42</v>
      </c>
      <c r="F13">
        <v>53.2</v>
      </c>
      <c r="G13">
        <v>36.800000000000004</v>
      </c>
      <c r="H13">
        <v>20.560000000000002</v>
      </c>
      <c r="I13">
        <v>92.4</v>
      </c>
      <c r="J13">
        <v>100.4</v>
      </c>
      <c r="K13">
        <v>35.92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5"/>
  <sheetViews>
    <sheetView topLeftCell="A27" workbookViewId="0">
      <selection activeCell="I45" sqref="I45"/>
    </sheetView>
  </sheetViews>
  <sheetFormatPr defaultColWidth="8.875" defaultRowHeight="15.75" x14ac:dyDescent="0.25"/>
  <cols>
    <col min="1" max="1" width="17" style="12" customWidth="1"/>
    <col min="2" max="2" width="29.25" style="12" customWidth="1"/>
    <col min="3" max="3" width="20.5" style="12" customWidth="1"/>
    <col min="4" max="4" width="13" style="12" customWidth="1"/>
    <col min="10" max="10" width="33.5" customWidth="1"/>
  </cols>
  <sheetData>
    <row r="1" spans="1:12" x14ac:dyDescent="0.25">
      <c r="A1" s="10"/>
      <c r="B1" s="11" t="s">
        <v>3</v>
      </c>
      <c r="C1" s="11" t="s">
        <v>4</v>
      </c>
      <c r="D1" s="11" t="s">
        <v>5</v>
      </c>
      <c r="E1" s="1"/>
      <c r="J1" s="5" t="s">
        <v>39</v>
      </c>
      <c r="K1" s="5" t="s">
        <v>4</v>
      </c>
      <c r="L1" s="5"/>
    </row>
    <row r="2" spans="1:12" x14ac:dyDescent="0.25">
      <c r="A2" s="10"/>
      <c r="B2" s="11"/>
      <c r="C2" s="11"/>
      <c r="D2" s="11"/>
      <c r="E2" s="1"/>
      <c r="J2" s="4"/>
      <c r="K2" s="4"/>
      <c r="L2" s="4"/>
    </row>
    <row r="3" spans="1:12" x14ac:dyDescent="0.25">
      <c r="A3" s="22" t="s">
        <v>6</v>
      </c>
      <c r="B3" s="22" t="s">
        <v>7</v>
      </c>
      <c r="C3" s="23">
        <f>K31</f>
        <v>0.2</v>
      </c>
      <c r="D3" s="22" t="s">
        <v>8</v>
      </c>
      <c r="E3" s="1" t="s">
        <v>73</v>
      </c>
      <c r="J3" s="4" t="s">
        <v>50</v>
      </c>
      <c r="K3" s="4">
        <v>16</v>
      </c>
      <c r="L3" s="4" t="s">
        <v>42</v>
      </c>
    </row>
    <row r="4" spans="1:12" ht="15.75" customHeight="1" x14ac:dyDescent="0.25">
      <c r="A4" s="21" t="s">
        <v>9</v>
      </c>
      <c r="B4" s="21" t="s">
        <v>10</v>
      </c>
      <c r="C4" s="21">
        <f>K9</f>
        <v>1664</v>
      </c>
      <c r="D4" s="21" t="s">
        <v>11</v>
      </c>
      <c r="E4" s="1" t="s">
        <v>60</v>
      </c>
      <c r="J4" s="4" t="s">
        <v>69</v>
      </c>
      <c r="K4" s="4">
        <v>6</v>
      </c>
      <c r="L4" s="4" t="s">
        <v>43</v>
      </c>
    </row>
    <row r="5" spans="1:12" x14ac:dyDescent="0.25">
      <c r="A5" s="24" t="s">
        <v>12</v>
      </c>
      <c r="B5" s="24" t="s">
        <v>13</v>
      </c>
      <c r="C5" s="25">
        <f>K40</f>
        <v>197.5</v>
      </c>
      <c r="D5" s="24" t="s">
        <v>14</v>
      </c>
      <c r="E5" s="1" t="s">
        <v>60</v>
      </c>
      <c r="J5" s="4" t="s">
        <v>70</v>
      </c>
      <c r="K5" s="4">
        <v>6</v>
      </c>
      <c r="L5" s="4" t="s">
        <v>43</v>
      </c>
    </row>
    <row r="6" spans="1:12" ht="16.5" customHeight="1" x14ac:dyDescent="0.25">
      <c r="A6" s="28" t="s">
        <v>18</v>
      </c>
      <c r="B6" s="32" t="s">
        <v>77</v>
      </c>
      <c r="C6" s="28">
        <f>K25</f>
        <v>5</v>
      </c>
      <c r="D6" s="28" t="s">
        <v>35</v>
      </c>
      <c r="E6" s="1"/>
      <c r="J6" s="4" t="s">
        <v>71</v>
      </c>
      <c r="K6" s="4">
        <v>1</v>
      </c>
      <c r="L6" s="4" t="s">
        <v>43</v>
      </c>
    </row>
    <row r="7" spans="1:12" x14ac:dyDescent="0.25">
      <c r="J7" s="4" t="s">
        <v>40</v>
      </c>
      <c r="K7" s="4">
        <v>8</v>
      </c>
      <c r="L7" s="4" t="s">
        <v>44</v>
      </c>
    </row>
    <row r="8" spans="1:12" ht="15.75" customHeight="1" x14ac:dyDescent="0.25">
      <c r="J8" s="4"/>
      <c r="K8" s="4"/>
      <c r="L8" s="4"/>
    </row>
    <row r="9" spans="1:12" x14ac:dyDescent="0.25">
      <c r="B9" s="29" t="s">
        <v>72</v>
      </c>
      <c r="J9" s="5" t="s">
        <v>41</v>
      </c>
      <c r="K9" s="5">
        <f>K3*(K4+K5+K6)*K7</f>
        <v>1664</v>
      </c>
      <c r="L9" s="4"/>
    </row>
    <row r="10" spans="1:12" x14ac:dyDescent="0.25">
      <c r="A10" s="10" t="s">
        <v>17</v>
      </c>
      <c r="B10" s="10" t="s">
        <v>15</v>
      </c>
      <c r="C10" s="10">
        <v>1E-4</v>
      </c>
      <c r="D10" s="10" t="s">
        <v>19</v>
      </c>
    </row>
    <row r="11" spans="1:12" x14ac:dyDescent="0.25">
      <c r="A11" s="36" t="s">
        <v>87</v>
      </c>
      <c r="B11" s="36" t="s">
        <v>20</v>
      </c>
      <c r="C11" s="37">
        <f>M55</f>
        <v>58.240000000000009</v>
      </c>
      <c r="D11" s="36" t="s">
        <v>85</v>
      </c>
      <c r="J11" s="7" t="s">
        <v>67</v>
      </c>
      <c r="K11" s="7" t="s">
        <v>4</v>
      </c>
      <c r="L11" s="7"/>
    </row>
    <row r="12" spans="1:12" ht="15.75" customHeight="1" x14ac:dyDescent="0.25">
      <c r="B12" s="12" t="s">
        <v>76</v>
      </c>
      <c r="J12" s="7"/>
      <c r="K12" s="6"/>
      <c r="L12" s="6"/>
    </row>
    <row r="13" spans="1:12" x14ac:dyDescent="0.25">
      <c r="A13" s="12" t="s">
        <v>78</v>
      </c>
      <c r="B13" s="12">
        <v>50</v>
      </c>
      <c r="J13" s="6" t="s">
        <v>48</v>
      </c>
      <c r="K13" s="6">
        <v>12</v>
      </c>
      <c r="L13" s="6" t="s">
        <v>43</v>
      </c>
    </row>
    <row r="14" spans="1:12" ht="15.75" customHeight="1" x14ac:dyDescent="0.25">
      <c r="A14" s="12" t="s">
        <v>79</v>
      </c>
      <c r="B14" s="12">
        <v>100</v>
      </c>
      <c r="D14" s="12" t="s">
        <v>86</v>
      </c>
      <c r="J14" s="6" t="s">
        <v>47</v>
      </c>
      <c r="K14" s="6">
        <f>StedenInformatie!$D$14</f>
        <v>202</v>
      </c>
      <c r="L14" s="6" t="s">
        <v>43</v>
      </c>
    </row>
    <row r="15" spans="1:12" x14ac:dyDescent="0.25">
      <c r="J15" s="6" t="s">
        <v>45</v>
      </c>
      <c r="K15" s="6">
        <f>ROUNDUP(AVERAGE(StedenInformatie!$D$2:$D$13),0)</f>
        <v>17</v>
      </c>
      <c r="L15" s="6" t="s">
        <v>43</v>
      </c>
    </row>
    <row r="16" spans="1:12" x14ac:dyDescent="0.25">
      <c r="A16" s="1"/>
      <c r="B16" s="1"/>
      <c r="C16" s="1"/>
      <c r="D16" s="1"/>
      <c r="J16" s="6" t="s">
        <v>49</v>
      </c>
      <c r="K16" s="6">
        <v>2</v>
      </c>
      <c r="L16" s="6" t="s">
        <v>63</v>
      </c>
    </row>
    <row r="17" spans="10:12" x14ac:dyDescent="0.25">
      <c r="J17" s="6"/>
      <c r="K17" s="6"/>
      <c r="L17" s="6"/>
    </row>
    <row r="18" spans="10:12" x14ac:dyDescent="0.25">
      <c r="J18" s="7" t="s">
        <v>68</v>
      </c>
      <c r="K18" s="7">
        <f>ROUNDUP(K14/(K13-K16),0)</f>
        <v>21</v>
      </c>
      <c r="L18" s="6"/>
    </row>
    <row r="20" spans="10:12" x14ac:dyDescent="0.25">
      <c r="J20" s="27" t="s">
        <v>66</v>
      </c>
      <c r="K20" s="27" t="s">
        <v>4</v>
      </c>
      <c r="L20" s="26"/>
    </row>
    <row r="21" spans="10:12" x14ac:dyDescent="0.25">
      <c r="J21" s="26"/>
      <c r="K21" s="26"/>
      <c r="L21" s="26"/>
    </row>
    <row r="22" spans="10:12" x14ac:dyDescent="0.25">
      <c r="J22" s="26" t="s">
        <v>64</v>
      </c>
      <c r="K22" s="26">
        <f>K18</f>
        <v>21</v>
      </c>
      <c r="L22" s="26" t="s">
        <v>43</v>
      </c>
    </row>
    <row r="23" spans="10:12" x14ac:dyDescent="0.25">
      <c r="J23" s="26" t="s">
        <v>65</v>
      </c>
      <c r="K23" s="26">
        <v>5</v>
      </c>
      <c r="L23" s="26" t="s">
        <v>43</v>
      </c>
    </row>
    <row r="24" spans="10:12" x14ac:dyDescent="0.25">
      <c r="J24" s="26"/>
      <c r="K24" s="26"/>
      <c r="L24" s="26"/>
    </row>
    <row r="25" spans="10:12" ht="15" customHeight="1" x14ac:dyDescent="0.25">
      <c r="J25" s="27" t="s">
        <v>46</v>
      </c>
      <c r="K25" s="27">
        <f>ROUNDUP(K22/K23,0)</f>
        <v>5</v>
      </c>
      <c r="L25" s="26"/>
    </row>
    <row r="26" spans="10:12" ht="15" customHeight="1" x14ac:dyDescent="0.25"/>
    <row r="27" spans="10:12" ht="15" customHeight="1" x14ac:dyDescent="0.25">
      <c r="J27" s="9" t="s">
        <v>7</v>
      </c>
      <c r="K27" s="9" t="s">
        <v>4</v>
      </c>
      <c r="L27" s="9"/>
    </row>
    <row r="28" spans="10:12" ht="15" customHeight="1" x14ac:dyDescent="0.25">
      <c r="J28" s="9"/>
      <c r="K28" s="9"/>
      <c r="L28" s="9"/>
    </row>
    <row r="29" spans="10:12" x14ac:dyDescent="0.25">
      <c r="J29" s="14" t="s">
        <v>52</v>
      </c>
      <c r="K29" s="14">
        <v>0.19</v>
      </c>
      <c r="L29" s="14" t="s">
        <v>62</v>
      </c>
    </row>
    <row r="30" spans="10:12" x14ac:dyDescent="0.25">
      <c r="J30" s="8"/>
      <c r="K30" s="8"/>
      <c r="L30" s="8"/>
    </row>
    <row r="31" spans="10:12" x14ac:dyDescent="0.25">
      <c r="J31" s="9" t="s">
        <v>51</v>
      </c>
      <c r="K31" s="13">
        <v>0.2</v>
      </c>
      <c r="L31" s="8"/>
    </row>
    <row r="33" spans="9:14" x14ac:dyDescent="0.25">
      <c r="J33" s="17" t="s">
        <v>57</v>
      </c>
      <c r="K33" s="17" t="s">
        <v>4</v>
      </c>
      <c r="L33" s="17"/>
      <c r="M33" s="20"/>
    </row>
    <row r="34" spans="9:14" x14ac:dyDescent="0.25">
      <c r="J34" s="15"/>
      <c r="K34" s="15"/>
      <c r="L34" s="17"/>
      <c r="M34" s="20"/>
    </row>
    <row r="35" spans="9:14" ht="15.75" customHeight="1" x14ac:dyDescent="0.25">
      <c r="J35" s="15" t="s">
        <v>53</v>
      </c>
      <c r="K35" s="15">
        <v>275</v>
      </c>
      <c r="L35" s="15" t="s">
        <v>21</v>
      </c>
      <c r="M35" s="20" t="s">
        <v>55</v>
      </c>
      <c r="N35" s="19" t="s">
        <v>60</v>
      </c>
    </row>
    <row r="36" spans="9:14" ht="15.75" customHeight="1" x14ac:dyDescent="0.25">
      <c r="J36" s="15" t="s">
        <v>56</v>
      </c>
      <c r="K36" s="15">
        <v>250</v>
      </c>
      <c r="L36" s="15" t="s">
        <v>21</v>
      </c>
      <c r="M36" s="20" t="s">
        <v>58</v>
      </c>
      <c r="N36" s="19" t="s">
        <v>60</v>
      </c>
    </row>
    <row r="37" spans="9:14" ht="15.75" customHeight="1" x14ac:dyDescent="0.25">
      <c r="J37" s="15" t="s">
        <v>59</v>
      </c>
      <c r="K37" s="15">
        <v>225</v>
      </c>
      <c r="L37" s="15" t="s">
        <v>21</v>
      </c>
      <c r="M37" s="20" t="s">
        <v>61</v>
      </c>
      <c r="N37" s="19" t="s">
        <v>60</v>
      </c>
    </row>
    <row r="38" spans="9:14" x14ac:dyDescent="0.25">
      <c r="J38" s="30" t="s">
        <v>74</v>
      </c>
      <c r="K38" s="15">
        <v>0.79</v>
      </c>
      <c r="L38" s="31" t="s">
        <v>75</v>
      </c>
      <c r="M38" s="20"/>
      <c r="N38" s="19" t="s">
        <v>60</v>
      </c>
    </row>
    <row r="39" spans="9:14" x14ac:dyDescent="0.25">
      <c r="J39" s="15"/>
      <c r="K39" s="15"/>
      <c r="L39" s="16"/>
      <c r="M39" s="20"/>
      <c r="N39" s="19"/>
    </row>
    <row r="40" spans="9:14" x14ac:dyDescent="0.25">
      <c r="J40" s="17" t="s">
        <v>54</v>
      </c>
      <c r="K40" s="18" cm="1">
        <f t="array" ref="K40">AVERAGE(K35:K37*K38)</f>
        <v>197.5</v>
      </c>
      <c r="L40" s="16"/>
      <c r="M40" s="20"/>
    </row>
    <row r="41" spans="9:14" x14ac:dyDescent="0.25">
      <c r="M41" s="20"/>
    </row>
    <row r="42" spans="9:14" x14ac:dyDescent="0.25">
      <c r="J42" s="34" t="s">
        <v>80</v>
      </c>
      <c r="K42" s="34" t="s">
        <v>84</v>
      </c>
      <c r="L42" s="34" t="s">
        <v>83</v>
      </c>
      <c r="M42" s="34" t="s">
        <v>81</v>
      </c>
    </row>
    <row r="43" spans="9:14" x14ac:dyDescent="0.25">
      <c r="I43" t="s">
        <v>91</v>
      </c>
      <c r="J43" s="33" cm="1">
        <f t="array" ref="J43:L43">SMALL(distancetable!A2:L2,{1,2,3})</f>
        <v>0</v>
      </c>
      <c r="K43" s="33">
        <v>25.760000000000005</v>
      </c>
      <c r="L43" s="33">
        <v>26.04</v>
      </c>
      <c r="M43" s="33">
        <f>K43+L43</f>
        <v>51.800000000000004</v>
      </c>
    </row>
    <row r="44" spans="9:14" x14ac:dyDescent="0.25">
      <c r="I44" t="s">
        <v>92</v>
      </c>
      <c r="J44" s="33" cm="1">
        <f t="array" ref="J44:L44">SMALL(distancetable!A3:L3,{1,2,3})</f>
        <v>0</v>
      </c>
      <c r="K44" s="33">
        <v>12.440000000000001</v>
      </c>
      <c r="L44" s="33">
        <v>30.200000000000003</v>
      </c>
      <c r="M44" s="33">
        <f>K44+L44</f>
        <v>42.64</v>
      </c>
    </row>
    <row r="45" spans="9:14" x14ac:dyDescent="0.25">
      <c r="I45" t="s">
        <v>90</v>
      </c>
      <c r="J45" s="33" cm="1">
        <f t="array" ref="J45:L45">SMALL(distancetable!A4:L4,{1,2,3})</f>
        <v>0</v>
      </c>
      <c r="K45" s="33">
        <v>22.400000000000002</v>
      </c>
      <c r="L45" s="33">
        <v>25.760000000000005</v>
      </c>
      <c r="M45" s="33">
        <f>K45+L45</f>
        <v>48.160000000000011</v>
      </c>
    </row>
    <row r="46" spans="9:14" x14ac:dyDescent="0.25">
      <c r="J46" s="33" cm="1">
        <f t="array" ref="J46:L46">SMALL(distancetable!A5:L5,{1,2,3})</f>
        <v>0</v>
      </c>
      <c r="K46" s="33">
        <v>23.680000000000003</v>
      </c>
      <c r="L46" s="33">
        <v>27.680000000000003</v>
      </c>
      <c r="M46" s="33">
        <f>K46+L46</f>
        <v>51.360000000000007</v>
      </c>
    </row>
    <row r="47" spans="9:14" x14ac:dyDescent="0.25">
      <c r="J47" s="33" cm="1">
        <f t="array" ref="J47:L47">SMALL(distancetable!A6:L6,{1,2,3})</f>
        <v>0</v>
      </c>
      <c r="K47" s="33">
        <v>12.440000000000001</v>
      </c>
      <c r="L47" s="33">
        <v>25.84</v>
      </c>
      <c r="M47" s="33">
        <f>K47+L47</f>
        <v>38.28</v>
      </c>
    </row>
    <row r="48" spans="9:14" x14ac:dyDescent="0.25">
      <c r="J48" s="33" cm="1">
        <f t="array" ref="J48:L48">SMALL(distancetable!A7:L7,{1,2,3})</f>
        <v>0</v>
      </c>
      <c r="K48" s="33">
        <v>23.680000000000003</v>
      </c>
      <c r="L48" s="33">
        <v>24.040000000000003</v>
      </c>
      <c r="M48" s="33">
        <f>K48+L48</f>
        <v>47.720000000000006</v>
      </c>
    </row>
    <row r="49" spans="10:13" x14ac:dyDescent="0.25">
      <c r="J49" s="33" cm="1">
        <f t="array" ref="J49:L49">SMALL(distancetable!A8:L8,{1,2,3})</f>
        <v>0</v>
      </c>
      <c r="K49" s="33">
        <v>25.84</v>
      </c>
      <c r="L49" s="33">
        <v>32.880000000000003</v>
      </c>
      <c r="M49" s="33">
        <f>K49+L49</f>
        <v>58.72</v>
      </c>
    </row>
    <row r="50" spans="10:13" x14ac:dyDescent="0.25">
      <c r="J50" s="33" cm="1">
        <f t="array" ref="J50:L50">SMALL(distancetable!A9:L9,{1,2,3})</f>
        <v>0</v>
      </c>
      <c r="K50" s="33">
        <v>20.560000000000002</v>
      </c>
      <c r="L50" s="33">
        <v>25.64</v>
      </c>
      <c r="M50" s="33">
        <f>K50+L50</f>
        <v>46.2</v>
      </c>
    </row>
    <row r="51" spans="10:13" x14ac:dyDescent="0.25">
      <c r="J51" s="33" cm="1">
        <f t="array" ref="J51:L51">SMALL(distancetable!A10:L10,{1,2,3})</f>
        <v>0</v>
      </c>
      <c r="K51" s="33">
        <v>50.400000000000006</v>
      </c>
      <c r="L51" s="33">
        <v>63.6</v>
      </c>
      <c r="M51" s="33">
        <f>K51+L51</f>
        <v>114</v>
      </c>
    </row>
    <row r="52" spans="10:13" x14ac:dyDescent="0.25">
      <c r="J52" s="33" cm="1">
        <f t="array" ref="J52:L52">SMALL(distancetable!A11:L11,{1,2,3})</f>
        <v>0</v>
      </c>
      <c r="K52" s="33">
        <v>45.6</v>
      </c>
      <c r="L52" s="33">
        <v>60</v>
      </c>
      <c r="M52" s="33">
        <f>K52+L52</f>
        <v>105.6</v>
      </c>
    </row>
    <row r="53" spans="10:13" x14ac:dyDescent="0.25">
      <c r="J53" s="33" cm="1">
        <f t="array" ref="J53:L53">SMALL(distancetable!A12:L12,{1,2,3})</f>
        <v>0</v>
      </c>
      <c r="K53" s="33">
        <v>22.400000000000002</v>
      </c>
      <c r="L53" s="33">
        <v>24.040000000000003</v>
      </c>
      <c r="M53" s="33">
        <f>K53+L53</f>
        <v>46.440000000000005</v>
      </c>
    </row>
    <row r="54" spans="10:13" x14ac:dyDescent="0.25">
      <c r="J54" s="33" cm="1">
        <f t="array" ref="J54:L54">SMALL(distancetable!A13:L13,{1,2,3})</f>
        <v>0</v>
      </c>
      <c r="K54" s="33">
        <v>20.560000000000002</v>
      </c>
      <c r="L54" s="33">
        <v>27.400000000000002</v>
      </c>
      <c r="M54" s="33">
        <f>K54+L54</f>
        <v>47.960000000000008</v>
      </c>
    </row>
    <row r="55" spans="10:13" x14ac:dyDescent="0.25">
      <c r="J55" s="33"/>
      <c r="K55" s="33"/>
      <c r="L55" s="34" t="s">
        <v>82</v>
      </c>
      <c r="M55" s="35">
        <f>AVERAGE(M43:M54)</f>
        <v>58.240000000000009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RandomPopulation</vt:lpstr>
      <vt:lpstr>StedenInformatie</vt:lpstr>
      <vt:lpstr>distancetable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erikvanbaasbank</cp:lastModifiedBy>
  <dcterms:created xsi:type="dcterms:W3CDTF">2020-11-19T10:28:42Z</dcterms:created>
  <dcterms:modified xsi:type="dcterms:W3CDTF">2020-11-29T14:34:20Z</dcterms:modified>
</cp:coreProperties>
</file>