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rik\Desktop\JupyterMover\Homework\GroupProject1\California\Resources\"/>
    </mc:Choice>
  </mc:AlternateContent>
  <xr:revisionPtr revIDLastSave="0" documentId="10_ncr:8100000_{96BF618F-5EC0-4CB4-9403-D6377C73BB76}" xr6:coauthVersionLast="34" xr6:coauthVersionMax="34" xr10:uidLastSave="{00000000-0000-0000-0000-000000000000}"/>
  <bookViews>
    <workbookView xWindow="96" yWindow="72" windowWidth="17916" windowHeight="10068" tabRatio="551" activeTab="1" xr2:uid="{00000000-000D-0000-FFFF-FFFF00000000}"/>
  </bookViews>
  <sheets>
    <sheet name="Pivot Table" sheetId="75" r:id="rId1"/>
    <sheet name="Sheet1" sheetId="76" r:id="rId2"/>
    <sheet name="Pivot Table Raw Data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G3429" i="3" l="1"/>
  <c r="G3428" i="3"/>
  <c r="G3420" i="3"/>
  <c r="G3419" i="3"/>
  <c r="G3409" i="3"/>
  <c r="G3382" i="3"/>
  <c r="G3377" i="3"/>
  <c r="G3376" i="3"/>
  <c r="G3368" i="3"/>
  <c r="G3367" i="3"/>
  <c r="G3358" i="3"/>
  <c r="G3357" i="3"/>
  <c r="G3330" i="3"/>
  <c r="G3325" i="3"/>
  <c r="G3324" i="3"/>
  <c r="G3316" i="3"/>
  <c r="G3315" i="3"/>
  <c r="G3306" i="3"/>
  <c r="G3305" i="3"/>
  <c r="G3278" i="3"/>
  <c r="A3279" i="3"/>
  <c r="A3280" i="3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278" i="3"/>
  <c r="G3273" i="3"/>
  <c r="G3272" i="3"/>
  <c r="G3264" i="3"/>
  <c r="G3263" i="3"/>
  <c r="G3254" i="3"/>
  <c r="G3253" i="3"/>
  <c r="G3226" i="3"/>
  <c r="G3220" i="3" l="1"/>
  <c r="G3221" i="3" s="1"/>
  <c r="G3201" i="3"/>
  <c r="G3174" i="3"/>
  <c r="G3212" i="3" s="1"/>
  <c r="G3160" i="3" l="1"/>
  <c r="G3169" i="3"/>
  <c r="G3108" i="3" l="1"/>
  <c r="G3117" i="3" s="1"/>
  <c r="H3067" i="3" l="1"/>
  <c r="H3058" i="3"/>
  <c r="H3015" i="3" l="1"/>
  <c r="H3006" i="3"/>
  <c r="H2963" i="3"/>
  <c r="H2954" i="3"/>
</calcChain>
</file>

<file path=xl/sharedStrings.xml><?xml version="1.0" encoding="utf-8"?>
<sst xmlns="http://schemas.openxmlformats.org/spreadsheetml/2006/main" count="13832" uniqueCount="151">
  <si>
    <t>Corporation Tax</t>
  </si>
  <si>
    <t>Cigarette Tax</t>
  </si>
  <si>
    <t>Estate, Inheritance &amp; Gift Tax</t>
  </si>
  <si>
    <t>Trailer Coach License (In-Lieu) Fees</t>
  </si>
  <si>
    <t>Motor Vehicle License (In-Lieu) Fees</t>
  </si>
  <si>
    <t>Motor Vehicle Fuel Tax (Gasoline)</t>
  </si>
  <si>
    <t>Motor Vehicle Fuel Tax (Diesel)</t>
  </si>
  <si>
    <t>Motor Vehicle Registration</t>
  </si>
  <si>
    <t>Personal Income Tax</t>
  </si>
  <si>
    <t>Retail Sales and Use Tax (Realignment)</t>
  </si>
  <si>
    <t>Retail Sales and Use Tax</t>
  </si>
  <si>
    <t>Transfers &amp; Loans</t>
  </si>
  <si>
    <t>Source</t>
  </si>
  <si>
    <t>General Fund</t>
  </si>
  <si>
    <t>Special Funds</t>
  </si>
  <si>
    <t>Adjustments to Reconcile to Controller</t>
  </si>
  <si>
    <t>Category</t>
  </si>
  <si>
    <t>Type of Fund</t>
  </si>
  <si>
    <t>Alcoholic Beverages Taxes &amp; Fees</t>
  </si>
  <si>
    <t>Insurance Gross Premium Tax</t>
  </si>
  <si>
    <t>Horse Racing (Pari-mutual License Fees)</t>
  </si>
  <si>
    <t>Fiscal Year</t>
  </si>
  <si>
    <t>Amount</t>
  </si>
  <si>
    <t>2000-01</t>
  </si>
  <si>
    <t>SCO Adjustments</t>
  </si>
  <si>
    <t>Major Revenue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</si>
  <si>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</si>
  <si>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</si>
  <si>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</si>
  <si>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</si>
  <si>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</si>
  <si>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</si>
  <si>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</si>
  <si>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</si>
  <si>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</si>
  <si>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</si>
  <si>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1988-89</t>
  </si>
  <si>
    <t>1989-90</t>
  </si>
  <si>
    <t>1987-88</t>
  </si>
  <si>
    <t>1986-87</t>
  </si>
  <si>
    <t>1985-86</t>
  </si>
  <si>
    <t>1974-75</t>
  </si>
  <si>
    <t>1975-76</t>
  </si>
  <si>
    <t>1976-77</t>
  </si>
  <si>
    <t>1977-78</t>
  </si>
  <si>
    <t>1979-80</t>
  </si>
  <si>
    <t>1978-79</t>
  </si>
  <si>
    <t>Income from Pooled Money Investments</t>
  </si>
  <si>
    <t>Income from Surplus Money Investments</t>
  </si>
  <si>
    <t>Abandoned Property</t>
  </si>
  <si>
    <t>1980-81</t>
  </si>
  <si>
    <t>1981-82</t>
  </si>
  <si>
    <t>1982-83</t>
  </si>
  <si>
    <t>1983-84</t>
  </si>
  <si>
    <t>1984-85</t>
  </si>
  <si>
    <t>1950-51</t>
  </si>
  <si>
    <t>Trial Court Revenues</t>
  </si>
  <si>
    <t>Emergency Telephone Users Surcharge</t>
  </si>
  <si>
    <t>California State University Fees</t>
  </si>
  <si>
    <t>State Lands Royalties</t>
  </si>
  <si>
    <t>Settlements &amp; Judgments</t>
  </si>
  <si>
    <t>All Other Minor Revenue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</si>
  <si>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</si>
  <si>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</si>
  <si>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</si>
  <si>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</si>
  <si>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</si>
  <si>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</si>
  <si>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</si>
  <si>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</si>
  <si>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</si>
  <si>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</si>
  <si>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</si>
  <si>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</si>
  <si>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</si>
  <si>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</si>
  <si>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</si>
  <si>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</si>
  <si>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</si>
  <si>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</si>
  <si>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</si>
  <si>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1973-74</t>
  </si>
  <si>
    <t>1972-73</t>
  </si>
  <si>
    <t>1971-72</t>
  </si>
  <si>
    <t>1970-71</t>
  </si>
  <si>
    <t>2001-02</t>
  </si>
  <si>
    <t>2002-03</t>
  </si>
  <si>
    <t>Sum of Amount</t>
  </si>
  <si>
    <t>Grand Total</t>
  </si>
  <si>
    <t>2003-04</t>
  </si>
  <si>
    <t>Telecommunications Tax</t>
  </si>
  <si>
    <t>Code</t>
  </si>
  <si>
    <t>Major Revenue Total</t>
  </si>
  <si>
    <t>SCO Adjustments Total</t>
  </si>
  <si>
    <t>Transfers &amp; Loans Total</t>
  </si>
  <si>
    <t>2004-05</t>
  </si>
  <si>
    <t>Retail Sales and Use Tax (Fiscal Recovery)</t>
  </si>
  <si>
    <t>2005-06</t>
  </si>
  <si>
    <t>2006-07</t>
  </si>
  <si>
    <t>2007-08</t>
  </si>
  <si>
    <t>2008-09</t>
  </si>
  <si>
    <t>2009-10</t>
  </si>
  <si>
    <t>2010-11</t>
  </si>
  <si>
    <t>(In Thousands)</t>
  </si>
  <si>
    <t>Minor Revenue</t>
  </si>
  <si>
    <t>Minor Revenue Total</t>
  </si>
  <si>
    <t>2011-12</t>
  </si>
  <si>
    <t>is advised when conducting such trend analyses.</t>
  </si>
  <si>
    <t>2012-13</t>
  </si>
  <si>
    <t>2013-14</t>
  </si>
  <si>
    <r>
      <t xml:space="preserve">provide sufficient information to evaluate trends in state revenues. Consulting other sources, such as the LAO's annual </t>
    </r>
    <r>
      <rPr>
        <sz val="10"/>
        <rFont val="Helvetica"/>
      </rPr>
      <t>Spending Plan</t>
    </r>
    <r>
      <rPr>
        <i/>
        <sz val="10"/>
        <rFont val="Helvetica"/>
      </rPr>
      <t xml:space="preserve"> publications,</t>
    </r>
  </si>
  <si>
    <t>2014-15</t>
  </si>
  <si>
    <t>2015-16</t>
  </si>
  <si>
    <t>2016-17</t>
  </si>
  <si>
    <t>2017-18</t>
  </si>
  <si>
    <r>
      <t xml:space="preserve">General and Special Funds Revenues, </t>
    </r>
    <r>
      <rPr>
        <b/>
        <i/>
        <sz val="12"/>
        <rFont val="Helvetica"/>
      </rPr>
      <t xml:space="preserve">2017-18 Budget Act </t>
    </r>
    <r>
      <rPr>
        <b/>
        <sz val="12"/>
        <rFont val="Helvetica"/>
        <family val="2"/>
      </rPr>
      <t>(June 2017)</t>
    </r>
  </si>
  <si>
    <t>Fi$Cal, a new state financial information system, categorizes some revenues differently from prior years beginning with 2013-14 data.</t>
  </si>
  <si>
    <t>Because of this and other changes over the years (such as changes in the timing of tax payments and tax rates, among others), this data may not</t>
  </si>
  <si>
    <r>
      <t>Reflects estimated revenues for 2016-17 and 2017-18 as assumed by the Legislature and the Governor in the</t>
    </r>
    <r>
      <rPr>
        <b/>
        <i/>
        <sz val="10"/>
        <rFont val="Helvetica"/>
      </rPr>
      <t xml:space="preserve"> 2017-18 state budget package.</t>
    </r>
  </si>
  <si>
    <t>State / Revenue Type</t>
  </si>
  <si>
    <t>CA - Total Revenue</t>
  </si>
  <si>
    <t>CA - Total Sales Tax</t>
  </si>
  <si>
    <t>CA - Marijuana's Share of Total Revenue</t>
  </si>
  <si>
    <t>IL - Total Revenue</t>
  </si>
  <si>
    <t>IL - Total Sales Tax</t>
  </si>
  <si>
    <t>IL - Marijuana's Share of Total Revenue</t>
  </si>
  <si>
    <t>IL - Total Marijuana Sales Tax</t>
  </si>
  <si>
    <t>IL - Total Tobacco Sales Tax</t>
  </si>
  <si>
    <t>IL - Tobacco's Share of Total Revenue</t>
  </si>
  <si>
    <t>CA - Total Tobacco Sales Tax</t>
  </si>
  <si>
    <t>CA - Total Marijuana Sales Tax</t>
  </si>
  <si>
    <t>CA - Tobacco's Share of Total Revenue</t>
  </si>
  <si>
    <t>CO - Total Revenue</t>
  </si>
  <si>
    <t>CO - Total Sales Tax</t>
  </si>
  <si>
    <t>CO - Total Tobacco Sales Tax</t>
  </si>
  <si>
    <t>CO - Total Marijuana Sales Tax</t>
  </si>
  <si>
    <t>CO - Marijuana's Share of Total Revenue</t>
  </si>
  <si>
    <t>CO - Tobacco's Share of Total Revenue</t>
  </si>
  <si>
    <t>WA - Total Revenue</t>
  </si>
  <si>
    <t>WA - Total Sales Tax</t>
  </si>
  <si>
    <t>WA - Total Tobacco Sales Tax</t>
  </si>
  <si>
    <t>WA - Total Marijuana Sales Tax</t>
  </si>
  <si>
    <t>WA - Marijuana's Share of Total Revenue</t>
  </si>
  <si>
    <t>WA - Tobacco's Share of Total Revenue</t>
  </si>
  <si>
    <t>NV - Total Revenue</t>
  </si>
  <si>
    <t>NV - Total Sales Tax</t>
  </si>
  <si>
    <t>NV - Total Tobacco Sales Tax</t>
  </si>
  <si>
    <t>NV - Total Marijuana Sales Tax</t>
  </si>
  <si>
    <t>NV - Tobacco's Share of Total Revenue</t>
  </si>
  <si>
    <t>NV - Marijuana's Share of Total Revenue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</si>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</sst>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Helvetica"/>
    </font>
    <font>
      <b/>
      <sz val="12"/>
      <name val="Helvetica"/>
      <family val="2"/>
    </font>
    <font>
      <sz val="8"/>
      <name val="Helvetica"/>
      <family val="2"/>
    </font>
    <font>
      <sz val="8"/>
      <name val="Helvetica"/>
      <family val="2"/>
    </font>
    <font>
      <i/>
      <sz val="10"/>
      <name val="Helvetica"/>
      <family val="2"/>
    </font>
    <font>
      <b/>
      <i/>
      <sz val="10"/>
      <name val="Helvetica"/>
      <family val="2"/>
    </font>
    <font>
      <sz val="10"/>
      <name val="Arial"/>
      <family val="2"/>
    </font>
    <font>
      <b/>
      <sz val="10"/>
      <name val="Helvetica"/>
    </font>
    <font>
      <u/>
      <sz val="10"/>
      <color theme="10"/>
      <name val="Helvetica"/>
    </font>
    <font>
      <i/>
      <sz val="10"/>
      <name val="Helvetica"/>
    </font>
    <font>
      <b/>
      <i/>
      <sz val="12"/>
      <name val="Helvetica"/>
    </font>
    <font>
      <b/>
      <i/>
      <sz val="10"/>
      <name val="Helvetica"/>
    </font>
    <font>
      <sz val="10"/>
      <color theme="1"/>
      <name val="Helvetica"/>
    </font>
    <font>
      <b/>
      <sz val="10"/>
      <color theme="1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79998168889431442"/>
      </top>
      <bottom style="thin">
        <color theme="8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pivotButton="1"/>
    <xf numFmtId="0" fontId="5" fillId="0" borderId="0" xfId="0" applyFont="1"/>
    <xf numFmtId="0" fontId="6" fillId="0" borderId="0" xfId="0" applyFont="1"/>
    <xf numFmtId="0" fontId="8" fillId="0" borderId="0" xfId="1"/>
    <xf numFmtId="0" fontId="9" fillId="0" borderId="0" xfId="0" applyFont="1"/>
    <xf numFmtId="0" fontId="2" fillId="0" borderId="0" xfId="0" quotePrefix="1" applyFont="1" applyAlignment="1">
      <alignment horizontal="center"/>
    </xf>
    <xf numFmtId="0" fontId="13" fillId="0" borderId="2" xfId="0" applyFont="1" applyBorder="1"/>
    <xf numFmtId="0" fontId="12" fillId="0" borderId="3" xfId="0" applyFont="1" applyBorder="1"/>
    <xf numFmtId="3" fontId="12" fillId="0" borderId="3" xfId="0" applyNumberFormat="1" applyFont="1" applyBorder="1"/>
    <xf numFmtId="0" fontId="7" fillId="0" borderId="0" xfId="0" applyFont="1" applyAlignment="1">
      <alignment horizontal="left" vertical="center" indent="1"/>
    </xf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Retail Sales and Use Tax (Realignment)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</c:strCache>
            </c:strRef>
          </c:cat>
          <c:val>
            <c:numRef>
              <c:f>Sheet1!$B$2:$F$2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24469589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9-4C50-9504-503C6C57A69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Retail Sales and Use 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</c:strCache>
            </c:strRef>
          </c:cat>
          <c:val>
            <c:numRef>
              <c:f>Sheet1!$B$3:$F$3</c:f>
              <c:numCache>
                <c:formatCode>#,##0</c:formatCode>
                <c:ptCount val="5"/>
                <c:pt idx="0">
                  <c:v>22263123</c:v>
                </c:pt>
                <c:pt idx="1">
                  <c:v>23682139</c:v>
                </c:pt>
                <c:pt idx="2">
                  <c:v>24871008</c:v>
                </c:pt>
                <c:pt idx="3">
                  <c:v>24494113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9-4C50-9504-503C6C57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56888"/>
        <c:axId val="572154920"/>
      </c:lineChart>
      <c:catAx>
        <c:axId val="5721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4920"/>
        <c:crosses val="autoZero"/>
        <c:auto val="1"/>
        <c:lblAlgn val="ctr"/>
        <c:lblOffset val="100"/>
        <c:noMultiLvlLbl val="0"/>
      </c:catAx>
      <c:valAx>
        <c:axId val="5721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314158</xdr:colOff>
      <xdr:row>6</xdr:row>
      <xdr:rowOff>82215</xdr:rowOff>
    </xdr:from>
    <xdr:to>
      <xdr:col>5</xdr:col>
      <xdr:colOff>969210</xdr:colOff>
      <xdr:row>22</xdr:row>
      <xdr:rowOff>151731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DD97F-9D9F-4DB2-A3C0-DEF2B3C2F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isney" refreshedDate="43013.689949884261" createdVersion="4" refreshedVersion="4" minRefreshableVersion="3" recordCount="3432" xr:uid="{00000000-000A-0000-FFFF-FFFF59000000}">
  <cacheSource type="worksheet">
    <worksheetSource ref="B1:G3433" sheet="Pivot Table Raw Data"/>
  </cacheSource>
  <cacheFields count="6">
    <cacheField name="Category" numFmtId="0">
      <sharedItems count="4">
        <s v="Major Revenue"/>
        <s v="Minor Revenue"/>
        <s v="Transfers &amp; Loans"/>
        <s v="SCO Adjustments"/>
      </sharedItems>
    </cacheField>
    <cacheField name="Code" numFmtId="0">
      <sharedItems containsSemiMixedTypes="0" containsString="0" containsNumber="1" containsInteger="1" minValue="1" maxValue="3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20"/>
        <n v="21"/>
        <n v="22"/>
        <n v="23"/>
        <n v="24"/>
        <n v="25"/>
        <n v="26"/>
        <n v="27"/>
        <n v="28"/>
        <n v="29"/>
        <n v="30"/>
        <n v="15"/>
        <n v="16"/>
      </sharedItems>
    </cacheField>
    <cacheField name="Source" numFmtId="0">
      <sharedItems count="27">
        <s v="Alcoholic Beverages Taxes &amp; Fees"/>
        <s v="Corporation Tax"/>
        <s v="Cigarette Tax"/>
        <s v="Horse Racing (Pari-mutual License Fees)"/>
        <s v="Estate, Inheritance &amp; Gift Tax"/>
        <s v="Insurance Gross Premium Tax"/>
        <s v="Trailer Coach License (In-Lieu) Fees"/>
        <s v="Motor Vehicle License (In-Lieu) Fees"/>
        <s v="Motor Vehicle Fuel Tax (Gasoline)"/>
        <s v="Motor Vehicle Fuel Tax (Diesel)"/>
        <s v="Motor Vehicle Registration"/>
        <s v="Personal Income Tax"/>
        <s v="Retail Sales and Use Tax (Realignment)"/>
        <s v="Retail Sales and Use Tax"/>
        <s v="Trial Court Revenues"/>
        <s v="Emergency Telephone Users Surcharge"/>
        <s v="California State University Fees"/>
        <s v="Income from Pooled Money Investments"/>
        <s v="Income from Surplus Money Investments"/>
        <s v="State Lands Royalties"/>
        <s v="Abandoned Property"/>
        <s v="Settlements &amp; Judgments"/>
        <s v="All Other Minor Revenue"/>
        <s v="Transfers &amp; Loans"/>
        <s v="Adjustments to Reconcile to Controller"/>
        <s v="Telecommunications Tax"/>
        <s v="Retail Sales and Use Tax (Fiscal Recovery)"/>
      </sharedItems>
    </cacheField>
    <cacheField name="Type of Fund" numFmtId="0">
      <sharedItems count="2">
        <s v="General Fund"/>
        <s v="Special Funds"/>
      </sharedItems>
    </cacheField>
    <cacheField name="Fiscal Year" numFmtId="0">
      <sharedItems count="68">
        <s v="1950-51"/>
        <s v="1951-52"/>
        <s v="1952-53"/>
        <s v="1953-54"/>
        <s v="1954-55"/>
        <s v="1955-56"/>
        <s v="1956-57"/>
        <s v="1957-58"/>
        <s v="1958-59"/>
        <s v="1959-60"/>
        <s v="1960-61"/>
        <s v="1961-62"/>
        <s v="1962-63"/>
        <s v="1963-64"/>
        <s v="1964-65"/>
        <s v="1965-66"/>
        <s v="1966-67"/>
        <s v="1967-68"/>
        <s v="1968-69"/>
        <s v="1969-70"/>
        <s v="1970-71"/>
        <s v="1971-72"/>
        <s v="1972-73"/>
        <s v="1973-74"/>
        <s v="1974-75"/>
        <s v="1975-76"/>
        <s v="1976-77"/>
        <s v="1977-78"/>
        <s v="1978-79"/>
        <s v="1979-80"/>
        <s v="1980-81"/>
        <s v="1981-82"/>
        <s v="1982-83"/>
        <s v="1983-84"/>
        <s v="1984-85"/>
        <s v="1985-86"/>
        <s v="1986-87"/>
        <s v="1987-88"/>
        <s v="1988-89"/>
        <s v="1989-90"/>
        <s v="1990-91"/>
        <s v="1991-92"/>
        <s v="1992-93"/>
        <s v="1993-94"/>
        <s v="1994-95"/>
        <s v="1995-96"/>
        <s v="1996-97"/>
        <s v="1997-98"/>
        <s v="1998-99"/>
        <s v="1999-00"/>
        <s v="2000-01"/>
        <s v="2001-02"/>
        <s v="2002-03"/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</sharedItems>
    </cacheField>
    <cacheField name="Amount" numFmtId="0">
      <sharedItems containsSemiMixedTypes="0" containsString="0" containsNumber="1" minValue="-6180836" maxValue="8882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x v="0"/>
    <x v="0"/>
    <x v="0"/>
    <x v="0"/>
    <x v="0"/>
    <n v="19890.054"/>
  </r>
  <r>
    <x v="0"/>
    <x v="1"/>
    <x v="1"/>
    <x v="0"/>
    <x v="0"/>
    <n v="98245.206999999995"/>
  </r>
  <r>
    <x v="0"/>
    <x v="2"/>
    <x v="2"/>
    <x v="0"/>
    <x v="0"/>
    <n v="0"/>
  </r>
  <r>
    <x v="0"/>
    <x v="3"/>
    <x v="3"/>
    <x v="0"/>
    <x v="0"/>
    <n v="3900.4760000000001"/>
  </r>
  <r>
    <x v="0"/>
    <x v="4"/>
    <x v="4"/>
    <x v="0"/>
    <x v="0"/>
    <n v="23671.019"/>
  </r>
  <r>
    <x v="0"/>
    <x v="5"/>
    <x v="5"/>
    <x v="0"/>
    <x v="0"/>
    <n v="23446.623"/>
  </r>
  <r>
    <x v="0"/>
    <x v="6"/>
    <x v="6"/>
    <x v="0"/>
    <x v="0"/>
    <n v="0"/>
  </r>
  <r>
    <x v="0"/>
    <x v="7"/>
    <x v="7"/>
    <x v="0"/>
    <x v="0"/>
    <n v="2813.5"/>
  </r>
  <r>
    <x v="0"/>
    <x v="8"/>
    <x v="8"/>
    <x v="0"/>
    <x v="0"/>
    <n v="0"/>
  </r>
  <r>
    <x v="0"/>
    <x v="9"/>
    <x v="9"/>
    <x v="0"/>
    <x v="0"/>
    <n v="0"/>
  </r>
  <r>
    <x v="0"/>
    <x v="10"/>
    <x v="10"/>
    <x v="0"/>
    <x v="0"/>
    <n v="0"/>
  </r>
  <r>
    <x v="0"/>
    <x v="11"/>
    <x v="11"/>
    <x v="0"/>
    <x v="0"/>
    <n v="75890.971999999994"/>
  </r>
  <r>
    <x v="0"/>
    <x v="12"/>
    <x v="12"/>
    <x v="0"/>
    <x v="0"/>
    <n v="0"/>
  </r>
  <r>
    <x v="0"/>
    <x v="13"/>
    <x v="13"/>
    <x v="0"/>
    <x v="0"/>
    <n v="399243.09299999999"/>
  </r>
  <r>
    <x v="0"/>
    <x v="0"/>
    <x v="0"/>
    <x v="1"/>
    <x v="0"/>
    <n v="8106.1549999999997"/>
  </r>
  <r>
    <x v="0"/>
    <x v="1"/>
    <x v="1"/>
    <x v="1"/>
    <x v="0"/>
    <n v="0"/>
  </r>
  <r>
    <x v="0"/>
    <x v="2"/>
    <x v="2"/>
    <x v="1"/>
    <x v="0"/>
    <n v="0"/>
  </r>
  <r>
    <x v="0"/>
    <x v="3"/>
    <x v="3"/>
    <x v="1"/>
    <x v="0"/>
    <n v="12467.81"/>
  </r>
  <r>
    <x v="0"/>
    <x v="4"/>
    <x v="4"/>
    <x v="1"/>
    <x v="0"/>
    <n v="0"/>
  </r>
  <r>
    <x v="0"/>
    <x v="5"/>
    <x v="5"/>
    <x v="1"/>
    <x v="0"/>
    <n v="0"/>
  </r>
  <r>
    <x v="0"/>
    <x v="6"/>
    <x v="6"/>
    <x v="1"/>
    <x v="0"/>
    <n v="0"/>
  </r>
  <r>
    <x v="0"/>
    <x v="7"/>
    <x v="7"/>
    <x v="1"/>
    <x v="0"/>
    <n v="57188.423000000003"/>
  </r>
  <r>
    <x v="0"/>
    <x v="8"/>
    <x v="8"/>
    <x v="1"/>
    <x v="0"/>
    <n v="143994.58600000001"/>
  </r>
  <r>
    <x v="0"/>
    <x v="9"/>
    <x v="9"/>
    <x v="1"/>
    <x v="0"/>
    <n v="5912.5450000000001"/>
  </r>
  <r>
    <x v="0"/>
    <x v="10"/>
    <x v="10"/>
    <x v="1"/>
    <x v="0"/>
    <n v="57678.485000000001"/>
  </r>
  <r>
    <x v="0"/>
    <x v="11"/>
    <x v="11"/>
    <x v="1"/>
    <x v="0"/>
    <n v="0"/>
  </r>
  <r>
    <x v="0"/>
    <x v="12"/>
    <x v="12"/>
    <x v="1"/>
    <x v="0"/>
    <n v="0"/>
  </r>
  <r>
    <x v="0"/>
    <x v="13"/>
    <x v="13"/>
    <x v="1"/>
    <x v="0"/>
    <n v="0"/>
  </r>
  <r>
    <x v="1"/>
    <x v="14"/>
    <x v="14"/>
    <x v="0"/>
    <x v="0"/>
    <n v="0"/>
  </r>
  <r>
    <x v="1"/>
    <x v="15"/>
    <x v="15"/>
    <x v="0"/>
    <x v="0"/>
    <n v="0"/>
  </r>
  <r>
    <x v="1"/>
    <x v="16"/>
    <x v="16"/>
    <x v="0"/>
    <x v="0"/>
    <n v="0"/>
  </r>
  <r>
    <x v="1"/>
    <x v="17"/>
    <x v="17"/>
    <x v="0"/>
    <x v="0"/>
    <n v="0"/>
  </r>
  <r>
    <x v="1"/>
    <x v="18"/>
    <x v="18"/>
    <x v="0"/>
    <x v="0"/>
    <n v="1345.7850000000001"/>
  </r>
  <r>
    <x v="1"/>
    <x v="19"/>
    <x v="19"/>
    <x v="0"/>
    <x v="0"/>
    <n v="0"/>
  </r>
  <r>
    <x v="1"/>
    <x v="20"/>
    <x v="20"/>
    <x v="0"/>
    <x v="0"/>
    <n v="0"/>
  </r>
  <r>
    <x v="1"/>
    <x v="21"/>
    <x v="21"/>
    <x v="0"/>
    <x v="0"/>
    <n v="0"/>
  </r>
  <r>
    <x v="1"/>
    <x v="22"/>
    <x v="22"/>
    <x v="0"/>
    <x v="0"/>
    <n v="23618.054000000036"/>
  </r>
  <r>
    <x v="1"/>
    <x v="14"/>
    <x v="14"/>
    <x v="1"/>
    <x v="0"/>
    <n v="0"/>
  </r>
  <r>
    <x v="1"/>
    <x v="15"/>
    <x v="15"/>
    <x v="1"/>
    <x v="0"/>
    <n v="0"/>
  </r>
  <r>
    <x v="1"/>
    <x v="16"/>
    <x v="16"/>
    <x v="1"/>
    <x v="0"/>
    <n v="0"/>
  </r>
  <r>
    <x v="1"/>
    <x v="17"/>
    <x v="17"/>
    <x v="1"/>
    <x v="0"/>
    <n v="0"/>
  </r>
  <r>
    <x v="1"/>
    <x v="18"/>
    <x v="18"/>
    <x v="1"/>
    <x v="0"/>
    <n v="0"/>
  </r>
  <r>
    <x v="1"/>
    <x v="19"/>
    <x v="19"/>
    <x v="1"/>
    <x v="0"/>
    <n v="0"/>
  </r>
  <r>
    <x v="1"/>
    <x v="20"/>
    <x v="20"/>
    <x v="1"/>
    <x v="0"/>
    <n v="0"/>
  </r>
  <r>
    <x v="1"/>
    <x v="21"/>
    <x v="21"/>
    <x v="1"/>
    <x v="0"/>
    <n v="0"/>
  </r>
  <r>
    <x v="1"/>
    <x v="22"/>
    <x v="22"/>
    <x v="1"/>
    <x v="0"/>
    <n v="36629.957999999984"/>
  </r>
  <r>
    <x v="2"/>
    <x v="23"/>
    <x v="23"/>
    <x v="0"/>
    <x v="0"/>
    <n v="0"/>
  </r>
  <r>
    <x v="2"/>
    <x v="23"/>
    <x v="23"/>
    <x v="1"/>
    <x v="0"/>
    <n v="0"/>
  </r>
  <r>
    <x v="3"/>
    <x v="24"/>
    <x v="24"/>
    <x v="0"/>
    <x v="0"/>
    <n v="0"/>
  </r>
  <r>
    <x v="3"/>
    <x v="24"/>
    <x v="24"/>
    <x v="1"/>
    <x v="0"/>
    <n v="0"/>
  </r>
  <r>
    <x v="0"/>
    <x v="0"/>
    <x v="0"/>
    <x v="0"/>
    <x v="1"/>
    <n v="18159.608"/>
  </r>
  <r>
    <x v="0"/>
    <x v="1"/>
    <x v="1"/>
    <x v="0"/>
    <x v="1"/>
    <n v="120126.645"/>
  </r>
  <r>
    <x v="0"/>
    <x v="2"/>
    <x v="2"/>
    <x v="0"/>
    <x v="1"/>
    <n v="0"/>
  </r>
  <r>
    <x v="0"/>
    <x v="3"/>
    <x v="3"/>
    <x v="0"/>
    <x v="1"/>
    <n v="3628.5459999999998"/>
  </r>
  <r>
    <x v="0"/>
    <x v="4"/>
    <x v="4"/>
    <x v="0"/>
    <x v="1"/>
    <n v="29164.503000000001"/>
  </r>
  <r>
    <x v="0"/>
    <x v="5"/>
    <x v="5"/>
    <x v="0"/>
    <x v="1"/>
    <n v="25731.96"/>
  </r>
  <r>
    <x v="0"/>
    <x v="6"/>
    <x v="6"/>
    <x v="0"/>
    <x v="1"/>
    <n v="0"/>
  </r>
  <r>
    <x v="0"/>
    <x v="7"/>
    <x v="7"/>
    <x v="0"/>
    <x v="1"/>
    <n v="2738.125"/>
  </r>
  <r>
    <x v="0"/>
    <x v="8"/>
    <x v="8"/>
    <x v="0"/>
    <x v="1"/>
    <n v="0"/>
  </r>
  <r>
    <x v="0"/>
    <x v="9"/>
    <x v="9"/>
    <x v="0"/>
    <x v="1"/>
    <n v="0"/>
  </r>
  <r>
    <x v="0"/>
    <x v="10"/>
    <x v="10"/>
    <x v="0"/>
    <x v="1"/>
    <n v="0"/>
  </r>
  <r>
    <x v="0"/>
    <x v="11"/>
    <x v="11"/>
    <x v="0"/>
    <x v="1"/>
    <n v="90914.285999999993"/>
  </r>
  <r>
    <x v="0"/>
    <x v="12"/>
    <x v="12"/>
    <x v="0"/>
    <x v="1"/>
    <n v="0"/>
  </r>
  <r>
    <x v="0"/>
    <x v="13"/>
    <x v="13"/>
    <x v="0"/>
    <x v="1"/>
    <n v="417692.52299999999"/>
  </r>
  <r>
    <x v="0"/>
    <x v="0"/>
    <x v="0"/>
    <x v="1"/>
    <x v="1"/>
    <n v="7827.2139999999999"/>
  </r>
  <r>
    <x v="0"/>
    <x v="1"/>
    <x v="1"/>
    <x v="1"/>
    <x v="1"/>
    <n v="0"/>
  </r>
  <r>
    <x v="0"/>
    <x v="2"/>
    <x v="2"/>
    <x v="1"/>
    <x v="1"/>
    <n v="0"/>
  </r>
  <r>
    <x v="0"/>
    <x v="3"/>
    <x v="3"/>
    <x v="1"/>
    <x v="1"/>
    <n v="16413.374"/>
  </r>
  <r>
    <x v="0"/>
    <x v="4"/>
    <x v="4"/>
    <x v="1"/>
    <x v="1"/>
    <n v="0"/>
  </r>
  <r>
    <x v="0"/>
    <x v="5"/>
    <x v="5"/>
    <x v="1"/>
    <x v="1"/>
    <n v="0"/>
  </r>
  <r>
    <x v="0"/>
    <x v="6"/>
    <x v="6"/>
    <x v="1"/>
    <x v="1"/>
    <n v="0"/>
  </r>
  <r>
    <x v="0"/>
    <x v="7"/>
    <x v="7"/>
    <x v="1"/>
    <x v="1"/>
    <n v="61587.050999999999"/>
  </r>
  <r>
    <x v="0"/>
    <x v="8"/>
    <x v="8"/>
    <x v="1"/>
    <x v="1"/>
    <n v="155286.91899999999"/>
  </r>
  <r>
    <x v="0"/>
    <x v="9"/>
    <x v="9"/>
    <x v="1"/>
    <x v="1"/>
    <n v="6789.2330000000002"/>
  </r>
  <r>
    <x v="0"/>
    <x v="10"/>
    <x v="10"/>
    <x v="1"/>
    <x v="1"/>
    <n v="63483.345000000001"/>
  </r>
  <r>
    <x v="0"/>
    <x v="11"/>
    <x v="11"/>
    <x v="1"/>
    <x v="1"/>
    <n v="0"/>
  </r>
  <r>
    <x v="0"/>
    <x v="12"/>
    <x v="12"/>
    <x v="1"/>
    <x v="1"/>
    <n v="0"/>
  </r>
  <r>
    <x v="0"/>
    <x v="13"/>
    <x v="13"/>
    <x v="1"/>
    <x v="1"/>
    <n v="0"/>
  </r>
  <r>
    <x v="1"/>
    <x v="14"/>
    <x v="14"/>
    <x v="0"/>
    <x v="1"/>
    <n v="0"/>
  </r>
  <r>
    <x v="1"/>
    <x v="15"/>
    <x v="15"/>
    <x v="0"/>
    <x v="1"/>
    <n v="0"/>
  </r>
  <r>
    <x v="1"/>
    <x v="16"/>
    <x v="16"/>
    <x v="0"/>
    <x v="1"/>
    <n v="0"/>
  </r>
  <r>
    <x v="1"/>
    <x v="17"/>
    <x v="17"/>
    <x v="0"/>
    <x v="1"/>
    <n v="0"/>
  </r>
  <r>
    <x v="1"/>
    <x v="18"/>
    <x v="18"/>
    <x v="0"/>
    <x v="1"/>
    <n v="2151.654"/>
  </r>
  <r>
    <x v="1"/>
    <x v="19"/>
    <x v="19"/>
    <x v="0"/>
    <x v="1"/>
    <n v="0"/>
  </r>
  <r>
    <x v="1"/>
    <x v="20"/>
    <x v="20"/>
    <x v="0"/>
    <x v="1"/>
    <n v="0"/>
  </r>
  <r>
    <x v="1"/>
    <x v="21"/>
    <x v="21"/>
    <x v="0"/>
    <x v="1"/>
    <n v="0"/>
  </r>
  <r>
    <x v="1"/>
    <x v="22"/>
    <x v="22"/>
    <x v="0"/>
    <x v="1"/>
    <n v="23717.874999999865"/>
  </r>
  <r>
    <x v="1"/>
    <x v="14"/>
    <x v="14"/>
    <x v="1"/>
    <x v="1"/>
    <n v="0"/>
  </r>
  <r>
    <x v="1"/>
    <x v="15"/>
    <x v="15"/>
    <x v="1"/>
    <x v="1"/>
    <n v="0"/>
  </r>
  <r>
    <x v="1"/>
    <x v="16"/>
    <x v="16"/>
    <x v="1"/>
    <x v="1"/>
    <n v="0"/>
  </r>
  <r>
    <x v="1"/>
    <x v="17"/>
    <x v="17"/>
    <x v="1"/>
    <x v="1"/>
    <n v="0"/>
  </r>
  <r>
    <x v="1"/>
    <x v="18"/>
    <x v="18"/>
    <x v="1"/>
    <x v="1"/>
    <n v="0"/>
  </r>
  <r>
    <x v="1"/>
    <x v="19"/>
    <x v="19"/>
    <x v="1"/>
    <x v="1"/>
    <n v="0"/>
  </r>
  <r>
    <x v="1"/>
    <x v="20"/>
    <x v="20"/>
    <x v="1"/>
    <x v="1"/>
    <n v="0"/>
  </r>
  <r>
    <x v="1"/>
    <x v="21"/>
    <x v="21"/>
    <x v="1"/>
    <x v="1"/>
    <n v="0"/>
  </r>
  <r>
    <x v="1"/>
    <x v="22"/>
    <x v="22"/>
    <x v="1"/>
    <x v="1"/>
    <n v="40930.875"/>
  </r>
  <r>
    <x v="2"/>
    <x v="23"/>
    <x v="23"/>
    <x v="0"/>
    <x v="1"/>
    <n v="0"/>
  </r>
  <r>
    <x v="2"/>
    <x v="23"/>
    <x v="23"/>
    <x v="1"/>
    <x v="1"/>
    <n v="0"/>
  </r>
  <r>
    <x v="3"/>
    <x v="24"/>
    <x v="24"/>
    <x v="0"/>
    <x v="1"/>
    <n v="0"/>
  </r>
  <r>
    <x v="3"/>
    <x v="24"/>
    <x v="24"/>
    <x v="1"/>
    <x v="1"/>
    <n v="0"/>
  </r>
  <r>
    <x v="0"/>
    <x v="0"/>
    <x v="0"/>
    <x v="0"/>
    <x v="2"/>
    <n v="19683.843000000001"/>
  </r>
  <r>
    <x v="0"/>
    <x v="1"/>
    <x v="1"/>
    <x v="0"/>
    <x v="2"/>
    <n v="119127.44"/>
  </r>
  <r>
    <x v="0"/>
    <x v="2"/>
    <x v="2"/>
    <x v="0"/>
    <x v="2"/>
    <n v="0"/>
  </r>
  <r>
    <x v="0"/>
    <x v="3"/>
    <x v="3"/>
    <x v="0"/>
    <x v="2"/>
    <n v="4140.6220000000003"/>
  </r>
  <r>
    <x v="0"/>
    <x v="4"/>
    <x v="4"/>
    <x v="0"/>
    <x v="2"/>
    <n v="23473.934999999998"/>
  </r>
  <r>
    <x v="0"/>
    <x v="5"/>
    <x v="5"/>
    <x v="0"/>
    <x v="2"/>
    <n v="29171.123"/>
  </r>
  <r>
    <x v="0"/>
    <x v="6"/>
    <x v="6"/>
    <x v="0"/>
    <x v="2"/>
    <n v="0"/>
  </r>
  <r>
    <x v="0"/>
    <x v="7"/>
    <x v="7"/>
    <x v="0"/>
    <x v="2"/>
    <n v="2662.75"/>
  </r>
  <r>
    <x v="0"/>
    <x v="8"/>
    <x v="8"/>
    <x v="0"/>
    <x v="2"/>
    <n v="0"/>
  </r>
  <r>
    <x v="0"/>
    <x v="9"/>
    <x v="9"/>
    <x v="0"/>
    <x v="2"/>
    <n v="0"/>
  </r>
  <r>
    <x v="0"/>
    <x v="10"/>
    <x v="10"/>
    <x v="0"/>
    <x v="2"/>
    <n v="0"/>
  </r>
  <r>
    <x v="0"/>
    <x v="11"/>
    <x v="11"/>
    <x v="0"/>
    <x v="2"/>
    <n v="94551.423999999999"/>
  </r>
  <r>
    <x v="0"/>
    <x v="12"/>
    <x v="12"/>
    <x v="0"/>
    <x v="2"/>
    <n v="0"/>
  </r>
  <r>
    <x v="0"/>
    <x v="13"/>
    <x v="13"/>
    <x v="0"/>
    <x v="2"/>
    <n v="460109.83299999998"/>
  </r>
  <r>
    <x v="0"/>
    <x v="0"/>
    <x v="0"/>
    <x v="1"/>
    <x v="2"/>
    <n v="8686.6409999999996"/>
  </r>
  <r>
    <x v="0"/>
    <x v="1"/>
    <x v="1"/>
    <x v="1"/>
    <x v="2"/>
    <n v="0"/>
  </r>
  <r>
    <x v="0"/>
    <x v="2"/>
    <x v="2"/>
    <x v="1"/>
    <x v="2"/>
    <n v="0"/>
  </r>
  <r>
    <x v="0"/>
    <x v="3"/>
    <x v="3"/>
    <x v="1"/>
    <x v="2"/>
    <n v="16819.569"/>
  </r>
  <r>
    <x v="0"/>
    <x v="4"/>
    <x v="4"/>
    <x v="1"/>
    <x v="2"/>
    <n v="0"/>
  </r>
  <r>
    <x v="0"/>
    <x v="5"/>
    <x v="5"/>
    <x v="1"/>
    <x v="2"/>
    <n v="0"/>
  </r>
  <r>
    <x v="0"/>
    <x v="6"/>
    <x v="6"/>
    <x v="1"/>
    <x v="2"/>
    <n v="0"/>
  </r>
  <r>
    <x v="0"/>
    <x v="7"/>
    <x v="7"/>
    <x v="1"/>
    <x v="2"/>
    <n v="69571.758000000002"/>
  </r>
  <r>
    <x v="0"/>
    <x v="8"/>
    <x v="8"/>
    <x v="1"/>
    <x v="2"/>
    <n v="163018.19500000001"/>
  </r>
  <r>
    <x v="0"/>
    <x v="9"/>
    <x v="9"/>
    <x v="1"/>
    <x v="2"/>
    <n v="7853.0789999999997"/>
  </r>
  <r>
    <x v="0"/>
    <x v="10"/>
    <x v="10"/>
    <x v="1"/>
    <x v="2"/>
    <n v="67171.625"/>
  </r>
  <r>
    <x v="0"/>
    <x v="11"/>
    <x v="11"/>
    <x v="1"/>
    <x v="2"/>
    <n v="0"/>
  </r>
  <r>
    <x v="0"/>
    <x v="12"/>
    <x v="12"/>
    <x v="1"/>
    <x v="2"/>
    <n v="0"/>
  </r>
  <r>
    <x v="0"/>
    <x v="13"/>
    <x v="13"/>
    <x v="1"/>
    <x v="2"/>
    <n v="0"/>
  </r>
  <r>
    <x v="1"/>
    <x v="14"/>
    <x v="14"/>
    <x v="0"/>
    <x v="2"/>
    <n v="0"/>
  </r>
  <r>
    <x v="1"/>
    <x v="15"/>
    <x v="15"/>
    <x v="0"/>
    <x v="2"/>
    <n v="0"/>
  </r>
  <r>
    <x v="1"/>
    <x v="16"/>
    <x v="16"/>
    <x v="0"/>
    <x v="2"/>
    <n v="0"/>
  </r>
  <r>
    <x v="1"/>
    <x v="17"/>
    <x v="17"/>
    <x v="0"/>
    <x v="2"/>
    <n v="0"/>
  </r>
  <r>
    <x v="1"/>
    <x v="18"/>
    <x v="18"/>
    <x v="0"/>
    <x v="2"/>
    <n v="2151.654"/>
  </r>
  <r>
    <x v="1"/>
    <x v="19"/>
    <x v="19"/>
    <x v="0"/>
    <x v="2"/>
    <n v="0"/>
  </r>
  <r>
    <x v="1"/>
    <x v="20"/>
    <x v="20"/>
    <x v="0"/>
    <x v="2"/>
    <n v="0"/>
  </r>
  <r>
    <x v="1"/>
    <x v="21"/>
    <x v="21"/>
    <x v="0"/>
    <x v="2"/>
    <n v="0"/>
  </r>
  <r>
    <x v="1"/>
    <x v="22"/>
    <x v="22"/>
    <x v="0"/>
    <x v="2"/>
    <n v="18904.603000000101"/>
  </r>
  <r>
    <x v="1"/>
    <x v="14"/>
    <x v="14"/>
    <x v="1"/>
    <x v="2"/>
    <n v="0"/>
  </r>
  <r>
    <x v="1"/>
    <x v="15"/>
    <x v="15"/>
    <x v="1"/>
    <x v="2"/>
    <n v="0"/>
  </r>
  <r>
    <x v="1"/>
    <x v="16"/>
    <x v="16"/>
    <x v="1"/>
    <x v="2"/>
    <n v="0"/>
  </r>
  <r>
    <x v="1"/>
    <x v="17"/>
    <x v="17"/>
    <x v="1"/>
    <x v="2"/>
    <n v="0"/>
  </r>
  <r>
    <x v="1"/>
    <x v="18"/>
    <x v="18"/>
    <x v="1"/>
    <x v="2"/>
    <n v="0"/>
  </r>
  <r>
    <x v="1"/>
    <x v="19"/>
    <x v="19"/>
    <x v="1"/>
    <x v="2"/>
    <n v="0"/>
  </r>
  <r>
    <x v="1"/>
    <x v="20"/>
    <x v="20"/>
    <x v="1"/>
    <x v="2"/>
    <n v="0"/>
  </r>
  <r>
    <x v="1"/>
    <x v="21"/>
    <x v="21"/>
    <x v="1"/>
    <x v="2"/>
    <n v="0"/>
  </r>
  <r>
    <x v="1"/>
    <x v="22"/>
    <x v="22"/>
    <x v="1"/>
    <x v="2"/>
    <n v="43751.614000000001"/>
  </r>
  <r>
    <x v="2"/>
    <x v="23"/>
    <x v="23"/>
    <x v="0"/>
    <x v="2"/>
    <n v="0"/>
  </r>
  <r>
    <x v="2"/>
    <x v="23"/>
    <x v="23"/>
    <x v="1"/>
    <x v="2"/>
    <n v="0"/>
  </r>
  <r>
    <x v="3"/>
    <x v="24"/>
    <x v="24"/>
    <x v="0"/>
    <x v="2"/>
    <n v="0"/>
  </r>
  <r>
    <x v="3"/>
    <x v="24"/>
    <x v="24"/>
    <x v="1"/>
    <x v="2"/>
    <n v="0"/>
  </r>
  <r>
    <x v="0"/>
    <x v="0"/>
    <x v="0"/>
    <x v="0"/>
    <x v="3"/>
    <n v="19535.163"/>
  </r>
  <r>
    <x v="0"/>
    <x v="1"/>
    <x v="1"/>
    <x v="0"/>
    <x v="3"/>
    <n v="125025.8"/>
  </r>
  <r>
    <x v="0"/>
    <x v="2"/>
    <x v="2"/>
    <x v="0"/>
    <x v="3"/>
    <n v="0"/>
  </r>
  <r>
    <x v="0"/>
    <x v="3"/>
    <x v="3"/>
    <x v="0"/>
    <x v="3"/>
    <n v="4223.7129999999997"/>
  </r>
  <r>
    <x v="0"/>
    <x v="4"/>
    <x v="4"/>
    <x v="0"/>
    <x v="3"/>
    <n v="24111.852999999999"/>
  </r>
  <r>
    <x v="0"/>
    <x v="5"/>
    <x v="5"/>
    <x v="0"/>
    <x v="3"/>
    <n v="34324.894"/>
  </r>
  <r>
    <x v="0"/>
    <x v="6"/>
    <x v="6"/>
    <x v="0"/>
    <x v="3"/>
    <n v="0"/>
  </r>
  <r>
    <x v="0"/>
    <x v="7"/>
    <x v="7"/>
    <x v="0"/>
    <x v="3"/>
    <n v="2587.375"/>
  </r>
  <r>
    <x v="0"/>
    <x v="8"/>
    <x v="8"/>
    <x v="0"/>
    <x v="3"/>
    <n v="0"/>
  </r>
  <r>
    <x v="0"/>
    <x v="9"/>
    <x v="9"/>
    <x v="0"/>
    <x v="3"/>
    <n v="0"/>
  </r>
  <r>
    <x v="0"/>
    <x v="10"/>
    <x v="10"/>
    <x v="0"/>
    <x v="3"/>
    <n v="0"/>
  </r>
  <r>
    <x v="0"/>
    <x v="11"/>
    <x v="11"/>
    <x v="0"/>
    <x v="3"/>
    <n v="96168.832999999999"/>
  </r>
  <r>
    <x v="0"/>
    <x v="12"/>
    <x v="12"/>
    <x v="0"/>
    <x v="3"/>
    <n v="0"/>
  </r>
  <r>
    <x v="0"/>
    <x v="13"/>
    <x v="13"/>
    <x v="0"/>
    <x v="3"/>
    <n v="465050.65299999999"/>
  </r>
  <r>
    <x v="0"/>
    <x v="0"/>
    <x v="0"/>
    <x v="1"/>
    <x v="3"/>
    <n v="8586.0740000000005"/>
  </r>
  <r>
    <x v="0"/>
    <x v="1"/>
    <x v="1"/>
    <x v="1"/>
    <x v="3"/>
    <n v="0"/>
  </r>
  <r>
    <x v="0"/>
    <x v="2"/>
    <x v="2"/>
    <x v="1"/>
    <x v="3"/>
    <n v="0"/>
  </r>
  <r>
    <x v="0"/>
    <x v="3"/>
    <x v="3"/>
    <x v="1"/>
    <x v="3"/>
    <n v="18288.330999999998"/>
  </r>
  <r>
    <x v="0"/>
    <x v="4"/>
    <x v="4"/>
    <x v="1"/>
    <x v="3"/>
    <n v="0"/>
  </r>
  <r>
    <x v="0"/>
    <x v="5"/>
    <x v="5"/>
    <x v="1"/>
    <x v="3"/>
    <n v="0"/>
  </r>
  <r>
    <x v="0"/>
    <x v="6"/>
    <x v="6"/>
    <x v="1"/>
    <x v="3"/>
    <n v="0"/>
  </r>
  <r>
    <x v="0"/>
    <x v="7"/>
    <x v="7"/>
    <x v="1"/>
    <x v="3"/>
    <n v="75394.463000000003"/>
  </r>
  <r>
    <x v="0"/>
    <x v="8"/>
    <x v="8"/>
    <x v="1"/>
    <x v="3"/>
    <n v="222077.23199999999"/>
  </r>
  <r>
    <x v="0"/>
    <x v="9"/>
    <x v="9"/>
    <x v="1"/>
    <x v="3"/>
    <n v="12317.656999999999"/>
  </r>
  <r>
    <x v="0"/>
    <x v="10"/>
    <x v="10"/>
    <x v="1"/>
    <x v="3"/>
    <n v="92537.415999999997"/>
  </r>
  <r>
    <x v="0"/>
    <x v="11"/>
    <x v="11"/>
    <x v="1"/>
    <x v="3"/>
    <n v="0"/>
  </r>
  <r>
    <x v="0"/>
    <x v="12"/>
    <x v="12"/>
    <x v="1"/>
    <x v="3"/>
    <n v="0"/>
  </r>
  <r>
    <x v="0"/>
    <x v="13"/>
    <x v="13"/>
    <x v="1"/>
    <x v="3"/>
    <n v="0"/>
  </r>
  <r>
    <x v="1"/>
    <x v="14"/>
    <x v="14"/>
    <x v="0"/>
    <x v="3"/>
    <n v="0"/>
  </r>
  <r>
    <x v="1"/>
    <x v="15"/>
    <x v="15"/>
    <x v="0"/>
    <x v="3"/>
    <n v="0"/>
  </r>
  <r>
    <x v="1"/>
    <x v="16"/>
    <x v="16"/>
    <x v="0"/>
    <x v="3"/>
    <n v="0"/>
  </r>
  <r>
    <x v="1"/>
    <x v="17"/>
    <x v="17"/>
    <x v="0"/>
    <x v="3"/>
    <n v="0"/>
  </r>
  <r>
    <x v="1"/>
    <x v="18"/>
    <x v="18"/>
    <x v="0"/>
    <x v="3"/>
    <n v="0"/>
  </r>
  <r>
    <x v="1"/>
    <x v="19"/>
    <x v="19"/>
    <x v="0"/>
    <x v="3"/>
    <n v="116.684"/>
  </r>
  <r>
    <x v="1"/>
    <x v="20"/>
    <x v="20"/>
    <x v="0"/>
    <x v="3"/>
    <n v="0"/>
  </r>
  <r>
    <x v="1"/>
    <x v="21"/>
    <x v="21"/>
    <x v="0"/>
    <x v="3"/>
    <n v="0"/>
  </r>
  <r>
    <x v="1"/>
    <x v="22"/>
    <x v="22"/>
    <x v="0"/>
    <x v="3"/>
    <n v="26938.646999999888"/>
  </r>
  <r>
    <x v="1"/>
    <x v="14"/>
    <x v="14"/>
    <x v="1"/>
    <x v="3"/>
    <n v="0"/>
  </r>
  <r>
    <x v="1"/>
    <x v="15"/>
    <x v="15"/>
    <x v="1"/>
    <x v="3"/>
    <n v="0"/>
  </r>
  <r>
    <x v="1"/>
    <x v="16"/>
    <x v="16"/>
    <x v="1"/>
    <x v="3"/>
    <n v="0"/>
  </r>
  <r>
    <x v="1"/>
    <x v="17"/>
    <x v="17"/>
    <x v="1"/>
    <x v="3"/>
    <n v="0"/>
  </r>
  <r>
    <x v="1"/>
    <x v="18"/>
    <x v="18"/>
    <x v="1"/>
    <x v="3"/>
    <n v="0"/>
  </r>
  <r>
    <x v="1"/>
    <x v="19"/>
    <x v="19"/>
    <x v="1"/>
    <x v="3"/>
    <n v="919.41"/>
  </r>
  <r>
    <x v="1"/>
    <x v="20"/>
    <x v="20"/>
    <x v="1"/>
    <x v="3"/>
    <n v="0"/>
  </r>
  <r>
    <x v="1"/>
    <x v="21"/>
    <x v="21"/>
    <x v="1"/>
    <x v="3"/>
    <n v="0"/>
  </r>
  <r>
    <x v="1"/>
    <x v="22"/>
    <x v="22"/>
    <x v="1"/>
    <x v="3"/>
    <n v="43243.296000000002"/>
  </r>
  <r>
    <x v="2"/>
    <x v="23"/>
    <x v="23"/>
    <x v="0"/>
    <x v="3"/>
    <n v="0"/>
  </r>
  <r>
    <x v="2"/>
    <x v="23"/>
    <x v="23"/>
    <x v="1"/>
    <x v="3"/>
    <n v="0"/>
  </r>
  <r>
    <x v="3"/>
    <x v="24"/>
    <x v="24"/>
    <x v="0"/>
    <x v="3"/>
    <n v="0"/>
  </r>
  <r>
    <x v="3"/>
    <x v="24"/>
    <x v="24"/>
    <x v="1"/>
    <x v="3"/>
    <n v="0"/>
  </r>
  <r>
    <x v="0"/>
    <x v="0"/>
    <x v="0"/>
    <x v="0"/>
    <x v="4"/>
    <n v="20658.2"/>
  </r>
  <r>
    <x v="0"/>
    <x v="1"/>
    <x v="1"/>
    <x v="0"/>
    <x v="4"/>
    <n v="133661.47"/>
  </r>
  <r>
    <x v="0"/>
    <x v="2"/>
    <x v="2"/>
    <x v="0"/>
    <x v="4"/>
    <n v="0"/>
  </r>
  <r>
    <x v="0"/>
    <x v="3"/>
    <x v="3"/>
    <x v="0"/>
    <x v="4"/>
    <n v="5360.174"/>
  </r>
  <r>
    <x v="0"/>
    <x v="4"/>
    <x v="4"/>
    <x v="0"/>
    <x v="4"/>
    <n v="30249.962"/>
  </r>
  <r>
    <x v="0"/>
    <x v="5"/>
    <x v="5"/>
    <x v="0"/>
    <x v="4"/>
    <n v="38500.921999999999"/>
  </r>
  <r>
    <x v="0"/>
    <x v="6"/>
    <x v="6"/>
    <x v="0"/>
    <x v="4"/>
    <n v="0"/>
  </r>
  <r>
    <x v="0"/>
    <x v="7"/>
    <x v="7"/>
    <x v="0"/>
    <x v="4"/>
    <n v="2512"/>
  </r>
  <r>
    <x v="0"/>
    <x v="8"/>
    <x v="8"/>
    <x v="0"/>
    <x v="4"/>
    <n v="0"/>
  </r>
  <r>
    <x v="0"/>
    <x v="9"/>
    <x v="9"/>
    <x v="0"/>
    <x v="4"/>
    <n v="0"/>
  </r>
  <r>
    <x v="0"/>
    <x v="10"/>
    <x v="10"/>
    <x v="0"/>
    <x v="4"/>
    <n v="0"/>
  </r>
  <r>
    <x v="0"/>
    <x v="11"/>
    <x v="11"/>
    <x v="0"/>
    <x v="4"/>
    <n v="106738.235"/>
  </r>
  <r>
    <x v="0"/>
    <x v="12"/>
    <x v="12"/>
    <x v="0"/>
    <x v="4"/>
    <n v="0"/>
  </r>
  <r>
    <x v="0"/>
    <x v="13"/>
    <x v="13"/>
    <x v="0"/>
    <x v="4"/>
    <n v="492917.37900000002"/>
  </r>
  <r>
    <x v="0"/>
    <x v="0"/>
    <x v="0"/>
    <x v="1"/>
    <x v="4"/>
    <n v="8834.8259999999991"/>
  </r>
  <r>
    <x v="0"/>
    <x v="1"/>
    <x v="1"/>
    <x v="1"/>
    <x v="4"/>
    <n v="0"/>
  </r>
  <r>
    <x v="0"/>
    <x v="2"/>
    <x v="2"/>
    <x v="1"/>
    <x v="4"/>
    <n v="0"/>
  </r>
  <r>
    <x v="0"/>
    <x v="3"/>
    <x v="3"/>
    <x v="1"/>
    <x v="4"/>
    <n v="17477.954000000002"/>
  </r>
  <r>
    <x v="0"/>
    <x v="4"/>
    <x v="4"/>
    <x v="1"/>
    <x v="4"/>
    <n v="0"/>
  </r>
  <r>
    <x v="0"/>
    <x v="5"/>
    <x v="5"/>
    <x v="1"/>
    <x v="4"/>
    <n v="0"/>
  </r>
  <r>
    <x v="0"/>
    <x v="6"/>
    <x v="6"/>
    <x v="1"/>
    <x v="4"/>
    <n v="0"/>
  </r>
  <r>
    <x v="0"/>
    <x v="7"/>
    <x v="7"/>
    <x v="1"/>
    <x v="4"/>
    <n v="83191.055999999997"/>
  </r>
  <r>
    <x v="0"/>
    <x v="8"/>
    <x v="8"/>
    <x v="1"/>
    <x v="4"/>
    <n v="230431.58"/>
  </r>
  <r>
    <x v="0"/>
    <x v="9"/>
    <x v="9"/>
    <x v="1"/>
    <x v="4"/>
    <n v="14156.021000000001"/>
  </r>
  <r>
    <x v="0"/>
    <x v="10"/>
    <x v="10"/>
    <x v="1"/>
    <x v="4"/>
    <n v="99802.191999999995"/>
  </r>
  <r>
    <x v="0"/>
    <x v="11"/>
    <x v="11"/>
    <x v="1"/>
    <x v="4"/>
    <n v="0"/>
  </r>
  <r>
    <x v="0"/>
    <x v="12"/>
    <x v="12"/>
    <x v="1"/>
    <x v="4"/>
    <n v="0"/>
  </r>
  <r>
    <x v="0"/>
    <x v="13"/>
    <x v="13"/>
    <x v="1"/>
    <x v="4"/>
    <n v="0"/>
  </r>
  <r>
    <x v="1"/>
    <x v="14"/>
    <x v="14"/>
    <x v="0"/>
    <x v="4"/>
    <n v="0"/>
  </r>
  <r>
    <x v="1"/>
    <x v="15"/>
    <x v="15"/>
    <x v="0"/>
    <x v="4"/>
    <n v="0"/>
  </r>
  <r>
    <x v="1"/>
    <x v="16"/>
    <x v="16"/>
    <x v="0"/>
    <x v="4"/>
    <n v="0"/>
  </r>
  <r>
    <x v="1"/>
    <x v="17"/>
    <x v="17"/>
    <x v="0"/>
    <x v="4"/>
    <n v="0"/>
  </r>
  <r>
    <x v="1"/>
    <x v="18"/>
    <x v="18"/>
    <x v="0"/>
    <x v="4"/>
    <n v="1556.24"/>
  </r>
  <r>
    <x v="1"/>
    <x v="19"/>
    <x v="19"/>
    <x v="0"/>
    <x v="4"/>
    <n v="2567"/>
  </r>
  <r>
    <x v="1"/>
    <x v="20"/>
    <x v="20"/>
    <x v="0"/>
    <x v="4"/>
    <n v="0"/>
  </r>
  <r>
    <x v="1"/>
    <x v="21"/>
    <x v="21"/>
    <x v="0"/>
    <x v="4"/>
    <n v="0"/>
  </r>
  <r>
    <x v="1"/>
    <x v="22"/>
    <x v="22"/>
    <x v="0"/>
    <x v="4"/>
    <n v="44400.96200000005"/>
  </r>
  <r>
    <x v="1"/>
    <x v="14"/>
    <x v="14"/>
    <x v="1"/>
    <x v="4"/>
    <n v="0"/>
  </r>
  <r>
    <x v="1"/>
    <x v="15"/>
    <x v="15"/>
    <x v="1"/>
    <x v="4"/>
    <n v="0"/>
  </r>
  <r>
    <x v="1"/>
    <x v="16"/>
    <x v="16"/>
    <x v="1"/>
    <x v="4"/>
    <n v="0"/>
  </r>
  <r>
    <x v="1"/>
    <x v="17"/>
    <x v="17"/>
    <x v="1"/>
    <x v="4"/>
    <n v="0"/>
  </r>
  <r>
    <x v="1"/>
    <x v="18"/>
    <x v="18"/>
    <x v="1"/>
    <x v="4"/>
    <n v="0"/>
  </r>
  <r>
    <x v="1"/>
    <x v="19"/>
    <x v="19"/>
    <x v="1"/>
    <x v="4"/>
    <n v="6664.3360000000002"/>
  </r>
  <r>
    <x v="1"/>
    <x v="20"/>
    <x v="20"/>
    <x v="1"/>
    <x v="4"/>
    <n v="0"/>
  </r>
  <r>
    <x v="1"/>
    <x v="21"/>
    <x v="21"/>
    <x v="1"/>
    <x v="4"/>
    <n v="0"/>
  </r>
  <r>
    <x v="1"/>
    <x v="22"/>
    <x v="22"/>
    <x v="1"/>
    <x v="4"/>
    <n v="94143.539000000004"/>
  </r>
  <r>
    <x v="2"/>
    <x v="23"/>
    <x v="23"/>
    <x v="0"/>
    <x v="4"/>
    <n v="0"/>
  </r>
  <r>
    <x v="2"/>
    <x v="23"/>
    <x v="23"/>
    <x v="1"/>
    <x v="4"/>
    <n v="0"/>
  </r>
  <r>
    <x v="3"/>
    <x v="24"/>
    <x v="24"/>
    <x v="0"/>
    <x v="4"/>
    <n v="0"/>
  </r>
  <r>
    <x v="3"/>
    <x v="24"/>
    <x v="24"/>
    <x v="1"/>
    <x v="4"/>
    <n v="0"/>
  </r>
  <r>
    <x v="0"/>
    <x v="0"/>
    <x v="0"/>
    <x v="0"/>
    <x v="5"/>
    <n v="39317.541000000005"/>
  </r>
  <r>
    <x v="0"/>
    <x v="1"/>
    <x v="1"/>
    <x v="0"/>
    <x v="5"/>
    <n v="157088.33199999999"/>
  </r>
  <r>
    <x v="0"/>
    <x v="2"/>
    <x v="2"/>
    <x v="0"/>
    <x v="5"/>
    <n v="0"/>
  </r>
  <r>
    <x v="0"/>
    <x v="3"/>
    <x v="3"/>
    <x v="0"/>
    <x v="5"/>
    <n v="5176.3879999999999"/>
  </r>
  <r>
    <x v="0"/>
    <x v="4"/>
    <x v="4"/>
    <x v="0"/>
    <x v="5"/>
    <n v="36334.134999999995"/>
  </r>
  <r>
    <x v="0"/>
    <x v="5"/>
    <x v="5"/>
    <x v="0"/>
    <x v="5"/>
    <n v="39104.201000000001"/>
  </r>
  <r>
    <x v="0"/>
    <x v="6"/>
    <x v="6"/>
    <x v="0"/>
    <x v="5"/>
    <n v="0"/>
  </r>
  <r>
    <x v="0"/>
    <x v="7"/>
    <x v="7"/>
    <x v="0"/>
    <x v="5"/>
    <n v="2436.625"/>
  </r>
  <r>
    <x v="0"/>
    <x v="8"/>
    <x v="8"/>
    <x v="0"/>
    <x v="5"/>
    <n v="0"/>
  </r>
  <r>
    <x v="0"/>
    <x v="9"/>
    <x v="9"/>
    <x v="0"/>
    <x v="5"/>
    <n v="0"/>
  </r>
  <r>
    <x v="0"/>
    <x v="10"/>
    <x v="10"/>
    <x v="0"/>
    <x v="5"/>
    <n v="0"/>
  </r>
  <r>
    <x v="0"/>
    <x v="11"/>
    <x v="11"/>
    <x v="0"/>
    <x v="5"/>
    <n v="127815.965"/>
  </r>
  <r>
    <x v="0"/>
    <x v="12"/>
    <x v="12"/>
    <x v="0"/>
    <x v="5"/>
    <n v="0"/>
  </r>
  <r>
    <x v="0"/>
    <x v="13"/>
    <x v="13"/>
    <x v="0"/>
    <x v="5"/>
    <n v="564224.67599999998"/>
  </r>
  <r>
    <x v="0"/>
    <x v="0"/>
    <x v="0"/>
    <x v="1"/>
    <x v="5"/>
    <n v="8663.6389999999992"/>
  </r>
  <r>
    <x v="0"/>
    <x v="1"/>
    <x v="1"/>
    <x v="1"/>
    <x v="5"/>
    <n v="0"/>
  </r>
  <r>
    <x v="0"/>
    <x v="2"/>
    <x v="2"/>
    <x v="1"/>
    <x v="5"/>
    <n v="0"/>
  </r>
  <r>
    <x v="0"/>
    <x v="3"/>
    <x v="3"/>
    <x v="1"/>
    <x v="5"/>
    <n v="19714.315999999999"/>
  </r>
  <r>
    <x v="0"/>
    <x v="4"/>
    <x v="4"/>
    <x v="1"/>
    <x v="5"/>
    <n v="0"/>
  </r>
  <r>
    <x v="0"/>
    <x v="5"/>
    <x v="5"/>
    <x v="1"/>
    <x v="5"/>
    <n v="0"/>
  </r>
  <r>
    <x v="0"/>
    <x v="6"/>
    <x v="6"/>
    <x v="1"/>
    <x v="5"/>
    <n v="0"/>
  </r>
  <r>
    <x v="0"/>
    <x v="7"/>
    <x v="7"/>
    <x v="1"/>
    <x v="5"/>
    <n v="98047.115000000005"/>
  </r>
  <r>
    <x v="0"/>
    <x v="8"/>
    <x v="8"/>
    <x v="1"/>
    <x v="5"/>
    <n v="257242.886"/>
  </r>
  <r>
    <x v="0"/>
    <x v="9"/>
    <x v="9"/>
    <x v="1"/>
    <x v="5"/>
    <n v="15843.087"/>
  </r>
  <r>
    <x v="0"/>
    <x v="10"/>
    <x v="10"/>
    <x v="1"/>
    <x v="5"/>
    <n v="109333.088"/>
  </r>
  <r>
    <x v="0"/>
    <x v="11"/>
    <x v="11"/>
    <x v="1"/>
    <x v="5"/>
    <n v="0"/>
  </r>
  <r>
    <x v="0"/>
    <x v="12"/>
    <x v="12"/>
    <x v="1"/>
    <x v="5"/>
    <n v="0"/>
  </r>
  <r>
    <x v="0"/>
    <x v="13"/>
    <x v="13"/>
    <x v="1"/>
    <x v="5"/>
    <n v="0"/>
  </r>
  <r>
    <x v="1"/>
    <x v="14"/>
    <x v="14"/>
    <x v="0"/>
    <x v="5"/>
    <n v="0"/>
  </r>
  <r>
    <x v="1"/>
    <x v="15"/>
    <x v="15"/>
    <x v="0"/>
    <x v="5"/>
    <n v="0"/>
  </r>
  <r>
    <x v="1"/>
    <x v="16"/>
    <x v="16"/>
    <x v="0"/>
    <x v="5"/>
    <n v="0"/>
  </r>
  <r>
    <x v="1"/>
    <x v="17"/>
    <x v="17"/>
    <x v="0"/>
    <x v="5"/>
    <n v="127.5"/>
  </r>
  <r>
    <x v="1"/>
    <x v="18"/>
    <x v="18"/>
    <x v="0"/>
    <x v="5"/>
    <n v="1724.9860000000001"/>
  </r>
  <r>
    <x v="1"/>
    <x v="19"/>
    <x v="19"/>
    <x v="0"/>
    <x v="5"/>
    <n v="4626.625"/>
  </r>
  <r>
    <x v="1"/>
    <x v="20"/>
    <x v="20"/>
    <x v="0"/>
    <x v="5"/>
    <n v="0"/>
  </r>
  <r>
    <x v="1"/>
    <x v="21"/>
    <x v="21"/>
    <x v="0"/>
    <x v="5"/>
    <n v="0"/>
  </r>
  <r>
    <x v="1"/>
    <x v="22"/>
    <x v="22"/>
    <x v="0"/>
    <x v="5"/>
    <n v="27063.633999999995"/>
  </r>
  <r>
    <x v="1"/>
    <x v="14"/>
    <x v="14"/>
    <x v="1"/>
    <x v="5"/>
    <n v="0"/>
  </r>
  <r>
    <x v="1"/>
    <x v="15"/>
    <x v="15"/>
    <x v="1"/>
    <x v="5"/>
    <n v="0"/>
  </r>
  <r>
    <x v="1"/>
    <x v="16"/>
    <x v="16"/>
    <x v="1"/>
    <x v="5"/>
    <n v="0"/>
  </r>
  <r>
    <x v="1"/>
    <x v="17"/>
    <x v="17"/>
    <x v="1"/>
    <x v="5"/>
    <n v="0"/>
  </r>
  <r>
    <x v="1"/>
    <x v="18"/>
    <x v="18"/>
    <x v="1"/>
    <x v="5"/>
    <n v="0"/>
  </r>
  <r>
    <x v="1"/>
    <x v="19"/>
    <x v="19"/>
    <x v="1"/>
    <x v="5"/>
    <n v="11840.177"/>
  </r>
  <r>
    <x v="1"/>
    <x v="20"/>
    <x v="20"/>
    <x v="1"/>
    <x v="5"/>
    <n v="0"/>
  </r>
  <r>
    <x v="1"/>
    <x v="21"/>
    <x v="21"/>
    <x v="1"/>
    <x v="5"/>
    <n v="0"/>
  </r>
  <r>
    <x v="1"/>
    <x v="22"/>
    <x v="22"/>
    <x v="1"/>
    <x v="5"/>
    <n v="52192.49"/>
  </r>
  <r>
    <x v="2"/>
    <x v="23"/>
    <x v="23"/>
    <x v="0"/>
    <x v="5"/>
    <n v="0"/>
  </r>
  <r>
    <x v="2"/>
    <x v="23"/>
    <x v="23"/>
    <x v="1"/>
    <x v="5"/>
    <n v="0"/>
  </r>
  <r>
    <x v="3"/>
    <x v="24"/>
    <x v="24"/>
    <x v="0"/>
    <x v="5"/>
    <n v="0"/>
  </r>
  <r>
    <x v="3"/>
    <x v="24"/>
    <x v="24"/>
    <x v="1"/>
    <x v="5"/>
    <n v="0"/>
  </r>
  <r>
    <x v="0"/>
    <x v="0"/>
    <x v="0"/>
    <x v="0"/>
    <x v="6"/>
    <n v="41479.684999999998"/>
  </r>
  <r>
    <x v="0"/>
    <x v="1"/>
    <x v="1"/>
    <x v="0"/>
    <x v="6"/>
    <n v="167431.21900000001"/>
  </r>
  <r>
    <x v="0"/>
    <x v="2"/>
    <x v="2"/>
    <x v="0"/>
    <x v="6"/>
    <n v="0"/>
  </r>
  <r>
    <x v="0"/>
    <x v="3"/>
    <x v="3"/>
    <x v="0"/>
    <x v="6"/>
    <n v="5615.9250000000002"/>
  </r>
  <r>
    <x v="0"/>
    <x v="4"/>
    <x v="4"/>
    <x v="0"/>
    <x v="6"/>
    <n v="38540.080999999998"/>
  </r>
  <r>
    <x v="0"/>
    <x v="5"/>
    <x v="5"/>
    <x v="0"/>
    <x v="6"/>
    <n v="42529.101999999999"/>
  </r>
  <r>
    <x v="0"/>
    <x v="6"/>
    <x v="6"/>
    <x v="0"/>
    <x v="6"/>
    <n v="0"/>
  </r>
  <r>
    <x v="0"/>
    <x v="7"/>
    <x v="7"/>
    <x v="0"/>
    <x v="6"/>
    <n v="2361.25"/>
  </r>
  <r>
    <x v="0"/>
    <x v="8"/>
    <x v="8"/>
    <x v="0"/>
    <x v="6"/>
    <n v="0"/>
  </r>
  <r>
    <x v="0"/>
    <x v="9"/>
    <x v="9"/>
    <x v="0"/>
    <x v="6"/>
    <n v="0"/>
  </r>
  <r>
    <x v="0"/>
    <x v="10"/>
    <x v="10"/>
    <x v="0"/>
    <x v="6"/>
    <n v="0"/>
  </r>
  <r>
    <x v="0"/>
    <x v="11"/>
    <x v="11"/>
    <x v="0"/>
    <x v="6"/>
    <n v="143289.96299999999"/>
  </r>
  <r>
    <x v="0"/>
    <x v="12"/>
    <x v="12"/>
    <x v="0"/>
    <x v="6"/>
    <n v="0"/>
  </r>
  <r>
    <x v="0"/>
    <x v="13"/>
    <x v="13"/>
    <x v="0"/>
    <x v="6"/>
    <n v="600102.07700000005"/>
  </r>
  <r>
    <x v="0"/>
    <x v="0"/>
    <x v="0"/>
    <x v="1"/>
    <x v="6"/>
    <n v="8399.8040000000001"/>
  </r>
  <r>
    <x v="0"/>
    <x v="1"/>
    <x v="1"/>
    <x v="1"/>
    <x v="6"/>
    <n v="0"/>
  </r>
  <r>
    <x v="0"/>
    <x v="2"/>
    <x v="2"/>
    <x v="1"/>
    <x v="6"/>
    <n v="0"/>
  </r>
  <r>
    <x v="0"/>
    <x v="3"/>
    <x v="3"/>
    <x v="1"/>
    <x v="6"/>
    <n v="21078.704000000002"/>
  </r>
  <r>
    <x v="0"/>
    <x v="4"/>
    <x v="4"/>
    <x v="1"/>
    <x v="6"/>
    <n v="0"/>
  </r>
  <r>
    <x v="0"/>
    <x v="5"/>
    <x v="5"/>
    <x v="1"/>
    <x v="6"/>
    <n v="0"/>
  </r>
  <r>
    <x v="0"/>
    <x v="6"/>
    <x v="6"/>
    <x v="1"/>
    <x v="6"/>
    <n v="0"/>
  </r>
  <r>
    <x v="0"/>
    <x v="7"/>
    <x v="7"/>
    <x v="1"/>
    <x v="6"/>
    <n v="103871.139"/>
  </r>
  <r>
    <x v="0"/>
    <x v="8"/>
    <x v="8"/>
    <x v="1"/>
    <x v="6"/>
    <n v="274634.90700000001"/>
  </r>
  <r>
    <x v="0"/>
    <x v="9"/>
    <x v="9"/>
    <x v="1"/>
    <x v="6"/>
    <n v="16728.948"/>
  </r>
  <r>
    <x v="0"/>
    <x v="10"/>
    <x v="10"/>
    <x v="1"/>
    <x v="6"/>
    <n v="113034.03599999999"/>
  </r>
  <r>
    <x v="0"/>
    <x v="11"/>
    <x v="11"/>
    <x v="1"/>
    <x v="6"/>
    <n v="0"/>
  </r>
  <r>
    <x v="0"/>
    <x v="12"/>
    <x v="12"/>
    <x v="1"/>
    <x v="6"/>
    <n v="0"/>
  </r>
  <r>
    <x v="0"/>
    <x v="13"/>
    <x v="13"/>
    <x v="1"/>
    <x v="6"/>
    <n v="0"/>
  </r>
  <r>
    <x v="1"/>
    <x v="14"/>
    <x v="14"/>
    <x v="0"/>
    <x v="6"/>
    <n v="0"/>
  </r>
  <r>
    <x v="1"/>
    <x v="15"/>
    <x v="15"/>
    <x v="0"/>
    <x v="6"/>
    <n v="0"/>
  </r>
  <r>
    <x v="1"/>
    <x v="16"/>
    <x v="16"/>
    <x v="0"/>
    <x v="6"/>
    <n v="0"/>
  </r>
  <r>
    <x v="1"/>
    <x v="17"/>
    <x v="17"/>
    <x v="0"/>
    <x v="6"/>
    <n v="6374.62"/>
  </r>
  <r>
    <x v="1"/>
    <x v="18"/>
    <x v="18"/>
    <x v="0"/>
    <x v="6"/>
    <n v="687.57799999999997"/>
  </r>
  <r>
    <x v="1"/>
    <x v="19"/>
    <x v="19"/>
    <x v="0"/>
    <x v="6"/>
    <n v="1676.375"/>
  </r>
  <r>
    <x v="1"/>
    <x v="20"/>
    <x v="20"/>
    <x v="0"/>
    <x v="6"/>
    <n v="0"/>
  </r>
  <r>
    <x v="1"/>
    <x v="21"/>
    <x v="21"/>
    <x v="0"/>
    <x v="6"/>
    <n v="0"/>
  </r>
  <r>
    <x v="1"/>
    <x v="22"/>
    <x v="22"/>
    <x v="0"/>
    <x v="6"/>
    <n v="28820.1699999999"/>
  </r>
  <r>
    <x v="1"/>
    <x v="14"/>
    <x v="14"/>
    <x v="1"/>
    <x v="6"/>
    <n v="0"/>
  </r>
  <r>
    <x v="1"/>
    <x v="15"/>
    <x v="15"/>
    <x v="1"/>
    <x v="6"/>
    <n v="0"/>
  </r>
  <r>
    <x v="1"/>
    <x v="16"/>
    <x v="16"/>
    <x v="1"/>
    <x v="6"/>
    <n v="0"/>
  </r>
  <r>
    <x v="1"/>
    <x v="17"/>
    <x v="17"/>
    <x v="1"/>
    <x v="6"/>
    <n v="0"/>
  </r>
  <r>
    <x v="1"/>
    <x v="18"/>
    <x v="18"/>
    <x v="1"/>
    <x v="6"/>
    <n v="2293.6089999999999"/>
  </r>
  <r>
    <x v="1"/>
    <x v="19"/>
    <x v="19"/>
    <x v="1"/>
    <x v="6"/>
    <n v="18096.047999999999"/>
  </r>
  <r>
    <x v="1"/>
    <x v="20"/>
    <x v="20"/>
    <x v="1"/>
    <x v="6"/>
    <n v="0"/>
  </r>
  <r>
    <x v="1"/>
    <x v="21"/>
    <x v="21"/>
    <x v="1"/>
    <x v="6"/>
    <n v="0"/>
  </r>
  <r>
    <x v="1"/>
    <x v="22"/>
    <x v="22"/>
    <x v="1"/>
    <x v="6"/>
    <n v="196649.83500000008"/>
  </r>
  <r>
    <x v="2"/>
    <x v="23"/>
    <x v="23"/>
    <x v="0"/>
    <x v="6"/>
    <n v="0"/>
  </r>
  <r>
    <x v="2"/>
    <x v="23"/>
    <x v="23"/>
    <x v="1"/>
    <x v="6"/>
    <n v="0"/>
  </r>
  <r>
    <x v="3"/>
    <x v="24"/>
    <x v="24"/>
    <x v="0"/>
    <x v="6"/>
    <n v="0"/>
  </r>
  <r>
    <x v="3"/>
    <x v="24"/>
    <x v="24"/>
    <x v="1"/>
    <x v="6"/>
    <n v="0"/>
  </r>
  <r>
    <x v="0"/>
    <x v="0"/>
    <x v="0"/>
    <x v="0"/>
    <x v="7"/>
    <n v="40996.174999999996"/>
  </r>
  <r>
    <x v="0"/>
    <x v="1"/>
    <x v="1"/>
    <x v="0"/>
    <x v="7"/>
    <n v="173598.81700000001"/>
  </r>
  <r>
    <x v="0"/>
    <x v="2"/>
    <x v="2"/>
    <x v="0"/>
    <x v="7"/>
    <n v="0"/>
  </r>
  <r>
    <x v="0"/>
    <x v="3"/>
    <x v="3"/>
    <x v="0"/>
    <x v="7"/>
    <n v="5463.0389999999998"/>
  </r>
  <r>
    <x v="0"/>
    <x v="4"/>
    <x v="4"/>
    <x v="0"/>
    <x v="7"/>
    <n v="45330.77"/>
  </r>
  <r>
    <x v="0"/>
    <x v="5"/>
    <x v="5"/>
    <x v="0"/>
    <x v="7"/>
    <n v="46037.235000000001"/>
  </r>
  <r>
    <x v="0"/>
    <x v="6"/>
    <x v="6"/>
    <x v="0"/>
    <x v="7"/>
    <n v="0"/>
  </r>
  <r>
    <x v="0"/>
    <x v="7"/>
    <x v="7"/>
    <x v="0"/>
    <x v="7"/>
    <n v="2285.875"/>
  </r>
  <r>
    <x v="0"/>
    <x v="8"/>
    <x v="8"/>
    <x v="0"/>
    <x v="7"/>
    <n v="0"/>
  </r>
  <r>
    <x v="0"/>
    <x v="9"/>
    <x v="9"/>
    <x v="0"/>
    <x v="7"/>
    <n v="0"/>
  </r>
  <r>
    <x v="0"/>
    <x v="10"/>
    <x v="10"/>
    <x v="0"/>
    <x v="7"/>
    <n v="0"/>
  </r>
  <r>
    <x v="0"/>
    <x v="11"/>
    <x v="11"/>
    <x v="0"/>
    <x v="7"/>
    <n v="149269.337"/>
  </r>
  <r>
    <x v="0"/>
    <x v="12"/>
    <x v="12"/>
    <x v="0"/>
    <x v="7"/>
    <n v="0"/>
  </r>
  <r>
    <x v="0"/>
    <x v="13"/>
    <x v="13"/>
    <x v="0"/>
    <x v="7"/>
    <n v="605237.61699999997"/>
  </r>
  <r>
    <x v="0"/>
    <x v="0"/>
    <x v="0"/>
    <x v="1"/>
    <x v="7"/>
    <n v="8858.1119999999992"/>
  </r>
  <r>
    <x v="0"/>
    <x v="1"/>
    <x v="1"/>
    <x v="1"/>
    <x v="7"/>
    <n v="0"/>
  </r>
  <r>
    <x v="0"/>
    <x v="2"/>
    <x v="2"/>
    <x v="1"/>
    <x v="7"/>
    <n v="0"/>
  </r>
  <r>
    <x v="0"/>
    <x v="3"/>
    <x v="3"/>
    <x v="1"/>
    <x v="7"/>
    <n v="20485.192999999999"/>
  </r>
  <r>
    <x v="0"/>
    <x v="4"/>
    <x v="4"/>
    <x v="1"/>
    <x v="7"/>
    <n v="0"/>
  </r>
  <r>
    <x v="0"/>
    <x v="5"/>
    <x v="5"/>
    <x v="1"/>
    <x v="7"/>
    <n v="0"/>
  </r>
  <r>
    <x v="0"/>
    <x v="6"/>
    <x v="6"/>
    <x v="1"/>
    <x v="7"/>
    <n v="0"/>
  </r>
  <r>
    <x v="0"/>
    <x v="7"/>
    <x v="7"/>
    <x v="1"/>
    <x v="7"/>
    <n v="107294.88499999999"/>
  </r>
  <r>
    <x v="0"/>
    <x v="8"/>
    <x v="8"/>
    <x v="1"/>
    <x v="7"/>
    <n v="285374.016"/>
  </r>
  <r>
    <x v="0"/>
    <x v="9"/>
    <x v="9"/>
    <x v="1"/>
    <x v="7"/>
    <n v="17297.065999999999"/>
  </r>
  <r>
    <x v="0"/>
    <x v="10"/>
    <x v="10"/>
    <x v="1"/>
    <x v="7"/>
    <n v="117572.31200000001"/>
  </r>
  <r>
    <x v="0"/>
    <x v="11"/>
    <x v="11"/>
    <x v="1"/>
    <x v="7"/>
    <n v="0"/>
  </r>
  <r>
    <x v="0"/>
    <x v="12"/>
    <x v="12"/>
    <x v="1"/>
    <x v="7"/>
    <n v="0"/>
  </r>
  <r>
    <x v="0"/>
    <x v="13"/>
    <x v="13"/>
    <x v="1"/>
    <x v="7"/>
    <n v="0"/>
  </r>
  <r>
    <x v="1"/>
    <x v="14"/>
    <x v="14"/>
    <x v="0"/>
    <x v="7"/>
    <n v="0"/>
  </r>
  <r>
    <x v="1"/>
    <x v="15"/>
    <x v="15"/>
    <x v="0"/>
    <x v="7"/>
    <n v="0"/>
  </r>
  <r>
    <x v="1"/>
    <x v="16"/>
    <x v="16"/>
    <x v="0"/>
    <x v="7"/>
    <n v="0"/>
  </r>
  <r>
    <x v="1"/>
    <x v="17"/>
    <x v="17"/>
    <x v="0"/>
    <x v="7"/>
    <n v="9354.7289999999994"/>
  </r>
  <r>
    <x v="1"/>
    <x v="18"/>
    <x v="18"/>
    <x v="0"/>
    <x v="7"/>
    <n v="118.074"/>
  </r>
  <r>
    <x v="1"/>
    <x v="19"/>
    <x v="19"/>
    <x v="0"/>
    <x v="7"/>
    <n v="3000"/>
  </r>
  <r>
    <x v="1"/>
    <x v="20"/>
    <x v="20"/>
    <x v="0"/>
    <x v="7"/>
    <n v="0"/>
  </r>
  <r>
    <x v="1"/>
    <x v="21"/>
    <x v="21"/>
    <x v="0"/>
    <x v="7"/>
    <n v="0"/>
  </r>
  <r>
    <x v="1"/>
    <x v="22"/>
    <x v="22"/>
    <x v="0"/>
    <x v="7"/>
    <n v="30111.186999999758"/>
  </r>
  <r>
    <x v="1"/>
    <x v="14"/>
    <x v="14"/>
    <x v="1"/>
    <x v="7"/>
    <n v="0"/>
  </r>
  <r>
    <x v="1"/>
    <x v="15"/>
    <x v="15"/>
    <x v="1"/>
    <x v="7"/>
    <n v="0"/>
  </r>
  <r>
    <x v="1"/>
    <x v="16"/>
    <x v="16"/>
    <x v="1"/>
    <x v="7"/>
    <n v="0"/>
  </r>
  <r>
    <x v="1"/>
    <x v="17"/>
    <x v="17"/>
    <x v="1"/>
    <x v="7"/>
    <n v="0"/>
  </r>
  <r>
    <x v="1"/>
    <x v="18"/>
    <x v="18"/>
    <x v="1"/>
    <x v="7"/>
    <n v="2307.0239999999999"/>
  </r>
  <r>
    <x v="1"/>
    <x v="19"/>
    <x v="19"/>
    <x v="1"/>
    <x v="7"/>
    <n v="9633.3909999999996"/>
  </r>
  <r>
    <x v="1"/>
    <x v="20"/>
    <x v="20"/>
    <x v="1"/>
    <x v="7"/>
    <n v="0"/>
  </r>
  <r>
    <x v="1"/>
    <x v="21"/>
    <x v="21"/>
    <x v="1"/>
    <x v="7"/>
    <n v="0"/>
  </r>
  <r>
    <x v="1"/>
    <x v="22"/>
    <x v="22"/>
    <x v="1"/>
    <x v="7"/>
    <n v="71304.008000000074"/>
  </r>
  <r>
    <x v="2"/>
    <x v="23"/>
    <x v="23"/>
    <x v="0"/>
    <x v="7"/>
    <n v="0"/>
  </r>
  <r>
    <x v="2"/>
    <x v="23"/>
    <x v="23"/>
    <x v="1"/>
    <x v="7"/>
    <n v="0"/>
  </r>
  <r>
    <x v="3"/>
    <x v="24"/>
    <x v="24"/>
    <x v="0"/>
    <x v="7"/>
    <n v="0"/>
  </r>
  <r>
    <x v="3"/>
    <x v="24"/>
    <x v="24"/>
    <x v="1"/>
    <x v="7"/>
    <n v="0"/>
  </r>
  <r>
    <x v="0"/>
    <x v="0"/>
    <x v="0"/>
    <x v="0"/>
    <x v="8"/>
    <n v="44155.251000000004"/>
  </r>
  <r>
    <x v="0"/>
    <x v="1"/>
    <x v="1"/>
    <x v="0"/>
    <x v="8"/>
    <n v="174002.69099999999"/>
  </r>
  <r>
    <x v="0"/>
    <x v="2"/>
    <x v="2"/>
    <x v="0"/>
    <x v="8"/>
    <n v="0"/>
  </r>
  <r>
    <x v="0"/>
    <x v="3"/>
    <x v="3"/>
    <x v="0"/>
    <x v="8"/>
    <n v="5967.2089999999998"/>
  </r>
  <r>
    <x v="0"/>
    <x v="4"/>
    <x v="4"/>
    <x v="0"/>
    <x v="8"/>
    <n v="44942.516000000003"/>
  </r>
  <r>
    <x v="0"/>
    <x v="5"/>
    <x v="5"/>
    <x v="0"/>
    <x v="8"/>
    <n v="105832.48"/>
  </r>
  <r>
    <x v="0"/>
    <x v="6"/>
    <x v="6"/>
    <x v="0"/>
    <x v="8"/>
    <n v="0"/>
  </r>
  <r>
    <x v="0"/>
    <x v="7"/>
    <x v="7"/>
    <x v="0"/>
    <x v="8"/>
    <n v="2210.5"/>
  </r>
  <r>
    <x v="0"/>
    <x v="8"/>
    <x v="8"/>
    <x v="0"/>
    <x v="8"/>
    <n v="0"/>
  </r>
  <r>
    <x v="0"/>
    <x v="9"/>
    <x v="9"/>
    <x v="0"/>
    <x v="8"/>
    <n v="0"/>
  </r>
  <r>
    <x v="0"/>
    <x v="10"/>
    <x v="10"/>
    <x v="0"/>
    <x v="8"/>
    <n v="0"/>
  </r>
  <r>
    <x v="0"/>
    <x v="11"/>
    <x v="11"/>
    <x v="0"/>
    <x v="8"/>
    <n v="160552.772"/>
  </r>
  <r>
    <x v="0"/>
    <x v="12"/>
    <x v="12"/>
    <x v="0"/>
    <x v="8"/>
    <n v="0"/>
  </r>
  <r>
    <x v="0"/>
    <x v="13"/>
    <x v="13"/>
    <x v="0"/>
    <x v="8"/>
    <n v="631514.49699999997"/>
  </r>
  <r>
    <x v="0"/>
    <x v="0"/>
    <x v="0"/>
    <x v="1"/>
    <x v="8"/>
    <n v="9621.2060000000001"/>
  </r>
  <r>
    <x v="0"/>
    <x v="1"/>
    <x v="1"/>
    <x v="1"/>
    <x v="8"/>
    <n v="0"/>
  </r>
  <r>
    <x v="0"/>
    <x v="2"/>
    <x v="2"/>
    <x v="1"/>
    <x v="8"/>
    <n v="0"/>
  </r>
  <r>
    <x v="0"/>
    <x v="3"/>
    <x v="3"/>
    <x v="1"/>
    <x v="8"/>
    <n v="22119.785"/>
  </r>
  <r>
    <x v="0"/>
    <x v="4"/>
    <x v="4"/>
    <x v="1"/>
    <x v="8"/>
    <n v="0"/>
  </r>
  <r>
    <x v="0"/>
    <x v="5"/>
    <x v="5"/>
    <x v="1"/>
    <x v="8"/>
    <n v="0"/>
  </r>
  <r>
    <x v="0"/>
    <x v="6"/>
    <x v="6"/>
    <x v="1"/>
    <x v="8"/>
    <n v="0"/>
  </r>
  <r>
    <x v="0"/>
    <x v="7"/>
    <x v="7"/>
    <x v="1"/>
    <x v="8"/>
    <n v="110620.439"/>
  </r>
  <r>
    <x v="0"/>
    <x v="8"/>
    <x v="8"/>
    <x v="1"/>
    <x v="8"/>
    <n v="298974.15999999997"/>
  </r>
  <r>
    <x v="0"/>
    <x v="9"/>
    <x v="9"/>
    <x v="1"/>
    <x v="8"/>
    <n v="18734.755000000001"/>
  </r>
  <r>
    <x v="0"/>
    <x v="10"/>
    <x v="10"/>
    <x v="1"/>
    <x v="8"/>
    <n v="123345.79700000001"/>
  </r>
  <r>
    <x v="0"/>
    <x v="11"/>
    <x v="11"/>
    <x v="1"/>
    <x v="8"/>
    <n v="0"/>
  </r>
  <r>
    <x v="0"/>
    <x v="12"/>
    <x v="12"/>
    <x v="1"/>
    <x v="8"/>
    <n v="0"/>
  </r>
  <r>
    <x v="0"/>
    <x v="13"/>
    <x v="13"/>
    <x v="1"/>
    <x v="8"/>
    <n v="0"/>
  </r>
  <r>
    <x v="1"/>
    <x v="14"/>
    <x v="14"/>
    <x v="0"/>
    <x v="8"/>
    <n v="0"/>
  </r>
  <r>
    <x v="1"/>
    <x v="15"/>
    <x v="15"/>
    <x v="0"/>
    <x v="8"/>
    <n v="0"/>
  </r>
  <r>
    <x v="1"/>
    <x v="16"/>
    <x v="16"/>
    <x v="0"/>
    <x v="8"/>
    <n v="0"/>
  </r>
  <r>
    <x v="1"/>
    <x v="17"/>
    <x v="17"/>
    <x v="0"/>
    <x v="8"/>
    <n v="7594.4759999999997"/>
  </r>
  <r>
    <x v="1"/>
    <x v="18"/>
    <x v="18"/>
    <x v="0"/>
    <x v="8"/>
    <n v="187.65199999999999"/>
  </r>
  <r>
    <x v="1"/>
    <x v="19"/>
    <x v="19"/>
    <x v="0"/>
    <x v="8"/>
    <n v="3000"/>
  </r>
  <r>
    <x v="1"/>
    <x v="20"/>
    <x v="20"/>
    <x v="0"/>
    <x v="8"/>
    <n v="0"/>
  </r>
  <r>
    <x v="1"/>
    <x v="21"/>
    <x v="21"/>
    <x v="0"/>
    <x v="8"/>
    <n v="0"/>
  </r>
  <r>
    <x v="1"/>
    <x v="22"/>
    <x v="22"/>
    <x v="0"/>
    <x v="8"/>
    <n v="30407.776000000096"/>
  </r>
  <r>
    <x v="1"/>
    <x v="14"/>
    <x v="14"/>
    <x v="1"/>
    <x v="8"/>
    <n v="0"/>
  </r>
  <r>
    <x v="1"/>
    <x v="15"/>
    <x v="15"/>
    <x v="1"/>
    <x v="8"/>
    <n v="0"/>
  </r>
  <r>
    <x v="1"/>
    <x v="16"/>
    <x v="16"/>
    <x v="1"/>
    <x v="8"/>
    <n v="0"/>
  </r>
  <r>
    <x v="1"/>
    <x v="17"/>
    <x v="17"/>
    <x v="1"/>
    <x v="8"/>
    <n v="0"/>
  </r>
  <r>
    <x v="1"/>
    <x v="18"/>
    <x v="18"/>
    <x v="1"/>
    <x v="8"/>
    <n v="2419.1950000000002"/>
  </r>
  <r>
    <x v="1"/>
    <x v="19"/>
    <x v="19"/>
    <x v="1"/>
    <x v="8"/>
    <n v="63378.904000000002"/>
  </r>
  <r>
    <x v="1"/>
    <x v="20"/>
    <x v="20"/>
    <x v="1"/>
    <x v="8"/>
    <n v="0"/>
  </r>
  <r>
    <x v="1"/>
    <x v="21"/>
    <x v="21"/>
    <x v="1"/>
    <x v="8"/>
    <n v="0"/>
  </r>
  <r>
    <x v="1"/>
    <x v="22"/>
    <x v="22"/>
    <x v="1"/>
    <x v="8"/>
    <n v="65526.088000000032"/>
  </r>
  <r>
    <x v="2"/>
    <x v="23"/>
    <x v="23"/>
    <x v="0"/>
    <x v="8"/>
    <n v="0"/>
  </r>
  <r>
    <x v="2"/>
    <x v="23"/>
    <x v="23"/>
    <x v="1"/>
    <x v="8"/>
    <n v="0"/>
  </r>
  <r>
    <x v="3"/>
    <x v="24"/>
    <x v="24"/>
    <x v="0"/>
    <x v="8"/>
    <n v="0"/>
  </r>
  <r>
    <x v="3"/>
    <x v="24"/>
    <x v="24"/>
    <x v="1"/>
    <x v="8"/>
    <n v="0"/>
  </r>
  <r>
    <x v="0"/>
    <x v="0"/>
    <x v="0"/>
    <x v="0"/>
    <x v="9"/>
    <n v="52821.59"/>
  </r>
  <r>
    <x v="0"/>
    <x v="1"/>
    <x v="1"/>
    <x v="0"/>
    <x v="9"/>
    <n v="240734.55100000001"/>
  </r>
  <r>
    <x v="0"/>
    <x v="2"/>
    <x v="2"/>
    <x v="0"/>
    <x v="9"/>
    <n v="64804.970999999998"/>
  </r>
  <r>
    <x v="0"/>
    <x v="3"/>
    <x v="3"/>
    <x v="0"/>
    <x v="9"/>
    <n v="16235.466"/>
  </r>
  <r>
    <x v="0"/>
    <x v="4"/>
    <x v="4"/>
    <x v="0"/>
    <x v="9"/>
    <n v="47188.87"/>
  </r>
  <r>
    <x v="0"/>
    <x v="5"/>
    <x v="5"/>
    <x v="0"/>
    <x v="9"/>
    <n v="61530.182999999997"/>
  </r>
  <r>
    <x v="0"/>
    <x v="6"/>
    <x v="6"/>
    <x v="0"/>
    <x v="9"/>
    <n v="0"/>
  </r>
  <r>
    <x v="0"/>
    <x v="7"/>
    <x v="7"/>
    <x v="0"/>
    <x v="9"/>
    <n v="2135.125"/>
  </r>
  <r>
    <x v="0"/>
    <x v="8"/>
    <x v="8"/>
    <x v="0"/>
    <x v="9"/>
    <n v="0"/>
  </r>
  <r>
    <x v="0"/>
    <x v="9"/>
    <x v="9"/>
    <x v="0"/>
    <x v="9"/>
    <n v="0"/>
  </r>
  <r>
    <x v="0"/>
    <x v="10"/>
    <x v="10"/>
    <x v="0"/>
    <x v="9"/>
    <n v="0"/>
  </r>
  <r>
    <x v="0"/>
    <x v="11"/>
    <x v="11"/>
    <x v="0"/>
    <x v="9"/>
    <n v="246584.78899999999"/>
  </r>
  <r>
    <x v="0"/>
    <x v="12"/>
    <x v="12"/>
    <x v="0"/>
    <x v="9"/>
    <n v="0"/>
  </r>
  <r>
    <x v="0"/>
    <x v="13"/>
    <x v="13"/>
    <x v="0"/>
    <x v="9"/>
    <n v="709647.83499999996"/>
  </r>
  <r>
    <x v="0"/>
    <x v="0"/>
    <x v="0"/>
    <x v="1"/>
    <x v="9"/>
    <n v="9942.2819999999992"/>
  </r>
  <r>
    <x v="0"/>
    <x v="1"/>
    <x v="1"/>
    <x v="1"/>
    <x v="9"/>
    <n v="0"/>
  </r>
  <r>
    <x v="0"/>
    <x v="2"/>
    <x v="2"/>
    <x v="1"/>
    <x v="9"/>
    <n v="0"/>
  </r>
  <r>
    <x v="0"/>
    <x v="3"/>
    <x v="3"/>
    <x v="1"/>
    <x v="9"/>
    <n v="20052.955999999998"/>
  </r>
  <r>
    <x v="0"/>
    <x v="4"/>
    <x v="4"/>
    <x v="1"/>
    <x v="9"/>
    <n v="0"/>
  </r>
  <r>
    <x v="0"/>
    <x v="5"/>
    <x v="5"/>
    <x v="1"/>
    <x v="9"/>
    <n v="0"/>
  </r>
  <r>
    <x v="0"/>
    <x v="6"/>
    <x v="6"/>
    <x v="1"/>
    <x v="9"/>
    <n v="0"/>
  </r>
  <r>
    <x v="0"/>
    <x v="7"/>
    <x v="7"/>
    <x v="1"/>
    <x v="9"/>
    <n v="121860.329"/>
  </r>
  <r>
    <x v="0"/>
    <x v="8"/>
    <x v="8"/>
    <x v="1"/>
    <x v="9"/>
    <n v="316195.81199999998"/>
  </r>
  <r>
    <x v="0"/>
    <x v="9"/>
    <x v="9"/>
    <x v="1"/>
    <x v="9"/>
    <n v="20589.806"/>
  </r>
  <r>
    <x v="0"/>
    <x v="10"/>
    <x v="10"/>
    <x v="1"/>
    <x v="9"/>
    <n v="132307.978"/>
  </r>
  <r>
    <x v="0"/>
    <x v="11"/>
    <x v="11"/>
    <x v="1"/>
    <x v="9"/>
    <n v="0"/>
  </r>
  <r>
    <x v="0"/>
    <x v="12"/>
    <x v="12"/>
    <x v="1"/>
    <x v="9"/>
    <n v="0"/>
  </r>
  <r>
    <x v="0"/>
    <x v="13"/>
    <x v="13"/>
    <x v="1"/>
    <x v="9"/>
    <n v="0"/>
  </r>
  <r>
    <x v="1"/>
    <x v="14"/>
    <x v="14"/>
    <x v="0"/>
    <x v="9"/>
    <n v="0"/>
  </r>
  <r>
    <x v="1"/>
    <x v="15"/>
    <x v="15"/>
    <x v="0"/>
    <x v="9"/>
    <n v="0"/>
  </r>
  <r>
    <x v="1"/>
    <x v="16"/>
    <x v="16"/>
    <x v="0"/>
    <x v="9"/>
    <n v="0"/>
  </r>
  <r>
    <x v="1"/>
    <x v="17"/>
    <x v="17"/>
    <x v="0"/>
    <x v="9"/>
    <n v="9279.2999999999993"/>
  </r>
  <r>
    <x v="1"/>
    <x v="18"/>
    <x v="18"/>
    <x v="0"/>
    <x v="9"/>
    <n v="216.86"/>
  </r>
  <r>
    <x v="1"/>
    <x v="19"/>
    <x v="19"/>
    <x v="0"/>
    <x v="9"/>
    <n v="2290"/>
  </r>
  <r>
    <x v="1"/>
    <x v="20"/>
    <x v="20"/>
    <x v="0"/>
    <x v="9"/>
    <n v="0"/>
  </r>
  <r>
    <x v="1"/>
    <x v="21"/>
    <x v="21"/>
    <x v="0"/>
    <x v="9"/>
    <n v="0"/>
  </r>
  <r>
    <x v="1"/>
    <x v="22"/>
    <x v="22"/>
    <x v="0"/>
    <x v="9"/>
    <n v="37622.839999999997"/>
  </r>
  <r>
    <x v="1"/>
    <x v="14"/>
    <x v="14"/>
    <x v="1"/>
    <x v="9"/>
    <n v="0"/>
  </r>
  <r>
    <x v="1"/>
    <x v="15"/>
    <x v="15"/>
    <x v="1"/>
    <x v="9"/>
    <n v="0"/>
  </r>
  <r>
    <x v="1"/>
    <x v="16"/>
    <x v="16"/>
    <x v="1"/>
    <x v="9"/>
    <n v="0"/>
  </r>
  <r>
    <x v="1"/>
    <x v="17"/>
    <x v="17"/>
    <x v="1"/>
    <x v="9"/>
    <n v="0"/>
  </r>
  <r>
    <x v="1"/>
    <x v="18"/>
    <x v="18"/>
    <x v="1"/>
    <x v="9"/>
    <n v="7773.4719999999998"/>
  </r>
  <r>
    <x v="1"/>
    <x v="19"/>
    <x v="19"/>
    <x v="1"/>
    <x v="9"/>
    <n v="7198.4139999999998"/>
  </r>
  <r>
    <x v="1"/>
    <x v="20"/>
    <x v="20"/>
    <x v="1"/>
    <x v="9"/>
    <n v="0"/>
  </r>
  <r>
    <x v="1"/>
    <x v="21"/>
    <x v="21"/>
    <x v="1"/>
    <x v="9"/>
    <n v="0"/>
  </r>
  <r>
    <x v="1"/>
    <x v="22"/>
    <x v="22"/>
    <x v="1"/>
    <x v="9"/>
    <n v="71344.977999999945"/>
  </r>
  <r>
    <x v="2"/>
    <x v="23"/>
    <x v="23"/>
    <x v="0"/>
    <x v="9"/>
    <n v="0"/>
  </r>
  <r>
    <x v="2"/>
    <x v="23"/>
    <x v="23"/>
    <x v="1"/>
    <x v="9"/>
    <n v="0"/>
  </r>
  <r>
    <x v="3"/>
    <x v="24"/>
    <x v="24"/>
    <x v="0"/>
    <x v="9"/>
    <n v="0"/>
  </r>
  <r>
    <x v="3"/>
    <x v="24"/>
    <x v="24"/>
    <x v="1"/>
    <x v="9"/>
    <n v="0"/>
  </r>
  <r>
    <x v="0"/>
    <x v="0"/>
    <x v="0"/>
    <x v="0"/>
    <x v="10"/>
    <n v="53906.524999999994"/>
  </r>
  <r>
    <x v="0"/>
    <x v="1"/>
    <x v="1"/>
    <x v="0"/>
    <x v="10"/>
    <n v="272717.94900000002"/>
  </r>
  <r>
    <x v="0"/>
    <x v="2"/>
    <x v="2"/>
    <x v="0"/>
    <x v="10"/>
    <n v="66024.076000000001"/>
  </r>
  <r>
    <x v="0"/>
    <x v="3"/>
    <x v="3"/>
    <x v="0"/>
    <x v="10"/>
    <n v="16626.088"/>
  </r>
  <r>
    <x v="0"/>
    <x v="4"/>
    <x v="4"/>
    <x v="0"/>
    <x v="10"/>
    <n v="76802.765999999989"/>
  </r>
  <r>
    <x v="0"/>
    <x v="5"/>
    <x v="5"/>
    <x v="0"/>
    <x v="10"/>
    <n v="66745.478000000003"/>
  </r>
  <r>
    <x v="0"/>
    <x v="6"/>
    <x v="6"/>
    <x v="0"/>
    <x v="10"/>
    <n v="0"/>
  </r>
  <r>
    <x v="0"/>
    <x v="7"/>
    <x v="7"/>
    <x v="0"/>
    <x v="10"/>
    <n v="2054.75"/>
  </r>
  <r>
    <x v="0"/>
    <x v="8"/>
    <x v="8"/>
    <x v="0"/>
    <x v="10"/>
    <n v="0"/>
  </r>
  <r>
    <x v="0"/>
    <x v="9"/>
    <x v="9"/>
    <x v="0"/>
    <x v="10"/>
    <n v="0"/>
  </r>
  <r>
    <x v="0"/>
    <x v="10"/>
    <x v="10"/>
    <x v="0"/>
    <x v="10"/>
    <n v="0"/>
  </r>
  <r>
    <x v="0"/>
    <x v="11"/>
    <x v="11"/>
    <x v="0"/>
    <x v="10"/>
    <n v="269102.978"/>
  </r>
  <r>
    <x v="0"/>
    <x v="12"/>
    <x v="12"/>
    <x v="0"/>
    <x v="10"/>
    <n v="0"/>
  </r>
  <r>
    <x v="0"/>
    <x v="13"/>
    <x v="13"/>
    <x v="0"/>
    <x v="10"/>
    <n v="711701.87399999995"/>
  </r>
  <r>
    <x v="0"/>
    <x v="0"/>
    <x v="0"/>
    <x v="1"/>
    <x v="10"/>
    <n v="10117.962"/>
  </r>
  <r>
    <x v="0"/>
    <x v="1"/>
    <x v="1"/>
    <x v="1"/>
    <x v="10"/>
    <n v="0"/>
  </r>
  <r>
    <x v="0"/>
    <x v="2"/>
    <x v="2"/>
    <x v="1"/>
    <x v="10"/>
    <n v="0"/>
  </r>
  <r>
    <x v="0"/>
    <x v="3"/>
    <x v="3"/>
    <x v="1"/>
    <x v="10"/>
    <n v="20633.825000000001"/>
  </r>
  <r>
    <x v="0"/>
    <x v="4"/>
    <x v="4"/>
    <x v="1"/>
    <x v="10"/>
    <n v="0"/>
  </r>
  <r>
    <x v="0"/>
    <x v="5"/>
    <x v="5"/>
    <x v="1"/>
    <x v="10"/>
    <n v="0"/>
  </r>
  <r>
    <x v="0"/>
    <x v="6"/>
    <x v="6"/>
    <x v="1"/>
    <x v="10"/>
    <n v="0"/>
  </r>
  <r>
    <x v="0"/>
    <x v="7"/>
    <x v="7"/>
    <x v="1"/>
    <x v="10"/>
    <n v="125599.902"/>
  </r>
  <r>
    <x v="0"/>
    <x v="8"/>
    <x v="8"/>
    <x v="1"/>
    <x v="10"/>
    <n v="329425.69799999997"/>
  </r>
  <r>
    <x v="0"/>
    <x v="9"/>
    <x v="9"/>
    <x v="1"/>
    <x v="10"/>
    <n v="21374.887999999999"/>
  </r>
  <r>
    <x v="0"/>
    <x v="10"/>
    <x v="10"/>
    <x v="1"/>
    <x v="10"/>
    <n v="137187.39199999999"/>
  </r>
  <r>
    <x v="0"/>
    <x v="11"/>
    <x v="11"/>
    <x v="1"/>
    <x v="10"/>
    <n v="0"/>
  </r>
  <r>
    <x v="0"/>
    <x v="12"/>
    <x v="12"/>
    <x v="1"/>
    <x v="10"/>
    <n v="0"/>
  </r>
  <r>
    <x v="0"/>
    <x v="13"/>
    <x v="13"/>
    <x v="1"/>
    <x v="10"/>
    <n v="0"/>
  </r>
  <r>
    <x v="1"/>
    <x v="14"/>
    <x v="14"/>
    <x v="0"/>
    <x v="10"/>
    <n v="0"/>
  </r>
  <r>
    <x v="1"/>
    <x v="15"/>
    <x v="15"/>
    <x v="0"/>
    <x v="10"/>
    <n v="0"/>
  </r>
  <r>
    <x v="1"/>
    <x v="16"/>
    <x v="16"/>
    <x v="0"/>
    <x v="10"/>
    <n v="0"/>
  </r>
  <r>
    <x v="1"/>
    <x v="17"/>
    <x v="17"/>
    <x v="0"/>
    <x v="10"/>
    <n v="21286.962"/>
  </r>
  <r>
    <x v="1"/>
    <x v="18"/>
    <x v="18"/>
    <x v="0"/>
    <x v="10"/>
    <n v="106.986"/>
  </r>
  <r>
    <x v="1"/>
    <x v="19"/>
    <x v="19"/>
    <x v="0"/>
    <x v="10"/>
    <n v="3305.404"/>
  </r>
  <r>
    <x v="1"/>
    <x v="20"/>
    <x v="20"/>
    <x v="0"/>
    <x v="10"/>
    <n v="0"/>
  </r>
  <r>
    <x v="1"/>
    <x v="21"/>
    <x v="21"/>
    <x v="0"/>
    <x v="10"/>
    <n v="0"/>
  </r>
  <r>
    <x v="1"/>
    <x v="22"/>
    <x v="22"/>
    <x v="0"/>
    <x v="10"/>
    <n v="37505.322000000117"/>
  </r>
  <r>
    <x v="1"/>
    <x v="14"/>
    <x v="14"/>
    <x v="1"/>
    <x v="10"/>
    <n v="0"/>
  </r>
  <r>
    <x v="1"/>
    <x v="15"/>
    <x v="15"/>
    <x v="1"/>
    <x v="10"/>
    <n v="0"/>
  </r>
  <r>
    <x v="1"/>
    <x v="16"/>
    <x v="16"/>
    <x v="1"/>
    <x v="10"/>
    <n v="0"/>
  </r>
  <r>
    <x v="1"/>
    <x v="17"/>
    <x v="17"/>
    <x v="1"/>
    <x v="10"/>
    <n v="0"/>
  </r>
  <r>
    <x v="1"/>
    <x v="18"/>
    <x v="18"/>
    <x v="1"/>
    <x v="10"/>
    <n v="3948.9340000000002"/>
  </r>
  <r>
    <x v="1"/>
    <x v="19"/>
    <x v="19"/>
    <x v="1"/>
    <x v="10"/>
    <n v="18233.483"/>
  </r>
  <r>
    <x v="1"/>
    <x v="20"/>
    <x v="20"/>
    <x v="1"/>
    <x v="10"/>
    <n v="0"/>
  </r>
  <r>
    <x v="1"/>
    <x v="21"/>
    <x v="21"/>
    <x v="1"/>
    <x v="10"/>
    <n v="0"/>
  </r>
  <r>
    <x v="1"/>
    <x v="22"/>
    <x v="22"/>
    <x v="1"/>
    <x v="10"/>
    <n v="73790.733000000138"/>
  </r>
  <r>
    <x v="2"/>
    <x v="23"/>
    <x v="23"/>
    <x v="0"/>
    <x v="10"/>
    <n v="0"/>
  </r>
  <r>
    <x v="2"/>
    <x v="23"/>
    <x v="23"/>
    <x v="1"/>
    <x v="10"/>
    <n v="0"/>
  </r>
  <r>
    <x v="3"/>
    <x v="24"/>
    <x v="24"/>
    <x v="0"/>
    <x v="10"/>
    <n v="0"/>
  </r>
  <r>
    <x v="3"/>
    <x v="24"/>
    <x v="24"/>
    <x v="1"/>
    <x v="10"/>
    <n v="0"/>
  </r>
  <r>
    <x v="0"/>
    <x v="0"/>
    <x v="0"/>
    <x v="0"/>
    <x v="11"/>
    <n v="59103.781999999992"/>
  </r>
  <r>
    <x v="0"/>
    <x v="1"/>
    <x v="1"/>
    <x v="0"/>
    <x v="11"/>
    <n v="290869.92200000002"/>
  </r>
  <r>
    <x v="0"/>
    <x v="2"/>
    <x v="2"/>
    <x v="0"/>
    <x v="11"/>
    <n v="66054.085999999996"/>
  </r>
  <r>
    <x v="0"/>
    <x v="3"/>
    <x v="3"/>
    <x v="0"/>
    <x v="11"/>
    <n v="29676.993999999999"/>
  </r>
  <r>
    <x v="0"/>
    <x v="4"/>
    <x v="4"/>
    <x v="0"/>
    <x v="11"/>
    <n v="76012.479999999996"/>
  </r>
  <r>
    <x v="0"/>
    <x v="5"/>
    <x v="5"/>
    <x v="0"/>
    <x v="11"/>
    <n v="71698.588000000003"/>
  </r>
  <r>
    <x v="0"/>
    <x v="6"/>
    <x v="6"/>
    <x v="0"/>
    <x v="11"/>
    <n v="0"/>
  </r>
  <r>
    <x v="0"/>
    <x v="7"/>
    <x v="7"/>
    <x v="0"/>
    <x v="11"/>
    <n v="1574.375"/>
  </r>
  <r>
    <x v="0"/>
    <x v="8"/>
    <x v="8"/>
    <x v="0"/>
    <x v="11"/>
    <n v="0"/>
  </r>
  <r>
    <x v="0"/>
    <x v="9"/>
    <x v="9"/>
    <x v="0"/>
    <x v="11"/>
    <n v="0"/>
  </r>
  <r>
    <x v="0"/>
    <x v="10"/>
    <x v="10"/>
    <x v="0"/>
    <x v="11"/>
    <n v="0"/>
  </r>
  <r>
    <x v="0"/>
    <x v="11"/>
    <x v="11"/>
    <x v="0"/>
    <x v="11"/>
    <n v="299033.79700000002"/>
  </r>
  <r>
    <x v="0"/>
    <x v="12"/>
    <x v="12"/>
    <x v="0"/>
    <x v="11"/>
    <n v="0"/>
  </r>
  <r>
    <x v="0"/>
    <x v="13"/>
    <x v="13"/>
    <x v="0"/>
    <x v="11"/>
    <n v="749522.77399999998"/>
  </r>
  <r>
    <x v="0"/>
    <x v="0"/>
    <x v="0"/>
    <x v="1"/>
    <x v="11"/>
    <n v="10342.786"/>
  </r>
  <r>
    <x v="0"/>
    <x v="1"/>
    <x v="1"/>
    <x v="1"/>
    <x v="11"/>
    <n v="0"/>
  </r>
  <r>
    <x v="0"/>
    <x v="2"/>
    <x v="2"/>
    <x v="1"/>
    <x v="11"/>
    <n v="0"/>
  </r>
  <r>
    <x v="0"/>
    <x v="3"/>
    <x v="3"/>
    <x v="1"/>
    <x v="11"/>
    <n v="8633.7139999999999"/>
  </r>
  <r>
    <x v="0"/>
    <x v="4"/>
    <x v="4"/>
    <x v="1"/>
    <x v="11"/>
    <n v="0"/>
  </r>
  <r>
    <x v="0"/>
    <x v="5"/>
    <x v="5"/>
    <x v="1"/>
    <x v="11"/>
    <n v="0"/>
  </r>
  <r>
    <x v="0"/>
    <x v="6"/>
    <x v="6"/>
    <x v="1"/>
    <x v="11"/>
    <n v="0"/>
  </r>
  <r>
    <x v="0"/>
    <x v="7"/>
    <x v="7"/>
    <x v="1"/>
    <x v="11"/>
    <n v="132608.391"/>
  </r>
  <r>
    <x v="0"/>
    <x v="8"/>
    <x v="8"/>
    <x v="1"/>
    <x v="11"/>
    <n v="340986.326"/>
  </r>
  <r>
    <x v="0"/>
    <x v="9"/>
    <x v="9"/>
    <x v="1"/>
    <x v="11"/>
    <n v="22784.978999999999"/>
  </r>
  <r>
    <x v="0"/>
    <x v="10"/>
    <x v="10"/>
    <x v="1"/>
    <x v="11"/>
    <n v="140723.46599999999"/>
  </r>
  <r>
    <x v="0"/>
    <x v="11"/>
    <x v="11"/>
    <x v="1"/>
    <x v="11"/>
    <n v="0"/>
  </r>
  <r>
    <x v="0"/>
    <x v="12"/>
    <x v="12"/>
    <x v="1"/>
    <x v="11"/>
    <n v="0"/>
  </r>
  <r>
    <x v="0"/>
    <x v="13"/>
    <x v="13"/>
    <x v="1"/>
    <x v="11"/>
    <n v="0"/>
  </r>
  <r>
    <x v="1"/>
    <x v="14"/>
    <x v="14"/>
    <x v="0"/>
    <x v="11"/>
    <n v="0"/>
  </r>
  <r>
    <x v="1"/>
    <x v="15"/>
    <x v="15"/>
    <x v="0"/>
    <x v="11"/>
    <n v="0"/>
  </r>
  <r>
    <x v="1"/>
    <x v="16"/>
    <x v="16"/>
    <x v="0"/>
    <x v="11"/>
    <n v="0"/>
  </r>
  <r>
    <x v="1"/>
    <x v="17"/>
    <x v="17"/>
    <x v="0"/>
    <x v="11"/>
    <n v="18100.672999999999"/>
  </r>
  <r>
    <x v="1"/>
    <x v="18"/>
    <x v="18"/>
    <x v="0"/>
    <x v="11"/>
    <n v="79.718999999999994"/>
  </r>
  <r>
    <x v="1"/>
    <x v="19"/>
    <x v="19"/>
    <x v="0"/>
    <x v="11"/>
    <n v="16203.312"/>
  </r>
  <r>
    <x v="1"/>
    <x v="20"/>
    <x v="20"/>
    <x v="0"/>
    <x v="11"/>
    <n v="0"/>
  </r>
  <r>
    <x v="1"/>
    <x v="21"/>
    <x v="21"/>
    <x v="0"/>
    <x v="11"/>
    <n v="0"/>
  </r>
  <r>
    <x v="1"/>
    <x v="22"/>
    <x v="22"/>
    <x v="0"/>
    <x v="11"/>
    <n v="39216.698999999935"/>
  </r>
  <r>
    <x v="1"/>
    <x v="14"/>
    <x v="14"/>
    <x v="1"/>
    <x v="11"/>
    <n v="0"/>
  </r>
  <r>
    <x v="1"/>
    <x v="15"/>
    <x v="15"/>
    <x v="1"/>
    <x v="11"/>
    <n v="0"/>
  </r>
  <r>
    <x v="1"/>
    <x v="16"/>
    <x v="16"/>
    <x v="1"/>
    <x v="11"/>
    <n v="0"/>
  </r>
  <r>
    <x v="1"/>
    <x v="17"/>
    <x v="17"/>
    <x v="1"/>
    <x v="11"/>
    <n v="0"/>
  </r>
  <r>
    <x v="1"/>
    <x v="18"/>
    <x v="18"/>
    <x v="1"/>
    <x v="11"/>
    <n v="4042.3719999999998"/>
  </r>
  <r>
    <x v="1"/>
    <x v="19"/>
    <x v="19"/>
    <x v="1"/>
    <x v="11"/>
    <n v="1718.9690000000001"/>
  </r>
  <r>
    <x v="1"/>
    <x v="20"/>
    <x v="20"/>
    <x v="1"/>
    <x v="11"/>
    <n v="0"/>
  </r>
  <r>
    <x v="1"/>
    <x v="21"/>
    <x v="21"/>
    <x v="1"/>
    <x v="11"/>
    <n v="0"/>
  </r>
  <r>
    <x v="1"/>
    <x v="22"/>
    <x v="22"/>
    <x v="1"/>
    <x v="11"/>
    <n v="72221.338000000003"/>
  </r>
  <r>
    <x v="2"/>
    <x v="23"/>
    <x v="23"/>
    <x v="0"/>
    <x v="11"/>
    <n v="11074.699000000001"/>
  </r>
  <r>
    <x v="2"/>
    <x v="23"/>
    <x v="23"/>
    <x v="1"/>
    <x v="11"/>
    <n v="-11074.699000000001"/>
  </r>
  <r>
    <x v="3"/>
    <x v="24"/>
    <x v="24"/>
    <x v="0"/>
    <x v="11"/>
    <n v="0"/>
  </r>
  <r>
    <x v="3"/>
    <x v="24"/>
    <x v="24"/>
    <x v="1"/>
    <x v="11"/>
    <n v="0"/>
  </r>
  <r>
    <x v="0"/>
    <x v="0"/>
    <x v="0"/>
    <x v="0"/>
    <x v="12"/>
    <n v="62164.83"/>
  </r>
  <r>
    <x v="0"/>
    <x v="1"/>
    <x v="1"/>
    <x v="0"/>
    <x v="12"/>
    <n v="311250.82699999999"/>
  </r>
  <r>
    <x v="0"/>
    <x v="2"/>
    <x v="2"/>
    <x v="0"/>
    <x v="12"/>
    <n v="70193.846999999994"/>
  </r>
  <r>
    <x v="0"/>
    <x v="3"/>
    <x v="3"/>
    <x v="0"/>
    <x v="12"/>
    <n v="33605.516000000003"/>
  </r>
  <r>
    <x v="0"/>
    <x v="4"/>
    <x v="4"/>
    <x v="0"/>
    <x v="12"/>
    <n v="92432.167000000001"/>
  </r>
  <r>
    <x v="0"/>
    <x v="5"/>
    <x v="5"/>
    <x v="0"/>
    <x v="12"/>
    <n v="77970.11"/>
  </r>
  <r>
    <x v="0"/>
    <x v="6"/>
    <x v="6"/>
    <x v="0"/>
    <x v="12"/>
    <n v="0"/>
  </r>
  <r>
    <x v="0"/>
    <x v="7"/>
    <x v="7"/>
    <x v="0"/>
    <x v="12"/>
    <n v="1135"/>
  </r>
  <r>
    <x v="0"/>
    <x v="8"/>
    <x v="8"/>
    <x v="0"/>
    <x v="12"/>
    <n v="0"/>
  </r>
  <r>
    <x v="0"/>
    <x v="9"/>
    <x v="9"/>
    <x v="0"/>
    <x v="12"/>
    <n v="0"/>
  </r>
  <r>
    <x v="0"/>
    <x v="10"/>
    <x v="10"/>
    <x v="0"/>
    <x v="12"/>
    <n v="0"/>
  </r>
  <r>
    <x v="0"/>
    <x v="11"/>
    <x v="11"/>
    <x v="0"/>
    <x v="12"/>
    <n v="322012.17599999998"/>
  </r>
  <r>
    <x v="0"/>
    <x v="12"/>
    <x v="12"/>
    <x v="0"/>
    <x v="12"/>
    <n v="0"/>
  </r>
  <r>
    <x v="0"/>
    <x v="13"/>
    <x v="13"/>
    <x v="0"/>
    <x v="12"/>
    <n v="813465.45499999996"/>
  </r>
  <r>
    <x v="0"/>
    <x v="0"/>
    <x v="0"/>
    <x v="1"/>
    <x v="12"/>
    <n v="10585.249"/>
  </r>
  <r>
    <x v="0"/>
    <x v="1"/>
    <x v="1"/>
    <x v="1"/>
    <x v="12"/>
    <n v="0"/>
  </r>
  <r>
    <x v="0"/>
    <x v="2"/>
    <x v="2"/>
    <x v="1"/>
    <x v="12"/>
    <n v="0"/>
  </r>
  <r>
    <x v="0"/>
    <x v="3"/>
    <x v="3"/>
    <x v="1"/>
    <x v="12"/>
    <n v="8057.8379999999997"/>
  </r>
  <r>
    <x v="0"/>
    <x v="4"/>
    <x v="4"/>
    <x v="1"/>
    <x v="12"/>
    <n v="0"/>
  </r>
  <r>
    <x v="0"/>
    <x v="5"/>
    <x v="5"/>
    <x v="1"/>
    <x v="12"/>
    <n v="0"/>
  </r>
  <r>
    <x v="0"/>
    <x v="6"/>
    <x v="6"/>
    <x v="1"/>
    <x v="12"/>
    <n v="0"/>
  </r>
  <r>
    <x v="0"/>
    <x v="7"/>
    <x v="7"/>
    <x v="1"/>
    <x v="12"/>
    <n v="145856.67300000001"/>
  </r>
  <r>
    <x v="0"/>
    <x v="8"/>
    <x v="8"/>
    <x v="1"/>
    <x v="12"/>
    <n v="362139.97399999999"/>
  </r>
  <r>
    <x v="0"/>
    <x v="9"/>
    <x v="9"/>
    <x v="1"/>
    <x v="12"/>
    <n v="24074.998"/>
  </r>
  <r>
    <x v="0"/>
    <x v="10"/>
    <x v="10"/>
    <x v="1"/>
    <x v="12"/>
    <n v="151364.128"/>
  </r>
  <r>
    <x v="0"/>
    <x v="11"/>
    <x v="11"/>
    <x v="1"/>
    <x v="12"/>
    <n v="0"/>
  </r>
  <r>
    <x v="0"/>
    <x v="12"/>
    <x v="12"/>
    <x v="1"/>
    <x v="12"/>
    <n v="0"/>
  </r>
  <r>
    <x v="0"/>
    <x v="13"/>
    <x v="13"/>
    <x v="1"/>
    <x v="12"/>
    <n v="0"/>
  </r>
  <r>
    <x v="1"/>
    <x v="14"/>
    <x v="14"/>
    <x v="0"/>
    <x v="12"/>
    <n v="0"/>
  </r>
  <r>
    <x v="1"/>
    <x v="15"/>
    <x v="15"/>
    <x v="0"/>
    <x v="12"/>
    <n v="0"/>
  </r>
  <r>
    <x v="1"/>
    <x v="16"/>
    <x v="16"/>
    <x v="0"/>
    <x v="12"/>
    <n v="0"/>
  </r>
  <r>
    <x v="1"/>
    <x v="17"/>
    <x v="17"/>
    <x v="0"/>
    <x v="12"/>
    <n v="19940.671999999999"/>
  </r>
  <r>
    <x v="1"/>
    <x v="18"/>
    <x v="18"/>
    <x v="0"/>
    <x v="12"/>
    <n v="0"/>
  </r>
  <r>
    <x v="1"/>
    <x v="19"/>
    <x v="19"/>
    <x v="0"/>
    <x v="12"/>
    <n v="16532.737000000001"/>
  </r>
  <r>
    <x v="1"/>
    <x v="20"/>
    <x v="20"/>
    <x v="0"/>
    <x v="12"/>
    <n v="0"/>
  </r>
  <r>
    <x v="1"/>
    <x v="21"/>
    <x v="21"/>
    <x v="0"/>
    <x v="12"/>
    <n v="0"/>
  </r>
  <r>
    <x v="1"/>
    <x v="22"/>
    <x v="22"/>
    <x v="0"/>
    <x v="12"/>
    <n v="45293.695000000051"/>
  </r>
  <r>
    <x v="1"/>
    <x v="14"/>
    <x v="14"/>
    <x v="1"/>
    <x v="12"/>
    <n v="0"/>
  </r>
  <r>
    <x v="1"/>
    <x v="15"/>
    <x v="15"/>
    <x v="1"/>
    <x v="12"/>
    <n v="0"/>
  </r>
  <r>
    <x v="1"/>
    <x v="16"/>
    <x v="16"/>
    <x v="1"/>
    <x v="12"/>
    <n v="0"/>
  </r>
  <r>
    <x v="1"/>
    <x v="17"/>
    <x v="17"/>
    <x v="1"/>
    <x v="12"/>
    <n v="0"/>
  </r>
  <r>
    <x v="1"/>
    <x v="18"/>
    <x v="18"/>
    <x v="1"/>
    <x v="12"/>
    <n v="3718.576"/>
  </r>
  <r>
    <x v="1"/>
    <x v="19"/>
    <x v="19"/>
    <x v="1"/>
    <x v="12"/>
    <n v="21792.54"/>
  </r>
  <r>
    <x v="1"/>
    <x v="20"/>
    <x v="20"/>
    <x v="1"/>
    <x v="12"/>
    <n v="0"/>
  </r>
  <r>
    <x v="1"/>
    <x v="21"/>
    <x v="21"/>
    <x v="1"/>
    <x v="12"/>
    <n v="0"/>
  </r>
  <r>
    <x v="1"/>
    <x v="22"/>
    <x v="22"/>
    <x v="1"/>
    <x v="12"/>
    <n v="74330.378999999986"/>
  </r>
  <r>
    <x v="2"/>
    <x v="23"/>
    <x v="23"/>
    <x v="0"/>
    <x v="12"/>
    <n v="0"/>
  </r>
  <r>
    <x v="2"/>
    <x v="23"/>
    <x v="23"/>
    <x v="1"/>
    <x v="12"/>
    <n v="0"/>
  </r>
  <r>
    <x v="3"/>
    <x v="24"/>
    <x v="24"/>
    <x v="0"/>
    <x v="12"/>
    <n v="0"/>
  </r>
  <r>
    <x v="3"/>
    <x v="24"/>
    <x v="24"/>
    <x v="1"/>
    <x v="12"/>
    <n v="0"/>
  </r>
  <r>
    <x v="0"/>
    <x v="0"/>
    <x v="0"/>
    <x v="0"/>
    <x v="13"/>
    <n v="64845.146999999997"/>
  </r>
  <r>
    <x v="0"/>
    <x v="1"/>
    <x v="1"/>
    <x v="0"/>
    <x v="13"/>
    <n v="405431.36800000002"/>
  </r>
  <r>
    <x v="0"/>
    <x v="2"/>
    <x v="2"/>
    <x v="0"/>
    <x v="13"/>
    <n v="71821.679000000004"/>
  </r>
  <r>
    <x v="0"/>
    <x v="3"/>
    <x v="3"/>
    <x v="0"/>
    <x v="13"/>
    <n v="34248.580999999998"/>
  </r>
  <r>
    <x v="0"/>
    <x v="4"/>
    <x v="4"/>
    <x v="0"/>
    <x v="13"/>
    <n v="102194.56600000001"/>
  </r>
  <r>
    <x v="0"/>
    <x v="5"/>
    <x v="5"/>
    <x v="0"/>
    <x v="13"/>
    <n v="107199.636"/>
  </r>
  <r>
    <x v="0"/>
    <x v="6"/>
    <x v="6"/>
    <x v="0"/>
    <x v="13"/>
    <n v="0"/>
  </r>
  <r>
    <x v="0"/>
    <x v="7"/>
    <x v="7"/>
    <x v="0"/>
    <x v="13"/>
    <n v="1090"/>
  </r>
  <r>
    <x v="0"/>
    <x v="8"/>
    <x v="8"/>
    <x v="0"/>
    <x v="13"/>
    <n v="0"/>
  </r>
  <r>
    <x v="0"/>
    <x v="9"/>
    <x v="9"/>
    <x v="0"/>
    <x v="13"/>
    <n v="0"/>
  </r>
  <r>
    <x v="0"/>
    <x v="10"/>
    <x v="10"/>
    <x v="0"/>
    <x v="13"/>
    <n v="0"/>
  </r>
  <r>
    <x v="0"/>
    <x v="11"/>
    <x v="11"/>
    <x v="0"/>
    <x v="13"/>
    <n v="392341.38699999999"/>
  </r>
  <r>
    <x v="0"/>
    <x v="12"/>
    <x v="12"/>
    <x v="0"/>
    <x v="13"/>
    <n v="0"/>
  </r>
  <r>
    <x v="0"/>
    <x v="13"/>
    <x v="13"/>
    <x v="0"/>
    <x v="13"/>
    <n v="876943.85600000003"/>
  </r>
  <r>
    <x v="0"/>
    <x v="0"/>
    <x v="0"/>
    <x v="1"/>
    <x v="13"/>
    <n v="10872.349"/>
  </r>
  <r>
    <x v="0"/>
    <x v="1"/>
    <x v="1"/>
    <x v="1"/>
    <x v="13"/>
    <n v="0"/>
  </r>
  <r>
    <x v="0"/>
    <x v="2"/>
    <x v="2"/>
    <x v="1"/>
    <x v="13"/>
    <n v="0"/>
  </r>
  <r>
    <x v="0"/>
    <x v="3"/>
    <x v="3"/>
    <x v="1"/>
    <x v="13"/>
    <n v="9193.8989999999994"/>
  </r>
  <r>
    <x v="0"/>
    <x v="4"/>
    <x v="4"/>
    <x v="1"/>
    <x v="13"/>
    <n v="0"/>
  </r>
  <r>
    <x v="0"/>
    <x v="5"/>
    <x v="5"/>
    <x v="1"/>
    <x v="13"/>
    <n v="0"/>
  </r>
  <r>
    <x v="0"/>
    <x v="6"/>
    <x v="6"/>
    <x v="1"/>
    <x v="13"/>
    <n v="0"/>
  </r>
  <r>
    <x v="0"/>
    <x v="7"/>
    <x v="7"/>
    <x v="1"/>
    <x v="13"/>
    <n v="160685.44500000001"/>
  </r>
  <r>
    <x v="0"/>
    <x v="8"/>
    <x v="8"/>
    <x v="1"/>
    <x v="13"/>
    <n v="424018.65899999999"/>
  </r>
  <r>
    <x v="0"/>
    <x v="9"/>
    <x v="9"/>
    <x v="1"/>
    <x v="13"/>
    <n v="26175.973999999998"/>
  </r>
  <r>
    <x v="0"/>
    <x v="10"/>
    <x v="10"/>
    <x v="1"/>
    <x v="13"/>
    <n v="167808.18799999999"/>
  </r>
  <r>
    <x v="0"/>
    <x v="11"/>
    <x v="11"/>
    <x v="1"/>
    <x v="13"/>
    <n v="0"/>
  </r>
  <r>
    <x v="0"/>
    <x v="12"/>
    <x v="12"/>
    <x v="1"/>
    <x v="13"/>
    <n v="0"/>
  </r>
  <r>
    <x v="0"/>
    <x v="13"/>
    <x v="13"/>
    <x v="1"/>
    <x v="13"/>
    <n v="0"/>
  </r>
  <r>
    <x v="1"/>
    <x v="14"/>
    <x v="14"/>
    <x v="0"/>
    <x v="13"/>
    <n v="0"/>
  </r>
  <r>
    <x v="1"/>
    <x v="15"/>
    <x v="15"/>
    <x v="0"/>
    <x v="13"/>
    <n v="0"/>
  </r>
  <r>
    <x v="1"/>
    <x v="16"/>
    <x v="16"/>
    <x v="0"/>
    <x v="13"/>
    <n v="0"/>
  </r>
  <r>
    <x v="1"/>
    <x v="17"/>
    <x v="17"/>
    <x v="0"/>
    <x v="13"/>
    <n v="21267.312000000002"/>
  </r>
  <r>
    <x v="1"/>
    <x v="18"/>
    <x v="18"/>
    <x v="0"/>
    <x v="13"/>
    <n v="0"/>
  </r>
  <r>
    <x v="1"/>
    <x v="19"/>
    <x v="19"/>
    <x v="0"/>
    <x v="13"/>
    <n v="17127.239000000001"/>
  </r>
  <r>
    <x v="1"/>
    <x v="20"/>
    <x v="20"/>
    <x v="0"/>
    <x v="13"/>
    <n v="0"/>
  </r>
  <r>
    <x v="1"/>
    <x v="21"/>
    <x v="21"/>
    <x v="0"/>
    <x v="13"/>
    <n v="0"/>
  </r>
  <r>
    <x v="1"/>
    <x v="22"/>
    <x v="22"/>
    <x v="0"/>
    <x v="13"/>
    <n v="42893.695999999967"/>
  </r>
  <r>
    <x v="1"/>
    <x v="14"/>
    <x v="14"/>
    <x v="1"/>
    <x v="13"/>
    <n v="0"/>
  </r>
  <r>
    <x v="1"/>
    <x v="15"/>
    <x v="15"/>
    <x v="1"/>
    <x v="13"/>
    <n v="0"/>
  </r>
  <r>
    <x v="1"/>
    <x v="16"/>
    <x v="16"/>
    <x v="1"/>
    <x v="13"/>
    <n v="0"/>
  </r>
  <r>
    <x v="1"/>
    <x v="17"/>
    <x v="17"/>
    <x v="1"/>
    <x v="13"/>
    <n v="0"/>
  </r>
  <r>
    <x v="1"/>
    <x v="18"/>
    <x v="18"/>
    <x v="1"/>
    <x v="13"/>
    <n v="4903.5649999999996"/>
  </r>
  <r>
    <x v="1"/>
    <x v="19"/>
    <x v="19"/>
    <x v="1"/>
    <x v="13"/>
    <n v="45546.953999999998"/>
  </r>
  <r>
    <x v="1"/>
    <x v="20"/>
    <x v="20"/>
    <x v="1"/>
    <x v="13"/>
    <n v="0"/>
  </r>
  <r>
    <x v="1"/>
    <x v="21"/>
    <x v="21"/>
    <x v="1"/>
    <x v="13"/>
    <n v="0"/>
  </r>
  <r>
    <x v="1"/>
    <x v="22"/>
    <x v="22"/>
    <x v="1"/>
    <x v="13"/>
    <n v="70833.986000000004"/>
  </r>
  <r>
    <x v="2"/>
    <x v="23"/>
    <x v="23"/>
    <x v="0"/>
    <x v="13"/>
    <n v="97964.104000000007"/>
  </r>
  <r>
    <x v="2"/>
    <x v="23"/>
    <x v="23"/>
    <x v="1"/>
    <x v="13"/>
    <n v="-55546.953999999998"/>
  </r>
  <r>
    <x v="3"/>
    <x v="24"/>
    <x v="24"/>
    <x v="0"/>
    <x v="13"/>
    <n v="0"/>
  </r>
  <r>
    <x v="3"/>
    <x v="24"/>
    <x v="24"/>
    <x v="1"/>
    <x v="13"/>
    <n v="0"/>
  </r>
  <r>
    <x v="0"/>
    <x v="0"/>
    <x v="0"/>
    <x v="0"/>
    <x v="14"/>
    <n v="69812.811999999991"/>
  </r>
  <r>
    <x v="0"/>
    <x v="1"/>
    <x v="1"/>
    <x v="0"/>
    <x v="14"/>
    <n v="416246.88"/>
  </r>
  <r>
    <x v="0"/>
    <x v="2"/>
    <x v="2"/>
    <x v="0"/>
    <x v="14"/>
    <n v="74476.813999999998"/>
  </r>
  <r>
    <x v="0"/>
    <x v="3"/>
    <x v="3"/>
    <x v="0"/>
    <x v="14"/>
    <n v="38137.904000000002"/>
  </r>
  <r>
    <x v="0"/>
    <x v="4"/>
    <x v="4"/>
    <x v="0"/>
    <x v="14"/>
    <n v="114463.409"/>
  </r>
  <r>
    <x v="0"/>
    <x v="5"/>
    <x v="5"/>
    <x v="0"/>
    <x v="14"/>
    <n v="95199.159"/>
  </r>
  <r>
    <x v="0"/>
    <x v="6"/>
    <x v="6"/>
    <x v="0"/>
    <x v="14"/>
    <n v="0"/>
  </r>
  <r>
    <x v="0"/>
    <x v="7"/>
    <x v="7"/>
    <x v="0"/>
    <x v="14"/>
    <n v="1045"/>
  </r>
  <r>
    <x v="0"/>
    <x v="8"/>
    <x v="8"/>
    <x v="0"/>
    <x v="14"/>
    <n v="0"/>
  </r>
  <r>
    <x v="0"/>
    <x v="9"/>
    <x v="9"/>
    <x v="0"/>
    <x v="14"/>
    <n v="0"/>
  </r>
  <r>
    <x v="0"/>
    <x v="10"/>
    <x v="10"/>
    <x v="0"/>
    <x v="14"/>
    <n v="0"/>
  </r>
  <r>
    <x v="0"/>
    <x v="11"/>
    <x v="11"/>
    <x v="0"/>
    <x v="14"/>
    <n v="410109.05099999998"/>
  </r>
  <r>
    <x v="0"/>
    <x v="12"/>
    <x v="12"/>
    <x v="0"/>
    <x v="14"/>
    <n v="0"/>
  </r>
  <r>
    <x v="0"/>
    <x v="13"/>
    <x v="13"/>
    <x v="0"/>
    <x v="14"/>
    <n v="939649.277"/>
  </r>
  <r>
    <x v="0"/>
    <x v="0"/>
    <x v="0"/>
    <x v="1"/>
    <x v="14"/>
    <n v="11120.591"/>
  </r>
  <r>
    <x v="0"/>
    <x v="1"/>
    <x v="1"/>
    <x v="1"/>
    <x v="14"/>
    <n v="0"/>
  </r>
  <r>
    <x v="0"/>
    <x v="2"/>
    <x v="2"/>
    <x v="1"/>
    <x v="14"/>
    <n v="0"/>
  </r>
  <r>
    <x v="0"/>
    <x v="3"/>
    <x v="3"/>
    <x v="1"/>
    <x v="14"/>
    <n v="9422.4660000000003"/>
  </r>
  <r>
    <x v="0"/>
    <x v="4"/>
    <x v="4"/>
    <x v="1"/>
    <x v="14"/>
    <n v="0"/>
  </r>
  <r>
    <x v="0"/>
    <x v="5"/>
    <x v="5"/>
    <x v="1"/>
    <x v="14"/>
    <n v="0"/>
  </r>
  <r>
    <x v="0"/>
    <x v="6"/>
    <x v="6"/>
    <x v="1"/>
    <x v="14"/>
    <n v="0"/>
  </r>
  <r>
    <x v="0"/>
    <x v="7"/>
    <x v="7"/>
    <x v="1"/>
    <x v="14"/>
    <n v="175230.01500000001"/>
  </r>
  <r>
    <x v="0"/>
    <x v="8"/>
    <x v="8"/>
    <x v="1"/>
    <x v="14"/>
    <n v="514241.33600000001"/>
  </r>
  <r>
    <x v="0"/>
    <x v="9"/>
    <x v="9"/>
    <x v="1"/>
    <x v="14"/>
    <n v="28580.501"/>
  </r>
  <r>
    <x v="0"/>
    <x v="10"/>
    <x v="10"/>
    <x v="1"/>
    <x v="14"/>
    <n v="177332.58"/>
  </r>
  <r>
    <x v="0"/>
    <x v="11"/>
    <x v="11"/>
    <x v="1"/>
    <x v="14"/>
    <n v="0"/>
  </r>
  <r>
    <x v="0"/>
    <x v="12"/>
    <x v="12"/>
    <x v="1"/>
    <x v="14"/>
    <n v="0"/>
  </r>
  <r>
    <x v="0"/>
    <x v="13"/>
    <x v="13"/>
    <x v="1"/>
    <x v="14"/>
    <n v="0"/>
  </r>
  <r>
    <x v="1"/>
    <x v="14"/>
    <x v="14"/>
    <x v="0"/>
    <x v="14"/>
    <n v="0"/>
  </r>
  <r>
    <x v="1"/>
    <x v="15"/>
    <x v="15"/>
    <x v="0"/>
    <x v="14"/>
    <n v="0"/>
  </r>
  <r>
    <x v="1"/>
    <x v="16"/>
    <x v="16"/>
    <x v="0"/>
    <x v="14"/>
    <n v="0"/>
  </r>
  <r>
    <x v="1"/>
    <x v="17"/>
    <x v="17"/>
    <x v="0"/>
    <x v="14"/>
    <n v="23994.300999999999"/>
  </r>
  <r>
    <x v="1"/>
    <x v="18"/>
    <x v="18"/>
    <x v="0"/>
    <x v="14"/>
    <n v="0"/>
  </r>
  <r>
    <x v="1"/>
    <x v="19"/>
    <x v="19"/>
    <x v="0"/>
    <x v="14"/>
    <n v="16780.486000000001"/>
  </r>
  <r>
    <x v="1"/>
    <x v="20"/>
    <x v="20"/>
    <x v="0"/>
    <x v="14"/>
    <n v="0"/>
  </r>
  <r>
    <x v="1"/>
    <x v="21"/>
    <x v="21"/>
    <x v="0"/>
    <x v="14"/>
    <n v="0"/>
  </r>
  <r>
    <x v="1"/>
    <x v="22"/>
    <x v="22"/>
    <x v="0"/>
    <x v="14"/>
    <n v="45164.808000000208"/>
  </r>
  <r>
    <x v="1"/>
    <x v="14"/>
    <x v="14"/>
    <x v="1"/>
    <x v="14"/>
    <n v="0"/>
  </r>
  <r>
    <x v="1"/>
    <x v="15"/>
    <x v="15"/>
    <x v="1"/>
    <x v="14"/>
    <n v="0"/>
  </r>
  <r>
    <x v="1"/>
    <x v="16"/>
    <x v="16"/>
    <x v="1"/>
    <x v="14"/>
    <n v="0"/>
  </r>
  <r>
    <x v="1"/>
    <x v="17"/>
    <x v="17"/>
    <x v="1"/>
    <x v="14"/>
    <n v="0"/>
  </r>
  <r>
    <x v="1"/>
    <x v="18"/>
    <x v="18"/>
    <x v="1"/>
    <x v="14"/>
    <n v="4866.0950000000003"/>
  </r>
  <r>
    <x v="1"/>
    <x v="19"/>
    <x v="19"/>
    <x v="1"/>
    <x v="14"/>
    <n v="51699.462"/>
  </r>
  <r>
    <x v="1"/>
    <x v="20"/>
    <x v="20"/>
    <x v="1"/>
    <x v="14"/>
    <n v="0"/>
  </r>
  <r>
    <x v="1"/>
    <x v="21"/>
    <x v="21"/>
    <x v="1"/>
    <x v="14"/>
    <n v="0"/>
  </r>
  <r>
    <x v="1"/>
    <x v="22"/>
    <x v="22"/>
    <x v="1"/>
    <x v="14"/>
    <n v="77306.647999999841"/>
  </r>
  <r>
    <x v="2"/>
    <x v="23"/>
    <x v="23"/>
    <x v="0"/>
    <x v="14"/>
    <n v="40644.824000000001"/>
  </r>
  <r>
    <x v="2"/>
    <x v="23"/>
    <x v="23"/>
    <x v="1"/>
    <x v="14"/>
    <n v="-40644.824000000001"/>
  </r>
  <r>
    <x v="3"/>
    <x v="24"/>
    <x v="24"/>
    <x v="0"/>
    <x v="14"/>
    <n v="0"/>
  </r>
  <r>
    <x v="3"/>
    <x v="24"/>
    <x v="24"/>
    <x v="1"/>
    <x v="14"/>
    <n v="0"/>
  </r>
  <r>
    <x v="0"/>
    <x v="0"/>
    <x v="0"/>
    <x v="0"/>
    <x v="15"/>
    <n v="72773.144"/>
  </r>
  <r>
    <x v="0"/>
    <x v="1"/>
    <x v="1"/>
    <x v="0"/>
    <x v="15"/>
    <n v="435596.92800000001"/>
  </r>
  <r>
    <x v="0"/>
    <x v="2"/>
    <x v="2"/>
    <x v="0"/>
    <x v="15"/>
    <n v="74578.236999999994"/>
  </r>
  <r>
    <x v="0"/>
    <x v="3"/>
    <x v="3"/>
    <x v="0"/>
    <x v="15"/>
    <n v="38383.266000000003"/>
  </r>
  <r>
    <x v="0"/>
    <x v="4"/>
    <x v="4"/>
    <x v="0"/>
    <x v="15"/>
    <n v="123780.58199999999"/>
  </r>
  <r>
    <x v="0"/>
    <x v="5"/>
    <x v="5"/>
    <x v="0"/>
    <x v="15"/>
    <n v="100854.01700000001"/>
  </r>
  <r>
    <x v="0"/>
    <x v="6"/>
    <x v="6"/>
    <x v="0"/>
    <x v="15"/>
    <n v="0"/>
  </r>
  <r>
    <x v="0"/>
    <x v="7"/>
    <x v="7"/>
    <x v="0"/>
    <x v="15"/>
    <n v="0"/>
  </r>
  <r>
    <x v="0"/>
    <x v="8"/>
    <x v="8"/>
    <x v="0"/>
    <x v="15"/>
    <n v="0"/>
  </r>
  <r>
    <x v="0"/>
    <x v="9"/>
    <x v="9"/>
    <x v="0"/>
    <x v="15"/>
    <n v="0"/>
  </r>
  <r>
    <x v="0"/>
    <x v="10"/>
    <x v="10"/>
    <x v="0"/>
    <x v="15"/>
    <n v="0"/>
  </r>
  <r>
    <x v="0"/>
    <x v="11"/>
    <x v="11"/>
    <x v="0"/>
    <x v="15"/>
    <n v="454624.59299999999"/>
  </r>
  <r>
    <x v="0"/>
    <x v="12"/>
    <x v="12"/>
    <x v="0"/>
    <x v="15"/>
    <n v="0"/>
  </r>
  <r>
    <x v="0"/>
    <x v="13"/>
    <x v="13"/>
    <x v="0"/>
    <x v="15"/>
    <n v="1096161.8659999999"/>
  </r>
  <r>
    <x v="0"/>
    <x v="0"/>
    <x v="0"/>
    <x v="1"/>
    <x v="15"/>
    <n v="11428.428"/>
  </r>
  <r>
    <x v="0"/>
    <x v="1"/>
    <x v="1"/>
    <x v="1"/>
    <x v="15"/>
    <n v="0"/>
  </r>
  <r>
    <x v="0"/>
    <x v="2"/>
    <x v="2"/>
    <x v="1"/>
    <x v="15"/>
    <n v="0"/>
  </r>
  <r>
    <x v="0"/>
    <x v="3"/>
    <x v="3"/>
    <x v="1"/>
    <x v="15"/>
    <n v="9059.3379999999997"/>
  </r>
  <r>
    <x v="0"/>
    <x v="4"/>
    <x v="4"/>
    <x v="1"/>
    <x v="15"/>
    <n v="0"/>
  </r>
  <r>
    <x v="0"/>
    <x v="5"/>
    <x v="5"/>
    <x v="1"/>
    <x v="15"/>
    <n v="0"/>
  </r>
  <r>
    <x v="0"/>
    <x v="6"/>
    <x v="6"/>
    <x v="1"/>
    <x v="15"/>
    <n v="0"/>
  </r>
  <r>
    <x v="0"/>
    <x v="7"/>
    <x v="7"/>
    <x v="1"/>
    <x v="15"/>
    <n v="187251.06"/>
  </r>
  <r>
    <x v="0"/>
    <x v="8"/>
    <x v="8"/>
    <x v="1"/>
    <x v="15"/>
    <n v="519888.201"/>
  </r>
  <r>
    <x v="0"/>
    <x v="9"/>
    <x v="9"/>
    <x v="1"/>
    <x v="15"/>
    <n v="31220.203000000001"/>
  </r>
  <r>
    <x v="0"/>
    <x v="10"/>
    <x v="10"/>
    <x v="1"/>
    <x v="15"/>
    <n v="195404.71299999999"/>
  </r>
  <r>
    <x v="0"/>
    <x v="11"/>
    <x v="11"/>
    <x v="1"/>
    <x v="15"/>
    <n v="0"/>
  </r>
  <r>
    <x v="0"/>
    <x v="12"/>
    <x v="12"/>
    <x v="1"/>
    <x v="15"/>
    <n v="0"/>
  </r>
  <r>
    <x v="0"/>
    <x v="13"/>
    <x v="13"/>
    <x v="1"/>
    <x v="15"/>
    <n v="0"/>
  </r>
  <r>
    <x v="1"/>
    <x v="14"/>
    <x v="14"/>
    <x v="0"/>
    <x v="15"/>
    <n v="0"/>
  </r>
  <r>
    <x v="1"/>
    <x v="15"/>
    <x v="15"/>
    <x v="0"/>
    <x v="15"/>
    <n v="0"/>
  </r>
  <r>
    <x v="1"/>
    <x v="16"/>
    <x v="16"/>
    <x v="0"/>
    <x v="15"/>
    <n v="0"/>
  </r>
  <r>
    <x v="1"/>
    <x v="17"/>
    <x v="17"/>
    <x v="0"/>
    <x v="15"/>
    <n v="29899.49"/>
  </r>
  <r>
    <x v="1"/>
    <x v="18"/>
    <x v="18"/>
    <x v="0"/>
    <x v="15"/>
    <n v="0"/>
  </r>
  <r>
    <x v="1"/>
    <x v="19"/>
    <x v="19"/>
    <x v="0"/>
    <x v="15"/>
    <n v="17451.488000000001"/>
  </r>
  <r>
    <x v="1"/>
    <x v="20"/>
    <x v="20"/>
    <x v="0"/>
    <x v="15"/>
    <n v="0"/>
  </r>
  <r>
    <x v="1"/>
    <x v="21"/>
    <x v="21"/>
    <x v="0"/>
    <x v="15"/>
    <n v="0"/>
  </r>
  <r>
    <x v="1"/>
    <x v="22"/>
    <x v="22"/>
    <x v="0"/>
    <x v="15"/>
    <n v="64410.824000000139"/>
  </r>
  <r>
    <x v="1"/>
    <x v="14"/>
    <x v="14"/>
    <x v="1"/>
    <x v="15"/>
    <n v="0"/>
  </r>
  <r>
    <x v="1"/>
    <x v="15"/>
    <x v="15"/>
    <x v="1"/>
    <x v="15"/>
    <n v="0"/>
  </r>
  <r>
    <x v="1"/>
    <x v="16"/>
    <x v="16"/>
    <x v="1"/>
    <x v="15"/>
    <n v="0"/>
  </r>
  <r>
    <x v="1"/>
    <x v="17"/>
    <x v="17"/>
    <x v="1"/>
    <x v="15"/>
    <n v="0"/>
  </r>
  <r>
    <x v="1"/>
    <x v="18"/>
    <x v="18"/>
    <x v="1"/>
    <x v="15"/>
    <n v="7338.5249999999996"/>
  </r>
  <r>
    <x v="1"/>
    <x v="19"/>
    <x v="19"/>
    <x v="1"/>
    <x v="15"/>
    <n v="28367.949000000001"/>
  </r>
  <r>
    <x v="1"/>
    <x v="20"/>
    <x v="20"/>
    <x v="1"/>
    <x v="15"/>
    <n v="0"/>
  </r>
  <r>
    <x v="1"/>
    <x v="21"/>
    <x v="21"/>
    <x v="1"/>
    <x v="15"/>
    <n v="0"/>
  </r>
  <r>
    <x v="1"/>
    <x v="22"/>
    <x v="22"/>
    <x v="1"/>
    <x v="15"/>
    <n v="82222.440000000104"/>
  </r>
  <r>
    <x v="2"/>
    <x v="23"/>
    <x v="23"/>
    <x v="0"/>
    <x v="15"/>
    <n v="36124.103999999999"/>
  </r>
  <r>
    <x v="2"/>
    <x v="23"/>
    <x v="23"/>
    <x v="1"/>
    <x v="15"/>
    <n v="-20847.208999999999"/>
  </r>
  <r>
    <x v="3"/>
    <x v="24"/>
    <x v="24"/>
    <x v="0"/>
    <x v="15"/>
    <n v="0"/>
  </r>
  <r>
    <x v="3"/>
    <x v="24"/>
    <x v="24"/>
    <x v="1"/>
    <x v="15"/>
    <n v="0"/>
  </r>
  <r>
    <x v="0"/>
    <x v="0"/>
    <x v="0"/>
    <x v="0"/>
    <x v="16"/>
    <n v="83083.353000000003"/>
  </r>
  <r>
    <x v="0"/>
    <x v="1"/>
    <x v="1"/>
    <x v="0"/>
    <x v="16"/>
    <n v="453291.50599999999"/>
  </r>
  <r>
    <x v="0"/>
    <x v="2"/>
    <x v="2"/>
    <x v="0"/>
    <x v="16"/>
    <n v="78190.531000000003"/>
  </r>
  <r>
    <x v="0"/>
    <x v="3"/>
    <x v="3"/>
    <x v="0"/>
    <x v="16"/>
    <n v="39274.165999999997"/>
  </r>
  <r>
    <x v="0"/>
    <x v="4"/>
    <x v="4"/>
    <x v="0"/>
    <x v="16"/>
    <n v="141898.603"/>
  </r>
  <r>
    <x v="0"/>
    <x v="5"/>
    <x v="5"/>
    <x v="0"/>
    <x v="16"/>
    <n v="131225.98800000001"/>
  </r>
  <r>
    <x v="0"/>
    <x v="6"/>
    <x v="6"/>
    <x v="0"/>
    <x v="16"/>
    <n v="0"/>
  </r>
  <r>
    <x v="0"/>
    <x v="7"/>
    <x v="7"/>
    <x v="0"/>
    <x v="16"/>
    <n v="0"/>
  </r>
  <r>
    <x v="0"/>
    <x v="8"/>
    <x v="8"/>
    <x v="0"/>
    <x v="16"/>
    <n v="0"/>
  </r>
  <r>
    <x v="0"/>
    <x v="9"/>
    <x v="9"/>
    <x v="0"/>
    <x v="16"/>
    <n v="0"/>
  </r>
  <r>
    <x v="0"/>
    <x v="10"/>
    <x v="10"/>
    <x v="0"/>
    <x v="16"/>
    <n v="0"/>
  </r>
  <r>
    <x v="0"/>
    <x v="11"/>
    <x v="11"/>
    <x v="0"/>
    <x v="16"/>
    <n v="626696.81900000002"/>
  </r>
  <r>
    <x v="0"/>
    <x v="12"/>
    <x v="12"/>
    <x v="0"/>
    <x v="16"/>
    <n v="0"/>
  </r>
  <r>
    <x v="0"/>
    <x v="13"/>
    <x v="13"/>
    <x v="0"/>
    <x v="16"/>
    <n v="1190749.7120000001"/>
  </r>
  <r>
    <x v="0"/>
    <x v="0"/>
    <x v="0"/>
    <x v="1"/>
    <x v="16"/>
    <n v="11568.208000000001"/>
  </r>
  <r>
    <x v="0"/>
    <x v="1"/>
    <x v="1"/>
    <x v="1"/>
    <x v="16"/>
    <n v="0"/>
  </r>
  <r>
    <x v="0"/>
    <x v="2"/>
    <x v="2"/>
    <x v="1"/>
    <x v="16"/>
    <n v="0"/>
  </r>
  <r>
    <x v="0"/>
    <x v="3"/>
    <x v="3"/>
    <x v="1"/>
    <x v="16"/>
    <n v="10037.046"/>
  </r>
  <r>
    <x v="0"/>
    <x v="4"/>
    <x v="4"/>
    <x v="1"/>
    <x v="16"/>
    <n v="0"/>
  </r>
  <r>
    <x v="0"/>
    <x v="5"/>
    <x v="5"/>
    <x v="1"/>
    <x v="16"/>
    <n v="0"/>
  </r>
  <r>
    <x v="0"/>
    <x v="6"/>
    <x v="6"/>
    <x v="1"/>
    <x v="16"/>
    <n v="0"/>
  </r>
  <r>
    <x v="0"/>
    <x v="7"/>
    <x v="7"/>
    <x v="1"/>
    <x v="16"/>
    <n v="192327.71900000001"/>
  </r>
  <r>
    <x v="0"/>
    <x v="8"/>
    <x v="8"/>
    <x v="1"/>
    <x v="16"/>
    <n v="608421.21100000001"/>
  </r>
  <r>
    <x v="0"/>
    <x v="9"/>
    <x v="9"/>
    <x v="1"/>
    <x v="16"/>
    <n v="35276.438999999998"/>
  </r>
  <r>
    <x v="0"/>
    <x v="10"/>
    <x v="10"/>
    <x v="1"/>
    <x v="16"/>
    <n v="212733.674"/>
  </r>
  <r>
    <x v="0"/>
    <x v="11"/>
    <x v="11"/>
    <x v="1"/>
    <x v="16"/>
    <n v="0"/>
  </r>
  <r>
    <x v="0"/>
    <x v="12"/>
    <x v="12"/>
    <x v="1"/>
    <x v="16"/>
    <n v="0"/>
  </r>
  <r>
    <x v="0"/>
    <x v="13"/>
    <x v="13"/>
    <x v="1"/>
    <x v="16"/>
    <n v="0"/>
  </r>
  <r>
    <x v="1"/>
    <x v="14"/>
    <x v="14"/>
    <x v="0"/>
    <x v="16"/>
    <n v="0"/>
  </r>
  <r>
    <x v="1"/>
    <x v="15"/>
    <x v="15"/>
    <x v="0"/>
    <x v="16"/>
    <n v="0"/>
  </r>
  <r>
    <x v="1"/>
    <x v="16"/>
    <x v="16"/>
    <x v="0"/>
    <x v="16"/>
    <n v="0"/>
  </r>
  <r>
    <x v="1"/>
    <x v="17"/>
    <x v="17"/>
    <x v="0"/>
    <x v="16"/>
    <n v="32352.291000000001"/>
  </r>
  <r>
    <x v="1"/>
    <x v="18"/>
    <x v="18"/>
    <x v="0"/>
    <x v="16"/>
    <n v="0"/>
  </r>
  <r>
    <x v="1"/>
    <x v="19"/>
    <x v="19"/>
    <x v="0"/>
    <x v="16"/>
    <n v="20100.003000000001"/>
  </r>
  <r>
    <x v="1"/>
    <x v="20"/>
    <x v="20"/>
    <x v="0"/>
    <x v="16"/>
    <n v="0"/>
  </r>
  <r>
    <x v="1"/>
    <x v="21"/>
    <x v="21"/>
    <x v="0"/>
    <x v="16"/>
    <n v="0"/>
  </r>
  <r>
    <x v="1"/>
    <x v="22"/>
    <x v="22"/>
    <x v="0"/>
    <x v="16"/>
    <n v="85506.363999999827"/>
  </r>
  <r>
    <x v="1"/>
    <x v="14"/>
    <x v="14"/>
    <x v="1"/>
    <x v="16"/>
    <n v="0"/>
  </r>
  <r>
    <x v="1"/>
    <x v="15"/>
    <x v="15"/>
    <x v="1"/>
    <x v="16"/>
    <n v="0"/>
  </r>
  <r>
    <x v="1"/>
    <x v="16"/>
    <x v="16"/>
    <x v="1"/>
    <x v="16"/>
    <n v="0"/>
  </r>
  <r>
    <x v="1"/>
    <x v="17"/>
    <x v="17"/>
    <x v="1"/>
    <x v="16"/>
    <n v="0"/>
  </r>
  <r>
    <x v="1"/>
    <x v="18"/>
    <x v="18"/>
    <x v="1"/>
    <x v="16"/>
    <n v="9325.0130000000008"/>
  </r>
  <r>
    <x v="1"/>
    <x v="19"/>
    <x v="19"/>
    <x v="1"/>
    <x v="16"/>
    <n v="19153.743999999999"/>
  </r>
  <r>
    <x v="1"/>
    <x v="20"/>
    <x v="20"/>
    <x v="1"/>
    <x v="16"/>
    <n v="0"/>
  </r>
  <r>
    <x v="1"/>
    <x v="21"/>
    <x v="21"/>
    <x v="1"/>
    <x v="16"/>
    <n v="0"/>
  </r>
  <r>
    <x v="1"/>
    <x v="22"/>
    <x v="22"/>
    <x v="1"/>
    <x v="16"/>
    <n v="91325.658000000039"/>
  </r>
  <r>
    <x v="2"/>
    <x v="23"/>
    <x v="23"/>
    <x v="0"/>
    <x v="16"/>
    <n v="12499.395"/>
  </r>
  <r>
    <x v="2"/>
    <x v="23"/>
    <x v="23"/>
    <x v="1"/>
    <x v="16"/>
    <n v="-12499.395"/>
  </r>
  <r>
    <x v="3"/>
    <x v="24"/>
    <x v="24"/>
    <x v="0"/>
    <x v="16"/>
    <n v="0"/>
  </r>
  <r>
    <x v="3"/>
    <x v="24"/>
    <x v="24"/>
    <x v="1"/>
    <x v="16"/>
    <n v="0"/>
  </r>
  <r>
    <x v="0"/>
    <x v="0"/>
    <x v="0"/>
    <x v="0"/>
    <x v="17"/>
    <n v="99049.866999999998"/>
  </r>
  <r>
    <x v="0"/>
    <x v="1"/>
    <x v="1"/>
    <x v="0"/>
    <x v="17"/>
    <n v="576874.299"/>
  </r>
  <r>
    <x v="0"/>
    <x v="2"/>
    <x v="2"/>
    <x v="0"/>
    <x v="17"/>
    <n v="158527.86499999999"/>
  </r>
  <r>
    <x v="0"/>
    <x v="3"/>
    <x v="3"/>
    <x v="0"/>
    <x v="17"/>
    <n v="46103.453999999998"/>
  </r>
  <r>
    <x v="0"/>
    <x v="4"/>
    <x v="4"/>
    <x v="0"/>
    <x v="17"/>
    <n v="135554.179"/>
  </r>
  <r>
    <x v="0"/>
    <x v="5"/>
    <x v="5"/>
    <x v="0"/>
    <x v="17"/>
    <n v="121154.86500000001"/>
  </r>
  <r>
    <x v="0"/>
    <x v="6"/>
    <x v="6"/>
    <x v="0"/>
    <x v="17"/>
    <n v="0"/>
  </r>
  <r>
    <x v="0"/>
    <x v="7"/>
    <x v="7"/>
    <x v="0"/>
    <x v="17"/>
    <n v="0"/>
  </r>
  <r>
    <x v="0"/>
    <x v="8"/>
    <x v="8"/>
    <x v="0"/>
    <x v="17"/>
    <n v="0"/>
  </r>
  <r>
    <x v="0"/>
    <x v="9"/>
    <x v="9"/>
    <x v="0"/>
    <x v="17"/>
    <n v="0"/>
  </r>
  <r>
    <x v="0"/>
    <x v="10"/>
    <x v="10"/>
    <x v="0"/>
    <x v="17"/>
    <n v="0"/>
  </r>
  <r>
    <x v="0"/>
    <x v="11"/>
    <x v="11"/>
    <x v="0"/>
    <x v="17"/>
    <n v="952486.84400000004"/>
  </r>
  <r>
    <x v="0"/>
    <x v="12"/>
    <x v="12"/>
    <x v="0"/>
    <x v="17"/>
    <n v="0"/>
  </r>
  <r>
    <x v="0"/>
    <x v="13"/>
    <x v="13"/>
    <x v="0"/>
    <x v="17"/>
    <n v="1464927.1440000001"/>
  </r>
  <r>
    <x v="0"/>
    <x v="0"/>
    <x v="0"/>
    <x v="1"/>
    <x v="17"/>
    <n v="11582.538"/>
  </r>
  <r>
    <x v="0"/>
    <x v="1"/>
    <x v="1"/>
    <x v="1"/>
    <x v="17"/>
    <n v="0"/>
  </r>
  <r>
    <x v="0"/>
    <x v="2"/>
    <x v="2"/>
    <x v="1"/>
    <x v="17"/>
    <n v="60744.455000000002"/>
  </r>
  <r>
    <x v="0"/>
    <x v="3"/>
    <x v="3"/>
    <x v="1"/>
    <x v="17"/>
    <n v="8695.973"/>
  </r>
  <r>
    <x v="0"/>
    <x v="4"/>
    <x v="4"/>
    <x v="1"/>
    <x v="17"/>
    <n v="0"/>
  </r>
  <r>
    <x v="0"/>
    <x v="5"/>
    <x v="5"/>
    <x v="1"/>
    <x v="17"/>
    <n v="0"/>
  </r>
  <r>
    <x v="0"/>
    <x v="6"/>
    <x v="6"/>
    <x v="1"/>
    <x v="17"/>
    <n v="0"/>
  </r>
  <r>
    <x v="0"/>
    <x v="7"/>
    <x v="7"/>
    <x v="1"/>
    <x v="17"/>
    <n v="200430.133"/>
  </r>
  <r>
    <x v="0"/>
    <x v="8"/>
    <x v="8"/>
    <x v="1"/>
    <x v="17"/>
    <n v="546836.4"/>
  </r>
  <r>
    <x v="0"/>
    <x v="9"/>
    <x v="9"/>
    <x v="1"/>
    <x v="17"/>
    <n v="33650.694000000003"/>
  </r>
  <r>
    <x v="0"/>
    <x v="10"/>
    <x v="10"/>
    <x v="1"/>
    <x v="17"/>
    <n v="237488.28599999999"/>
  </r>
  <r>
    <x v="0"/>
    <x v="11"/>
    <x v="11"/>
    <x v="1"/>
    <x v="17"/>
    <n v="0"/>
  </r>
  <r>
    <x v="0"/>
    <x v="12"/>
    <x v="12"/>
    <x v="1"/>
    <x v="17"/>
    <n v="0"/>
  </r>
  <r>
    <x v="0"/>
    <x v="13"/>
    <x v="13"/>
    <x v="1"/>
    <x v="17"/>
    <n v="0"/>
  </r>
  <r>
    <x v="1"/>
    <x v="14"/>
    <x v="14"/>
    <x v="0"/>
    <x v="17"/>
    <n v="0"/>
  </r>
  <r>
    <x v="1"/>
    <x v="15"/>
    <x v="15"/>
    <x v="0"/>
    <x v="17"/>
    <n v="0"/>
  </r>
  <r>
    <x v="1"/>
    <x v="16"/>
    <x v="16"/>
    <x v="0"/>
    <x v="17"/>
    <n v="0"/>
  </r>
  <r>
    <x v="1"/>
    <x v="17"/>
    <x v="17"/>
    <x v="0"/>
    <x v="17"/>
    <n v="33485.629000000001"/>
  </r>
  <r>
    <x v="1"/>
    <x v="18"/>
    <x v="18"/>
    <x v="0"/>
    <x v="17"/>
    <n v="0"/>
  </r>
  <r>
    <x v="1"/>
    <x v="19"/>
    <x v="19"/>
    <x v="0"/>
    <x v="17"/>
    <n v="2012.1990000000001"/>
  </r>
  <r>
    <x v="1"/>
    <x v="20"/>
    <x v="20"/>
    <x v="0"/>
    <x v="17"/>
    <n v="0"/>
  </r>
  <r>
    <x v="1"/>
    <x v="21"/>
    <x v="21"/>
    <x v="0"/>
    <x v="17"/>
    <n v="0"/>
  </r>
  <r>
    <x v="1"/>
    <x v="22"/>
    <x v="22"/>
    <x v="0"/>
    <x v="17"/>
    <n v="87915.95299999995"/>
  </r>
  <r>
    <x v="1"/>
    <x v="14"/>
    <x v="14"/>
    <x v="1"/>
    <x v="17"/>
    <n v="0"/>
  </r>
  <r>
    <x v="1"/>
    <x v="15"/>
    <x v="15"/>
    <x v="1"/>
    <x v="17"/>
    <n v="0"/>
  </r>
  <r>
    <x v="1"/>
    <x v="16"/>
    <x v="16"/>
    <x v="1"/>
    <x v="17"/>
    <n v="0"/>
  </r>
  <r>
    <x v="1"/>
    <x v="17"/>
    <x v="17"/>
    <x v="1"/>
    <x v="17"/>
    <n v="0"/>
  </r>
  <r>
    <x v="1"/>
    <x v="18"/>
    <x v="18"/>
    <x v="1"/>
    <x v="17"/>
    <n v="11362.665000000001"/>
  </r>
  <r>
    <x v="1"/>
    <x v="19"/>
    <x v="19"/>
    <x v="1"/>
    <x v="17"/>
    <n v="37468.156000000003"/>
  </r>
  <r>
    <x v="1"/>
    <x v="20"/>
    <x v="20"/>
    <x v="1"/>
    <x v="17"/>
    <n v="0"/>
  </r>
  <r>
    <x v="1"/>
    <x v="21"/>
    <x v="21"/>
    <x v="1"/>
    <x v="17"/>
    <n v="0"/>
  </r>
  <r>
    <x v="1"/>
    <x v="22"/>
    <x v="22"/>
    <x v="1"/>
    <x v="17"/>
    <n v="105692.97499999986"/>
  </r>
  <r>
    <x v="2"/>
    <x v="23"/>
    <x v="23"/>
    <x v="0"/>
    <x v="17"/>
    <n v="4208.9269999999997"/>
  </r>
  <r>
    <x v="2"/>
    <x v="23"/>
    <x v="23"/>
    <x v="1"/>
    <x v="17"/>
    <n v="-9144.7029999999995"/>
  </r>
  <r>
    <x v="3"/>
    <x v="24"/>
    <x v="24"/>
    <x v="0"/>
    <x v="17"/>
    <n v="0"/>
  </r>
  <r>
    <x v="3"/>
    <x v="24"/>
    <x v="24"/>
    <x v="1"/>
    <x v="17"/>
    <n v="0"/>
  </r>
  <r>
    <x v="0"/>
    <x v="0"/>
    <x v="0"/>
    <x v="0"/>
    <x v="18"/>
    <n v="106142.15700000001"/>
  </r>
  <r>
    <x v="0"/>
    <x v="1"/>
    <x v="1"/>
    <x v="0"/>
    <x v="18"/>
    <n v="592303.24"/>
  </r>
  <r>
    <x v="0"/>
    <x v="2"/>
    <x v="2"/>
    <x v="0"/>
    <x v="18"/>
    <n v="166092.459"/>
  </r>
  <r>
    <x v="0"/>
    <x v="3"/>
    <x v="3"/>
    <x v="0"/>
    <x v="18"/>
    <n v="50318.631999999998"/>
  </r>
  <r>
    <x v="0"/>
    <x v="4"/>
    <x v="4"/>
    <x v="0"/>
    <x v="18"/>
    <n v="158815.09399999998"/>
  </r>
  <r>
    <x v="0"/>
    <x v="5"/>
    <x v="5"/>
    <x v="0"/>
    <x v="18"/>
    <n v="130312.40300000001"/>
  </r>
  <r>
    <x v="0"/>
    <x v="6"/>
    <x v="6"/>
    <x v="0"/>
    <x v="18"/>
    <n v="0"/>
  </r>
  <r>
    <x v="0"/>
    <x v="7"/>
    <x v="7"/>
    <x v="0"/>
    <x v="18"/>
    <n v="0"/>
  </r>
  <r>
    <x v="0"/>
    <x v="8"/>
    <x v="8"/>
    <x v="0"/>
    <x v="18"/>
    <n v="0"/>
  </r>
  <r>
    <x v="0"/>
    <x v="9"/>
    <x v="9"/>
    <x v="0"/>
    <x v="18"/>
    <n v="0"/>
  </r>
  <r>
    <x v="0"/>
    <x v="10"/>
    <x v="10"/>
    <x v="0"/>
    <x v="18"/>
    <n v="0"/>
  </r>
  <r>
    <x v="0"/>
    <x v="11"/>
    <x v="11"/>
    <x v="0"/>
    <x v="18"/>
    <n v="1101691.233"/>
  </r>
  <r>
    <x v="0"/>
    <x v="12"/>
    <x v="12"/>
    <x v="0"/>
    <x v="18"/>
    <n v="0"/>
  </r>
  <r>
    <x v="0"/>
    <x v="13"/>
    <x v="13"/>
    <x v="0"/>
    <x v="18"/>
    <n v="1652979.449"/>
  </r>
  <r>
    <x v="0"/>
    <x v="0"/>
    <x v="0"/>
    <x v="1"/>
    <x v="18"/>
    <n v="12291.746999999999"/>
  </r>
  <r>
    <x v="0"/>
    <x v="1"/>
    <x v="1"/>
    <x v="1"/>
    <x v="18"/>
    <n v="0"/>
  </r>
  <r>
    <x v="0"/>
    <x v="2"/>
    <x v="2"/>
    <x v="1"/>
    <x v="18"/>
    <n v="71235.835000000006"/>
  </r>
  <r>
    <x v="0"/>
    <x v="3"/>
    <x v="3"/>
    <x v="1"/>
    <x v="18"/>
    <n v="9520.7139999999999"/>
  </r>
  <r>
    <x v="0"/>
    <x v="4"/>
    <x v="4"/>
    <x v="1"/>
    <x v="18"/>
    <n v="0"/>
  </r>
  <r>
    <x v="0"/>
    <x v="5"/>
    <x v="5"/>
    <x v="1"/>
    <x v="18"/>
    <n v="0"/>
  </r>
  <r>
    <x v="0"/>
    <x v="6"/>
    <x v="6"/>
    <x v="1"/>
    <x v="18"/>
    <n v="0"/>
  </r>
  <r>
    <x v="0"/>
    <x v="7"/>
    <x v="7"/>
    <x v="1"/>
    <x v="18"/>
    <n v="216851.82199999999"/>
  </r>
  <r>
    <x v="0"/>
    <x v="8"/>
    <x v="8"/>
    <x v="1"/>
    <x v="18"/>
    <n v="589043.90500000003"/>
  </r>
  <r>
    <x v="0"/>
    <x v="9"/>
    <x v="9"/>
    <x v="1"/>
    <x v="18"/>
    <n v="36623.059000000001"/>
  </r>
  <r>
    <x v="0"/>
    <x v="10"/>
    <x v="10"/>
    <x v="1"/>
    <x v="18"/>
    <n v="252803.50599999999"/>
  </r>
  <r>
    <x v="0"/>
    <x v="11"/>
    <x v="11"/>
    <x v="1"/>
    <x v="18"/>
    <n v="0"/>
  </r>
  <r>
    <x v="0"/>
    <x v="12"/>
    <x v="12"/>
    <x v="1"/>
    <x v="18"/>
    <n v="0"/>
  </r>
  <r>
    <x v="0"/>
    <x v="13"/>
    <x v="13"/>
    <x v="1"/>
    <x v="18"/>
    <n v="0"/>
  </r>
  <r>
    <x v="1"/>
    <x v="14"/>
    <x v="14"/>
    <x v="0"/>
    <x v="18"/>
    <n v="0"/>
  </r>
  <r>
    <x v="1"/>
    <x v="15"/>
    <x v="15"/>
    <x v="0"/>
    <x v="18"/>
    <n v="0"/>
  </r>
  <r>
    <x v="1"/>
    <x v="16"/>
    <x v="16"/>
    <x v="0"/>
    <x v="18"/>
    <n v="0"/>
  </r>
  <r>
    <x v="1"/>
    <x v="17"/>
    <x v="17"/>
    <x v="0"/>
    <x v="18"/>
    <n v="47237.745999999999"/>
  </r>
  <r>
    <x v="1"/>
    <x v="18"/>
    <x v="18"/>
    <x v="0"/>
    <x v="18"/>
    <n v="0"/>
  </r>
  <r>
    <x v="1"/>
    <x v="19"/>
    <x v="19"/>
    <x v="0"/>
    <x v="18"/>
    <n v="2319.259"/>
  </r>
  <r>
    <x v="1"/>
    <x v="20"/>
    <x v="20"/>
    <x v="0"/>
    <x v="18"/>
    <n v="0"/>
  </r>
  <r>
    <x v="1"/>
    <x v="21"/>
    <x v="21"/>
    <x v="0"/>
    <x v="18"/>
    <n v="0"/>
  </r>
  <r>
    <x v="1"/>
    <x v="22"/>
    <x v="22"/>
    <x v="0"/>
    <x v="18"/>
    <n v="120519.87"/>
  </r>
  <r>
    <x v="1"/>
    <x v="14"/>
    <x v="14"/>
    <x v="1"/>
    <x v="18"/>
    <n v="0"/>
  </r>
  <r>
    <x v="1"/>
    <x v="15"/>
    <x v="15"/>
    <x v="1"/>
    <x v="18"/>
    <n v="0"/>
  </r>
  <r>
    <x v="1"/>
    <x v="16"/>
    <x v="16"/>
    <x v="1"/>
    <x v="18"/>
    <n v="0"/>
  </r>
  <r>
    <x v="1"/>
    <x v="17"/>
    <x v="17"/>
    <x v="1"/>
    <x v="18"/>
    <n v="0"/>
  </r>
  <r>
    <x v="1"/>
    <x v="18"/>
    <x v="18"/>
    <x v="1"/>
    <x v="18"/>
    <n v="12587.526"/>
  </r>
  <r>
    <x v="1"/>
    <x v="19"/>
    <x v="19"/>
    <x v="1"/>
    <x v="18"/>
    <n v="24929.204000000002"/>
  </r>
  <r>
    <x v="1"/>
    <x v="20"/>
    <x v="20"/>
    <x v="1"/>
    <x v="18"/>
    <n v="0"/>
  </r>
  <r>
    <x v="1"/>
    <x v="21"/>
    <x v="21"/>
    <x v="1"/>
    <x v="18"/>
    <n v="0"/>
  </r>
  <r>
    <x v="1"/>
    <x v="22"/>
    <x v="22"/>
    <x v="1"/>
    <x v="18"/>
    <n v="99783.158000000025"/>
  </r>
  <r>
    <x v="2"/>
    <x v="23"/>
    <x v="23"/>
    <x v="0"/>
    <x v="18"/>
    <n v="7156.7510000000002"/>
  </r>
  <r>
    <x v="2"/>
    <x v="23"/>
    <x v="23"/>
    <x v="1"/>
    <x v="18"/>
    <n v="-11226.547"/>
  </r>
  <r>
    <x v="3"/>
    <x v="24"/>
    <x v="24"/>
    <x v="0"/>
    <x v="18"/>
    <n v="0"/>
  </r>
  <r>
    <x v="3"/>
    <x v="24"/>
    <x v="24"/>
    <x v="1"/>
    <x v="18"/>
    <n v="0"/>
  </r>
  <r>
    <x v="0"/>
    <x v="0"/>
    <x v="0"/>
    <x v="0"/>
    <x v="19"/>
    <n v="112869.86500000001"/>
  </r>
  <r>
    <x v="0"/>
    <x v="1"/>
    <x v="1"/>
    <x v="0"/>
    <x v="19"/>
    <n v="587013.02500000002"/>
  </r>
  <r>
    <x v="0"/>
    <x v="2"/>
    <x v="2"/>
    <x v="0"/>
    <x v="19"/>
    <n v="165954.734"/>
  </r>
  <r>
    <x v="0"/>
    <x v="3"/>
    <x v="3"/>
    <x v="0"/>
    <x v="19"/>
    <n v="49334.540999999997"/>
  </r>
  <r>
    <x v="0"/>
    <x v="4"/>
    <x v="4"/>
    <x v="0"/>
    <x v="19"/>
    <n v="164299.20300000001"/>
  </r>
  <r>
    <x v="0"/>
    <x v="5"/>
    <x v="5"/>
    <x v="0"/>
    <x v="19"/>
    <n v="136733.302"/>
  </r>
  <r>
    <x v="0"/>
    <x v="6"/>
    <x v="6"/>
    <x v="0"/>
    <x v="19"/>
    <n v="0"/>
  </r>
  <r>
    <x v="0"/>
    <x v="7"/>
    <x v="7"/>
    <x v="0"/>
    <x v="19"/>
    <n v="0"/>
  </r>
  <r>
    <x v="0"/>
    <x v="8"/>
    <x v="8"/>
    <x v="0"/>
    <x v="19"/>
    <n v="0"/>
  </r>
  <r>
    <x v="0"/>
    <x v="9"/>
    <x v="9"/>
    <x v="0"/>
    <x v="19"/>
    <n v="0"/>
  </r>
  <r>
    <x v="0"/>
    <x v="10"/>
    <x v="10"/>
    <x v="0"/>
    <x v="19"/>
    <n v="0"/>
  </r>
  <r>
    <x v="0"/>
    <x v="11"/>
    <x v="11"/>
    <x v="0"/>
    <x v="19"/>
    <n v="1152052.777"/>
  </r>
  <r>
    <x v="0"/>
    <x v="12"/>
    <x v="12"/>
    <x v="0"/>
    <x v="19"/>
    <n v="0"/>
  </r>
  <r>
    <x v="0"/>
    <x v="13"/>
    <x v="13"/>
    <x v="0"/>
    <x v="19"/>
    <n v="1753611.2150000001"/>
  </r>
  <r>
    <x v="0"/>
    <x v="0"/>
    <x v="0"/>
    <x v="1"/>
    <x v="19"/>
    <n v="12438.375"/>
  </r>
  <r>
    <x v="0"/>
    <x v="1"/>
    <x v="1"/>
    <x v="1"/>
    <x v="19"/>
    <n v="0"/>
  </r>
  <r>
    <x v="0"/>
    <x v="2"/>
    <x v="2"/>
    <x v="1"/>
    <x v="19"/>
    <n v="70922.900999999998"/>
  </r>
  <r>
    <x v="0"/>
    <x v="3"/>
    <x v="3"/>
    <x v="1"/>
    <x v="19"/>
    <n v="8909.8119999999999"/>
  </r>
  <r>
    <x v="0"/>
    <x v="4"/>
    <x v="4"/>
    <x v="1"/>
    <x v="19"/>
    <n v="0"/>
  </r>
  <r>
    <x v="0"/>
    <x v="5"/>
    <x v="5"/>
    <x v="1"/>
    <x v="19"/>
    <n v="0"/>
  </r>
  <r>
    <x v="0"/>
    <x v="6"/>
    <x v="6"/>
    <x v="1"/>
    <x v="19"/>
    <n v="0"/>
  </r>
  <r>
    <x v="0"/>
    <x v="7"/>
    <x v="7"/>
    <x v="1"/>
    <x v="19"/>
    <n v="230644.503"/>
  </r>
  <r>
    <x v="0"/>
    <x v="8"/>
    <x v="8"/>
    <x v="1"/>
    <x v="19"/>
    <n v="628812.74899999995"/>
  </r>
  <r>
    <x v="0"/>
    <x v="9"/>
    <x v="9"/>
    <x v="1"/>
    <x v="19"/>
    <n v="39723.974999999999"/>
  </r>
  <r>
    <x v="0"/>
    <x v="10"/>
    <x v="10"/>
    <x v="1"/>
    <x v="19"/>
    <n v="268347.53899999999"/>
  </r>
  <r>
    <x v="0"/>
    <x v="11"/>
    <x v="11"/>
    <x v="1"/>
    <x v="19"/>
    <n v="0"/>
  </r>
  <r>
    <x v="0"/>
    <x v="12"/>
    <x v="12"/>
    <x v="1"/>
    <x v="19"/>
    <n v="0"/>
  </r>
  <r>
    <x v="0"/>
    <x v="13"/>
    <x v="13"/>
    <x v="1"/>
    <x v="19"/>
    <n v="0"/>
  </r>
  <r>
    <x v="1"/>
    <x v="14"/>
    <x v="14"/>
    <x v="0"/>
    <x v="19"/>
    <n v="0"/>
  </r>
  <r>
    <x v="1"/>
    <x v="15"/>
    <x v="15"/>
    <x v="0"/>
    <x v="19"/>
    <n v="0"/>
  </r>
  <r>
    <x v="1"/>
    <x v="16"/>
    <x v="16"/>
    <x v="0"/>
    <x v="19"/>
    <n v="0"/>
  </r>
  <r>
    <x v="1"/>
    <x v="17"/>
    <x v="17"/>
    <x v="0"/>
    <x v="19"/>
    <n v="55435.925000000003"/>
  </r>
  <r>
    <x v="1"/>
    <x v="18"/>
    <x v="18"/>
    <x v="0"/>
    <x v="19"/>
    <n v="0"/>
  </r>
  <r>
    <x v="1"/>
    <x v="19"/>
    <x v="19"/>
    <x v="0"/>
    <x v="19"/>
    <n v="3110.5839999999998"/>
  </r>
  <r>
    <x v="1"/>
    <x v="20"/>
    <x v="20"/>
    <x v="0"/>
    <x v="19"/>
    <n v="0"/>
  </r>
  <r>
    <x v="1"/>
    <x v="21"/>
    <x v="21"/>
    <x v="0"/>
    <x v="19"/>
    <n v="0"/>
  </r>
  <r>
    <x v="1"/>
    <x v="22"/>
    <x v="22"/>
    <x v="0"/>
    <x v="19"/>
    <n v="146853.7890000004"/>
  </r>
  <r>
    <x v="1"/>
    <x v="14"/>
    <x v="14"/>
    <x v="1"/>
    <x v="19"/>
    <n v="0"/>
  </r>
  <r>
    <x v="1"/>
    <x v="15"/>
    <x v="15"/>
    <x v="1"/>
    <x v="19"/>
    <n v="0"/>
  </r>
  <r>
    <x v="1"/>
    <x v="16"/>
    <x v="16"/>
    <x v="1"/>
    <x v="19"/>
    <n v="0"/>
  </r>
  <r>
    <x v="1"/>
    <x v="17"/>
    <x v="17"/>
    <x v="1"/>
    <x v="19"/>
    <n v="0"/>
  </r>
  <r>
    <x v="1"/>
    <x v="18"/>
    <x v="18"/>
    <x v="1"/>
    <x v="19"/>
    <n v="16830.254000000001"/>
  </r>
  <r>
    <x v="1"/>
    <x v="19"/>
    <x v="19"/>
    <x v="1"/>
    <x v="19"/>
    <n v="22812.92"/>
  </r>
  <r>
    <x v="1"/>
    <x v="20"/>
    <x v="20"/>
    <x v="1"/>
    <x v="19"/>
    <n v="0"/>
  </r>
  <r>
    <x v="1"/>
    <x v="21"/>
    <x v="21"/>
    <x v="1"/>
    <x v="19"/>
    <n v="0"/>
  </r>
  <r>
    <x v="1"/>
    <x v="22"/>
    <x v="22"/>
    <x v="1"/>
    <x v="19"/>
    <n v="115730.85"/>
  </r>
  <r>
    <x v="2"/>
    <x v="23"/>
    <x v="23"/>
    <x v="0"/>
    <x v="19"/>
    <n v="3215.5169999999998"/>
  </r>
  <r>
    <x v="2"/>
    <x v="23"/>
    <x v="23"/>
    <x v="1"/>
    <x v="19"/>
    <n v="-2901.7910000000002"/>
  </r>
  <r>
    <x v="3"/>
    <x v="24"/>
    <x v="24"/>
    <x v="0"/>
    <x v="19"/>
    <n v="0"/>
  </r>
  <r>
    <x v="3"/>
    <x v="24"/>
    <x v="24"/>
    <x v="1"/>
    <x v="19"/>
    <n v="0"/>
  </r>
  <r>
    <x v="0"/>
    <x v="0"/>
    <x v="0"/>
    <x v="0"/>
    <x v="20"/>
    <n v="113552.07600000002"/>
  </r>
  <r>
    <x v="0"/>
    <x v="1"/>
    <x v="1"/>
    <x v="0"/>
    <x v="20"/>
    <n v="532091.09600000002"/>
  </r>
  <r>
    <x v="0"/>
    <x v="2"/>
    <x v="2"/>
    <x v="0"/>
    <x v="20"/>
    <n v="168065.27799999999"/>
  </r>
  <r>
    <x v="0"/>
    <x v="3"/>
    <x v="3"/>
    <x v="0"/>
    <x v="20"/>
    <n v="55849.86"/>
  </r>
  <r>
    <x v="0"/>
    <x v="4"/>
    <x v="4"/>
    <x v="0"/>
    <x v="20"/>
    <n v="185699.31700000001"/>
  </r>
  <r>
    <x v="0"/>
    <x v="5"/>
    <x v="5"/>
    <x v="0"/>
    <x v="20"/>
    <n v="158422.59899999999"/>
  </r>
  <r>
    <x v="0"/>
    <x v="6"/>
    <x v="6"/>
    <x v="0"/>
    <x v="20"/>
    <n v="0"/>
  </r>
  <r>
    <x v="0"/>
    <x v="7"/>
    <x v="7"/>
    <x v="0"/>
    <x v="20"/>
    <n v="0"/>
  </r>
  <r>
    <x v="0"/>
    <x v="8"/>
    <x v="8"/>
    <x v="0"/>
    <x v="20"/>
    <n v="0"/>
  </r>
  <r>
    <x v="0"/>
    <x v="9"/>
    <x v="9"/>
    <x v="0"/>
    <x v="20"/>
    <n v="0"/>
  </r>
  <r>
    <x v="0"/>
    <x v="10"/>
    <x v="10"/>
    <x v="0"/>
    <x v="20"/>
    <n v="0"/>
  </r>
  <r>
    <x v="0"/>
    <x v="11"/>
    <x v="11"/>
    <x v="0"/>
    <x v="20"/>
    <n v="1264382.9210000001"/>
  </r>
  <r>
    <x v="0"/>
    <x v="12"/>
    <x v="12"/>
    <x v="0"/>
    <x v="20"/>
    <n v="0"/>
  </r>
  <r>
    <x v="0"/>
    <x v="13"/>
    <x v="13"/>
    <x v="0"/>
    <x v="20"/>
    <n v="1808052.193"/>
  </r>
  <r>
    <x v="0"/>
    <x v="0"/>
    <x v="0"/>
    <x v="1"/>
    <x v="20"/>
    <n v="13608.933000000001"/>
  </r>
  <r>
    <x v="0"/>
    <x v="1"/>
    <x v="1"/>
    <x v="1"/>
    <x v="20"/>
    <n v="0"/>
  </r>
  <r>
    <x v="0"/>
    <x v="2"/>
    <x v="2"/>
    <x v="1"/>
    <x v="20"/>
    <n v="71655.422000000006"/>
  </r>
  <r>
    <x v="0"/>
    <x v="3"/>
    <x v="3"/>
    <x v="1"/>
    <x v="20"/>
    <n v="8751.09"/>
  </r>
  <r>
    <x v="0"/>
    <x v="4"/>
    <x v="4"/>
    <x v="1"/>
    <x v="20"/>
    <n v="0"/>
  </r>
  <r>
    <x v="0"/>
    <x v="5"/>
    <x v="5"/>
    <x v="1"/>
    <x v="20"/>
    <n v="0"/>
  </r>
  <r>
    <x v="0"/>
    <x v="6"/>
    <x v="6"/>
    <x v="1"/>
    <x v="20"/>
    <n v="0"/>
  </r>
  <r>
    <x v="0"/>
    <x v="7"/>
    <x v="7"/>
    <x v="1"/>
    <x v="20"/>
    <n v="237541.337"/>
  </r>
  <r>
    <x v="0"/>
    <x v="8"/>
    <x v="8"/>
    <x v="1"/>
    <x v="20"/>
    <n v="634134.125"/>
  </r>
  <r>
    <x v="0"/>
    <x v="9"/>
    <x v="9"/>
    <x v="1"/>
    <x v="20"/>
    <n v="40501.235999999997"/>
  </r>
  <r>
    <x v="0"/>
    <x v="10"/>
    <x v="10"/>
    <x v="1"/>
    <x v="20"/>
    <n v="275659.53399999999"/>
  </r>
  <r>
    <x v="0"/>
    <x v="11"/>
    <x v="11"/>
    <x v="1"/>
    <x v="20"/>
    <n v="0"/>
  </r>
  <r>
    <x v="0"/>
    <x v="12"/>
    <x v="12"/>
    <x v="1"/>
    <x v="20"/>
    <n v="0"/>
  </r>
  <r>
    <x v="0"/>
    <x v="13"/>
    <x v="13"/>
    <x v="1"/>
    <x v="20"/>
    <n v="0"/>
  </r>
  <r>
    <x v="1"/>
    <x v="14"/>
    <x v="14"/>
    <x v="0"/>
    <x v="20"/>
    <n v="0"/>
  </r>
  <r>
    <x v="1"/>
    <x v="15"/>
    <x v="15"/>
    <x v="0"/>
    <x v="20"/>
    <n v="0"/>
  </r>
  <r>
    <x v="1"/>
    <x v="16"/>
    <x v="16"/>
    <x v="0"/>
    <x v="20"/>
    <n v="0"/>
  </r>
  <r>
    <x v="1"/>
    <x v="17"/>
    <x v="17"/>
    <x v="0"/>
    <x v="20"/>
    <n v="47966.3"/>
  </r>
  <r>
    <x v="1"/>
    <x v="18"/>
    <x v="18"/>
    <x v="0"/>
    <x v="20"/>
    <n v="0"/>
  </r>
  <r>
    <x v="1"/>
    <x v="19"/>
    <x v="19"/>
    <x v="0"/>
    <x v="20"/>
    <n v="2361.8029999999999"/>
  </r>
  <r>
    <x v="1"/>
    <x v="20"/>
    <x v="20"/>
    <x v="0"/>
    <x v="20"/>
    <n v="0"/>
  </r>
  <r>
    <x v="1"/>
    <x v="21"/>
    <x v="21"/>
    <x v="0"/>
    <x v="20"/>
    <n v="0"/>
  </r>
  <r>
    <x v="1"/>
    <x v="22"/>
    <x v="22"/>
    <x v="0"/>
    <x v="20"/>
    <n v="146617.81599999976"/>
  </r>
  <r>
    <x v="1"/>
    <x v="14"/>
    <x v="14"/>
    <x v="1"/>
    <x v="20"/>
    <n v="0"/>
  </r>
  <r>
    <x v="1"/>
    <x v="15"/>
    <x v="15"/>
    <x v="1"/>
    <x v="20"/>
    <n v="0"/>
  </r>
  <r>
    <x v="1"/>
    <x v="16"/>
    <x v="16"/>
    <x v="1"/>
    <x v="20"/>
    <n v="0"/>
  </r>
  <r>
    <x v="1"/>
    <x v="17"/>
    <x v="17"/>
    <x v="1"/>
    <x v="20"/>
    <n v="0"/>
  </r>
  <r>
    <x v="1"/>
    <x v="18"/>
    <x v="18"/>
    <x v="1"/>
    <x v="20"/>
    <n v="11611.409"/>
  </r>
  <r>
    <x v="1"/>
    <x v="19"/>
    <x v="19"/>
    <x v="1"/>
    <x v="20"/>
    <n v="2641.0259999999998"/>
  </r>
  <r>
    <x v="1"/>
    <x v="20"/>
    <x v="20"/>
    <x v="1"/>
    <x v="20"/>
    <n v="0"/>
  </r>
  <r>
    <x v="1"/>
    <x v="21"/>
    <x v="21"/>
    <x v="1"/>
    <x v="20"/>
    <n v="0"/>
  </r>
  <r>
    <x v="1"/>
    <x v="22"/>
    <x v="22"/>
    <x v="1"/>
    <x v="20"/>
    <n v="137812.66399999993"/>
  </r>
  <r>
    <x v="2"/>
    <x v="23"/>
    <x v="23"/>
    <x v="0"/>
    <x v="20"/>
    <n v="50464.398000000001"/>
  </r>
  <r>
    <x v="2"/>
    <x v="23"/>
    <x v="23"/>
    <x v="1"/>
    <x v="20"/>
    <n v="-48152.34"/>
  </r>
  <r>
    <x v="3"/>
    <x v="24"/>
    <x v="24"/>
    <x v="0"/>
    <x v="20"/>
    <n v="0"/>
  </r>
  <r>
    <x v="3"/>
    <x v="24"/>
    <x v="24"/>
    <x v="1"/>
    <x v="20"/>
    <n v="0"/>
  </r>
  <r>
    <x v="0"/>
    <x v="0"/>
    <x v="0"/>
    <x v="0"/>
    <x v="21"/>
    <n v="119559.38200000001"/>
  </r>
  <r>
    <x v="0"/>
    <x v="1"/>
    <x v="1"/>
    <x v="0"/>
    <x v="21"/>
    <n v="662521.90599999996"/>
  </r>
  <r>
    <x v="0"/>
    <x v="2"/>
    <x v="2"/>
    <x v="0"/>
    <x v="21"/>
    <n v="173497.49299999999"/>
  </r>
  <r>
    <x v="0"/>
    <x v="3"/>
    <x v="3"/>
    <x v="0"/>
    <x v="21"/>
    <n v="60579.646999999997"/>
  </r>
  <r>
    <x v="0"/>
    <x v="4"/>
    <x v="4"/>
    <x v="0"/>
    <x v="21"/>
    <n v="220192.30700000003"/>
  </r>
  <r>
    <x v="0"/>
    <x v="5"/>
    <x v="5"/>
    <x v="0"/>
    <x v="21"/>
    <n v="170178.55"/>
  </r>
  <r>
    <x v="0"/>
    <x v="6"/>
    <x v="6"/>
    <x v="0"/>
    <x v="21"/>
    <n v="0"/>
  </r>
  <r>
    <x v="0"/>
    <x v="7"/>
    <x v="7"/>
    <x v="0"/>
    <x v="21"/>
    <n v="0"/>
  </r>
  <r>
    <x v="0"/>
    <x v="8"/>
    <x v="8"/>
    <x v="0"/>
    <x v="21"/>
    <n v="0"/>
  </r>
  <r>
    <x v="0"/>
    <x v="9"/>
    <x v="9"/>
    <x v="0"/>
    <x v="21"/>
    <n v="0"/>
  </r>
  <r>
    <x v="0"/>
    <x v="10"/>
    <x v="10"/>
    <x v="0"/>
    <x v="21"/>
    <n v="0"/>
  </r>
  <r>
    <x v="0"/>
    <x v="11"/>
    <x v="11"/>
    <x v="0"/>
    <x v="21"/>
    <n v="1785617.9850000001"/>
  </r>
  <r>
    <x v="0"/>
    <x v="12"/>
    <x v="12"/>
    <x v="0"/>
    <x v="21"/>
    <n v="0"/>
  </r>
  <r>
    <x v="0"/>
    <x v="13"/>
    <x v="13"/>
    <x v="0"/>
    <x v="21"/>
    <n v="2015993.4779999999"/>
  </r>
  <r>
    <x v="0"/>
    <x v="0"/>
    <x v="0"/>
    <x v="1"/>
    <x v="21"/>
    <n v="12613.465"/>
  </r>
  <r>
    <x v="0"/>
    <x v="1"/>
    <x v="1"/>
    <x v="1"/>
    <x v="21"/>
    <n v="0"/>
  </r>
  <r>
    <x v="0"/>
    <x v="2"/>
    <x v="2"/>
    <x v="1"/>
    <x v="21"/>
    <n v="73926.278999999995"/>
  </r>
  <r>
    <x v="0"/>
    <x v="3"/>
    <x v="3"/>
    <x v="1"/>
    <x v="21"/>
    <n v="8800.6980000000003"/>
  </r>
  <r>
    <x v="0"/>
    <x v="4"/>
    <x v="4"/>
    <x v="1"/>
    <x v="21"/>
    <n v="0"/>
  </r>
  <r>
    <x v="0"/>
    <x v="5"/>
    <x v="5"/>
    <x v="1"/>
    <x v="21"/>
    <n v="0"/>
  </r>
  <r>
    <x v="0"/>
    <x v="6"/>
    <x v="6"/>
    <x v="1"/>
    <x v="21"/>
    <n v="0"/>
  </r>
  <r>
    <x v="0"/>
    <x v="7"/>
    <x v="7"/>
    <x v="1"/>
    <x v="21"/>
    <n v="259633.35800000001"/>
  </r>
  <r>
    <x v="0"/>
    <x v="8"/>
    <x v="8"/>
    <x v="1"/>
    <x v="21"/>
    <n v="666923.15300000005"/>
  </r>
  <r>
    <x v="0"/>
    <x v="9"/>
    <x v="9"/>
    <x v="1"/>
    <x v="21"/>
    <n v="45502.39"/>
  </r>
  <r>
    <x v="0"/>
    <x v="10"/>
    <x v="10"/>
    <x v="1"/>
    <x v="21"/>
    <n v="288211.21899999998"/>
  </r>
  <r>
    <x v="0"/>
    <x v="11"/>
    <x v="11"/>
    <x v="1"/>
    <x v="21"/>
    <n v="0"/>
  </r>
  <r>
    <x v="0"/>
    <x v="12"/>
    <x v="12"/>
    <x v="1"/>
    <x v="21"/>
    <n v="0"/>
  </r>
  <r>
    <x v="0"/>
    <x v="13"/>
    <x v="13"/>
    <x v="1"/>
    <x v="21"/>
    <n v="0"/>
  </r>
  <r>
    <x v="1"/>
    <x v="14"/>
    <x v="14"/>
    <x v="0"/>
    <x v="21"/>
    <n v="0"/>
  </r>
  <r>
    <x v="1"/>
    <x v="15"/>
    <x v="15"/>
    <x v="0"/>
    <x v="21"/>
    <n v="0"/>
  </r>
  <r>
    <x v="1"/>
    <x v="16"/>
    <x v="16"/>
    <x v="0"/>
    <x v="21"/>
    <n v="0"/>
  </r>
  <r>
    <x v="1"/>
    <x v="17"/>
    <x v="17"/>
    <x v="0"/>
    <x v="21"/>
    <n v="41105.792000000001"/>
  </r>
  <r>
    <x v="1"/>
    <x v="18"/>
    <x v="18"/>
    <x v="0"/>
    <x v="21"/>
    <n v="0"/>
  </r>
  <r>
    <x v="1"/>
    <x v="19"/>
    <x v="19"/>
    <x v="0"/>
    <x v="21"/>
    <n v="2855.2449999999999"/>
  </r>
  <r>
    <x v="1"/>
    <x v="20"/>
    <x v="20"/>
    <x v="0"/>
    <x v="21"/>
    <n v="0"/>
  </r>
  <r>
    <x v="1"/>
    <x v="21"/>
    <x v="21"/>
    <x v="0"/>
    <x v="21"/>
    <n v="0"/>
  </r>
  <r>
    <x v="1"/>
    <x v="22"/>
    <x v="22"/>
    <x v="0"/>
    <x v="21"/>
    <n v="135972.929"/>
  </r>
  <r>
    <x v="1"/>
    <x v="14"/>
    <x v="14"/>
    <x v="1"/>
    <x v="21"/>
    <n v="0"/>
  </r>
  <r>
    <x v="1"/>
    <x v="15"/>
    <x v="15"/>
    <x v="1"/>
    <x v="21"/>
    <n v="0"/>
  </r>
  <r>
    <x v="1"/>
    <x v="16"/>
    <x v="16"/>
    <x v="1"/>
    <x v="21"/>
    <n v="0"/>
  </r>
  <r>
    <x v="1"/>
    <x v="17"/>
    <x v="17"/>
    <x v="1"/>
    <x v="21"/>
    <n v="0"/>
  </r>
  <r>
    <x v="1"/>
    <x v="18"/>
    <x v="18"/>
    <x v="1"/>
    <x v="21"/>
    <n v="8181.9390000000003"/>
  </r>
  <r>
    <x v="1"/>
    <x v="19"/>
    <x v="19"/>
    <x v="1"/>
    <x v="21"/>
    <n v="26362.55"/>
  </r>
  <r>
    <x v="1"/>
    <x v="20"/>
    <x v="20"/>
    <x v="1"/>
    <x v="21"/>
    <n v="0"/>
  </r>
  <r>
    <x v="1"/>
    <x v="21"/>
    <x v="21"/>
    <x v="1"/>
    <x v="21"/>
    <n v="0"/>
  </r>
  <r>
    <x v="1"/>
    <x v="22"/>
    <x v="22"/>
    <x v="1"/>
    <x v="21"/>
    <n v="118577.35200000001"/>
  </r>
  <r>
    <x v="2"/>
    <x v="23"/>
    <x v="23"/>
    <x v="0"/>
    <x v="21"/>
    <n v="6723.5860000000002"/>
  </r>
  <r>
    <x v="2"/>
    <x v="23"/>
    <x v="23"/>
    <x v="1"/>
    <x v="21"/>
    <n v="-6572.0209999999997"/>
  </r>
  <r>
    <x v="3"/>
    <x v="24"/>
    <x v="24"/>
    <x v="0"/>
    <x v="21"/>
    <n v="0"/>
  </r>
  <r>
    <x v="3"/>
    <x v="24"/>
    <x v="24"/>
    <x v="1"/>
    <x v="21"/>
    <n v="0"/>
  </r>
  <r>
    <x v="0"/>
    <x v="0"/>
    <x v="0"/>
    <x v="0"/>
    <x v="22"/>
    <n v="122722.24000000001"/>
  </r>
  <r>
    <x v="0"/>
    <x v="1"/>
    <x v="1"/>
    <x v="0"/>
    <x v="22"/>
    <n v="866117.17799999996"/>
  </r>
  <r>
    <x v="0"/>
    <x v="2"/>
    <x v="2"/>
    <x v="0"/>
    <x v="22"/>
    <n v="177821.65299999999"/>
  </r>
  <r>
    <x v="0"/>
    <x v="3"/>
    <x v="3"/>
    <x v="0"/>
    <x v="22"/>
    <n v="63529.62"/>
  </r>
  <r>
    <x v="0"/>
    <x v="4"/>
    <x v="4"/>
    <x v="0"/>
    <x v="22"/>
    <n v="260119.12700000001"/>
  </r>
  <r>
    <x v="0"/>
    <x v="5"/>
    <x v="5"/>
    <x v="0"/>
    <x v="22"/>
    <n v="179673.98"/>
  </r>
  <r>
    <x v="0"/>
    <x v="6"/>
    <x v="6"/>
    <x v="0"/>
    <x v="22"/>
    <n v="0"/>
  </r>
  <r>
    <x v="0"/>
    <x v="7"/>
    <x v="7"/>
    <x v="0"/>
    <x v="22"/>
    <n v="0"/>
  </r>
  <r>
    <x v="0"/>
    <x v="8"/>
    <x v="8"/>
    <x v="0"/>
    <x v="22"/>
    <n v="0"/>
  </r>
  <r>
    <x v="0"/>
    <x v="9"/>
    <x v="9"/>
    <x v="0"/>
    <x v="22"/>
    <n v="0"/>
  </r>
  <r>
    <x v="0"/>
    <x v="10"/>
    <x v="10"/>
    <x v="0"/>
    <x v="22"/>
    <n v="0"/>
  </r>
  <r>
    <x v="0"/>
    <x v="11"/>
    <x v="11"/>
    <x v="0"/>
    <x v="22"/>
    <n v="1884057.63"/>
  </r>
  <r>
    <x v="0"/>
    <x v="12"/>
    <x v="12"/>
    <x v="0"/>
    <x v="22"/>
    <n v="0"/>
  </r>
  <r>
    <x v="0"/>
    <x v="13"/>
    <x v="13"/>
    <x v="0"/>
    <x v="22"/>
    <n v="2198523.4619999998"/>
  </r>
  <r>
    <x v="0"/>
    <x v="0"/>
    <x v="0"/>
    <x v="1"/>
    <x v="22"/>
    <n v="12894.48"/>
  </r>
  <r>
    <x v="0"/>
    <x v="1"/>
    <x v="1"/>
    <x v="1"/>
    <x v="22"/>
    <n v="0"/>
  </r>
  <r>
    <x v="0"/>
    <x v="2"/>
    <x v="2"/>
    <x v="1"/>
    <x v="22"/>
    <n v="75780.065000000002"/>
  </r>
  <r>
    <x v="0"/>
    <x v="3"/>
    <x v="3"/>
    <x v="1"/>
    <x v="22"/>
    <n v="9163.1329999999998"/>
  </r>
  <r>
    <x v="0"/>
    <x v="4"/>
    <x v="4"/>
    <x v="1"/>
    <x v="22"/>
    <n v="0"/>
  </r>
  <r>
    <x v="0"/>
    <x v="5"/>
    <x v="5"/>
    <x v="1"/>
    <x v="22"/>
    <n v="0"/>
  </r>
  <r>
    <x v="0"/>
    <x v="6"/>
    <x v="6"/>
    <x v="1"/>
    <x v="22"/>
    <n v="21666.595000000001"/>
  </r>
  <r>
    <x v="0"/>
    <x v="7"/>
    <x v="7"/>
    <x v="1"/>
    <x v="22"/>
    <n v="271727.69900000002"/>
  </r>
  <r>
    <x v="0"/>
    <x v="8"/>
    <x v="8"/>
    <x v="1"/>
    <x v="22"/>
    <n v="697905.16200000001"/>
  </r>
  <r>
    <x v="0"/>
    <x v="9"/>
    <x v="9"/>
    <x v="1"/>
    <x v="22"/>
    <n v="48291.061000000002"/>
  </r>
  <r>
    <x v="0"/>
    <x v="10"/>
    <x v="10"/>
    <x v="1"/>
    <x v="22"/>
    <n v="303527.43300000002"/>
  </r>
  <r>
    <x v="0"/>
    <x v="11"/>
    <x v="11"/>
    <x v="1"/>
    <x v="22"/>
    <n v="0"/>
  </r>
  <r>
    <x v="0"/>
    <x v="12"/>
    <x v="12"/>
    <x v="1"/>
    <x v="22"/>
    <n v="0"/>
  </r>
  <r>
    <x v="0"/>
    <x v="13"/>
    <x v="13"/>
    <x v="1"/>
    <x v="22"/>
    <n v="0"/>
  </r>
  <r>
    <x v="1"/>
    <x v="14"/>
    <x v="14"/>
    <x v="0"/>
    <x v="22"/>
    <n v="0"/>
  </r>
  <r>
    <x v="1"/>
    <x v="15"/>
    <x v="15"/>
    <x v="0"/>
    <x v="22"/>
    <n v="0"/>
  </r>
  <r>
    <x v="1"/>
    <x v="16"/>
    <x v="16"/>
    <x v="0"/>
    <x v="22"/>
    <n v="0"/>
  </r>
  <r>
    <x v="1"/>
    <x v="17"/>
    <x v="17"/>
    <x v="0"/>
    <x v="22"/>
    <n v="84555.721000000005"/>
  </r>
  <r>
    <x v="1"/>
    <x v="18"/>
    <x v="18"/>
    <x v="0"/>
    <x v="22"/>
    <n v="0"/>
  </r>
  <r>
    <x v="1"/>
    <x v="19"/>
    <x v="19"/>
    <x v="0"/>
    <x v="22"/>
    <n v="1997.9069999999999"/>
  </r>
  <r>
    <x v="1"/>
    <x v="20"/>
    <x v="20"/>
    <x v="0"/>
    <x v="22"/>
    <n v="0"/>
  </r>
  <r>
    <x v="1"/>
    <x v="21"/>
    <x v="21"/>
    <x v="0"/>
    <x v="22"/>
    <n v="0"/>
  </r>
  <r>
    <x v="1"/>
    <x v="22"/>
    <x v="22"/>
    <x v="0"/>
    <x v="22"/>
    <n v="133598.46899999911"/>
  </r>
  <r>
    <x v="1"/>
    <x v="14"/>
    <x v="14"/>
    <x v="1"/>
    <x v="22"/>
    <n v="0"/>
  </r>
  <r>
    <x v="1"/>
    <x v="15"/>
    <x v="15"/>
    <x v="1"/>
    <x v="22"/>
    <n v="0"/>
  </r>
  <r>
    <x v="1"/>
    <x v="16"/>
    <x v="16"/>
    <x v="1"/>
    <x v="22"/>
    <n v="0"/>
  </r>
  <r>
    <x v="1"/>
    <x v="17"/>
    <x v="17"/>
    <x v="1"/>
    <x v="22"/>
    <n v="0"/>
  </r>
  <r>
    <x v="1"/>
    <x v="18"/>
    <x v="18"/>
    <x v="1"/>
    <x v="22"/>
    <n v="12732.450999999999"/>
  </r>
  <r>
    <x v="1"/>
    <x v="19"/>
    <x v="19"/>
    <x v="1"/>
    <x v="22"/>
    <n v="97827.448000000004"/>
  </r>
  <r>
    <x v="1"/>
    <x v="20"/>
    <x v="20"/>
    <x v="1"/>
    <x v="22"/>
    <n v="0"/>
  </r>
  <r>
    <x v="1"/>
    <x v="21"/>
    <x v="21"/>
    <x v="1"/>
    <x v="22"/>
    <n v="0"/>
  </r>
  <r>
    <x v="1"/>
    <x v="22"/>
    <x v="22"/>
    <x v="1"/>
    <x v="22"/>
    <n v="145935.94800000006"/>
  </r>
  <r>
    <x v="2"/>
    <x v="23"/>
    <x v="23"/>
    <x v="0"/>
    <x v="22"/>
    <n v="3623.35"/>
  </r>
  <r>
    <x v="2"/>
    <x v="23"/>
    <x v="23"/>
    <x v="1"/>
    <x v="22"/>
    <n v="-3315.9050000000002"/>
  </r>
  <r>
    <x v="3"/>
    <x v="24"/>
    <x v="24"/>
    <x v="0"/>
    <x v="22"/>
    <n v="0"/>
  </r>
  <r>
    <x v="3"/>
    <x v="24"/>
    <x v="24"/>
    <x v="1"/>
    <x v="22"/>
    <n v="0"/>
  </r>
  <r>
    <x v="0"/>
    <x v="0"/>
    <x v="0"/>
    <x v="0"/>
    <x v="23"/>
    <n v="127359.51699999999"/>
  </r>
  <r>
    <x v="0"/>
    <x v="1"/>
    <x v="1"/>
    <x v="0"/>
    <x v="23"/>
    <n v="1057190.882"/>
  </r>
  <r>
    <x v="0"/>
    <x v="2"/>
    <x v="2"/>
    <x v="0"/>
    <x v="23"/>
    <n v="181560.34700000001"/>
  </r>
  <r>
    <x v="0"/>
    <x v="3"/>
    <x v="3"/>
    <x v="0"/>
    <x v="23"/>
    <n v="64698.737000000001"/>
  </r>
  <r>
    <x v="0"/>
    <x v="4"/>
    <x v="4"/>
    <x v="0"/>
    <x v="23"/>
    <n v="231934.02599999998"/>
  </r>
  <r>
    <x v="0"/>
    <x v="5"/>
    <x v="5"/>
    <x v="0"/>
    <x v="23"/>
    <n v="201697.478"/>
  </r>
  <r>
    <x v="0"/>
    <x v="6"/>
    <x v="6"/>
    <x v="0"/>
    <x v="23"/>
    <n v="0"/>
  </r>
  <r>
    <x v="0"/>
    <x v="7"/>
    <x v="7"/>
    <x v="0"/>
    <x v="23"/>
    <n v="0"/>
  </r>
  <r>
    <x v="0"/>
    <x v="8"/>
    <x v="8"/>
    <x v="0"/>
    <x v="23"/>
    <n v="0"/>
  </r>
  <r>
    <x v="0"/>
    <x v="9"/>
    <x v="9"/>
    <x v="0"/>
    <x v="23"/>
    <n v="0"/>
  </r>
  <r>
    <x v="0"/>
    <x v="10"/>
    <x v="10"/>
    <x v="0"/>
    <x v="23"/>
    <n v="0"/>
  </r>
  <r>
    <x v="0"/>
    <x v="11"/>
    <x v="11"/>
    <x v="0"/>
    <x v="23"/>
    <n v="1831964.098"/>
  </r>
  <r>
    <x v="0"/>
    <x v="12"/>
    <x v="12"/>
    <x v="0"/>
    <x v="23"/>
    <n v="0"/>
  </r>
  <r>
    <x v="0"/>
    <x v="13"/>
    <x v="13"/>
    <x v="0"/>
    <x v="23"/>
    <n v="2675737.8220000002"/>
  </r>
  <r>
    <x v="0"/>
    <x v="0"/>
    <x v="0"/>
    <x v="1"/>
    <x v="23"/>
    <n v="13104.431"/>
  </r>
  <r>
    <x v="0"/>
    <x v="1"/>
    <x v="1"/>
    <x v="1"/>
    <x v="23"/>
    <n v="0"/>
  </r>
  <r>
    <x v="0"/>
    <x v="2"/>
    <x v="2"/>
    <x v="1"/>
    <x v="23"/>
    <n v="77360.456000000006"/>
  </r>
  <r>
    <x v="0"/>
    <x v="3"/>
    <x v="3"/>
    <x v="1"/>
    <x v="23"/>
    <n v="13589.788"/>
  </r>
  <r>
    <x v="0"/>
    <x v="4"/>
    <x v="4"/>
    <x v="1"/>
    <x v="23"/>
    <n v="0"/>
  </r>
  <r>
    <x v="0"/>
    <x v="5"/>
    <x v="5"/>
    <x v="1"/>
    <x v="23"/>
    <n v="0"/>
  </r>
  <r>
    <x v="0"/>
    <x v="6"/>
    <x v="6"/>
    <x v="1"/>
    <x v="23"/>
    <n v="0"/>
  </r>
  <r>
    <x v="0"/>
    <x v="7"/>
    <x v="7"/>
    <x v="1"/>
    <x v="23"/>
    <n v="311190.065"/>
  </r>
  <r>
    <x v="0"/>
    <x v="8"/>
    <x v="8"/>
    <x v="1"/>
    <x v="23"/>
    <n v="690628.23"/>
  </r>
  <r>
    <x v="0"/>
    <x v="9"/>
    <x v="9"/>
    <x v="1"/>
    <x v="23"/>
    <n v="52073.635000000002"/>
  </r>
  <r>
    <x v="0"/>
    <x v="10"/>
    <x v="10"/>
    <x v="1"/>
    <x v="23"/>
    <n v="333257.98800000001"/>
  </r>
  <r>
    <x v="0"/>
    <x v="11"/>
    <x v="11"/>
    <x v="1"/>
    <x v="23"/>
    <n v="0"/>
  </r>
  <r>
    <x v="0"/>
    <x v="12"/>
    <x v="12"/>
    <x v="1"/>
    <x v="23"/>
    <n v="0"/>
  </r>
  <r>
    <x v="0"/>
    <x v="13"/>
    <x v="13"/>
    <x v="1"/>
    <x v="23"/>
    <n v="0"/>
  </r>
  <r>
    <x v="1"/>
    <x v="14"/>
    <x v="14"/>
    <x v="0"/>
    <x v="23"/>
    <n v="0"/>
  </r>
  <r>
    <x v="1"/>
    <x v="15"/>
    <x v="15"/>
    <x v="0"/>
    <x v="23"/>
    <n v="0"/>
  </r>
  <r>
    <x v="1"/>
    <x v="16"/>
    <x v="16"/>
    <x v="0"/>
    <x v="23"/>
    <n v="0"/>
  </r>
  <r>
    <x v="1"/>
    <x v="17"/>
    <x v="17"/>
    <x v="0"/>
    <x v="23"/>
    <n v="165699.462"/>
  </r>
  <r>
    <x v="1"/>
    <x v="18"/>
    <x v="18"/>
    <x v="0"/>
    <x v="23"/>
    <n v="0"/>
  </r>
  <r>
    <x v="1"/>
    <x v="19"/>
    <x v="19"/>
    <x v="0"/>
    <x v="23"/>
    <n v="4239.6120000000001"/>
  </r>
  <r>
    <x v="1"/>
    <x v="20"/>
    <x v="20"/>
    <x v="0"/>
    <x v="23"/>
    <n v="0"/>
  </r>
  <r>
    <x v="1"/>
    <x v="21"/>
    <x v="21"/>
    <x v="0"/>
    <x v="23"/>
    <n v="0"/>
  </r>
  <r>
    <x v="1"/>
    <x v="22"/>
    <x v="22"/>
    <x v="0"/>
    <x v="23"/>
    <n v="146327.83900000065"/>
  </r>
  <r>
    <x v="1"/>
    <x v="14"/>
    <x v="14"/>
    <x v="1"/>
    <x v="23"/>
    <n v="0"/>
  </r>
  <r>
    <x v="1"/>
    <x v="15"/>
    <x v="15"/>
    <x v="1"/>
    <x v="23"/>
    <n v="0"/>
  </r>
  <r>
    <x v="1"/>
    <x v="16"/>
    <x v="16"/>
    <x v="1"/>
    <x v="23"/>
    <n v="0"/>
  </r>
  <r>
    <x v="1"/>
    <x v="17"/>
    <x v="17"/>
    <x v="1"/>
    <x v="23"/>
    <n v="0"/>
  </r>
  <r>
    <x v="1"/>
    <x v="18"/>
    <x v="18"/>
    <x v="1"/>
    <x v="23"/>
    <n v="22588.616000000002"/>
  </r>
  <r>
    <x v="1"/>
    <x v="19"/>
    <x v="19"/>
    <x v="1"/>
    <x v="23"/>
    <n v="110726.334"/>
  </r>
  <r>
    <x v="1"/>
    <x v="20"/>
    <x v="20"/>
    <x v="1"/>
    <x v="23"/>
    <n v="0"/>
  </r>
  <r>
    <x v="1"/>
    <x v="21"/>
    <x v="21"/>
    <x v="1"/>
    <x v="23"/>
    <n v="0"/>
  </r>
  <r>
    <x v="1"/>
    <x v="22"/>
    <x v="22"/>
    <x v="1"/>
    <x v="23"/>
    <n v="117664.30200000008"/>
  </r>
  <r>
    <x v="2"/>
    <x v="23"/>
    <x v="23"/>
    <x v="0"/>
    <x v="23"/>
    <n v="289114.223"/>
  </r>
  <r>
    <x v="2"/>
    <x v="23"/>
    <x v="23"/>
    <x v="1"/>
    <x v="23"/>
    <n v="-4546.5879999999997"/>
  </r>
  <r>
    <x v="3"/>
    <x v="24"/>
    <x v="24"/>
    <x v="0"/>
    <x v="23"/>
    <n v="0"/>
  </r>
  <r>
    <x v="3"/>
    <x v="24"/>
    <x v="24"/>
    <x v="1"/>
    <x v="23"/>
    <n v="0"/>
  </r>
  <r>
    <x v="0"/>
    <x v="0"/>
    <x v="0"/>
    <x v="0"/>
    <x v="24"/>
    <n v="120748.67200000001"/>
  </r>
  <r>
    <x v="0"/>
    <x v="1"/>
    <x v="1"/>
    <x v="0"/>
    <x v="24"/>
    <n v="1253673.257"/>
  </r>
  <r>
    <x v="0"/>
    <x v="2"/>
    <x v="2"/>
    <x v="0"/>
    <x v="24"/>
    <n v="184041.91699999999"/>
  </r>
  <r>
    <x v="0"/>
    <x v="3"/>
    <x v="3"/>
    <x v="0"/>
    <x v="24"/>
    <n v="75289.577999999994"/>
  </r>
  <r>
    <x v="0"/>
    <x v="4"/>
    <x v="4"/>
    <x v="0"/>
    <x v="24"/>
    <n v="242626.66399999999"/>
  </r>
  <r>
    <x v="0"/>
    <x v="5"/>
    <x v="5"/>
    <x v="0"/>
    <x v="24"/>
    <n v="202991.054"/>
  </r>
  <r>
    <x v="0"/>
    <x v="6"/>
    <x v="6"/>
    <x v="0"/>
    <x v="24"/>
    <n v="0"/>
  </r>
  <r>
    <x v="0"/>
    <x v="7"/>
    <x v="7"/>
    <x v="0"/>
    <x v="24"/>
    <n v="0"/>
  </r>
  <r>
    <x v="0"/>
    <x v="8"/>
    <x v="8"/>
    <x v="0"/>
    <x v="24"/>
    <n v="0"/>
  </r>
  <r>
    <x v="0"/>
    <x v="9"/>
    <x v="9"/>
    <x v="0"/>
    <x v="24"/>
    <n v="0"/>
  </r>
  <r>
    <x v="0"/>
    <x v="10"/>
    <x v="10"/>
    <x v="0"/>
    <x v="24"/>
    <n v="0"/>
  </r>
  <r>
    <x v="0"/>
    <x v="11"/>
    <x v="11"/>
    <x v="0"/>
    <x v="24"/>
    <n v="2581584.0580000002"/>
  </r>
  <r>
    <x v="0"/>
    <x v="12"/>
    <x v="12"/>
    <x v="0"/>
    <x v="24"/>
    <n v="0"/>
  </r>
  <r>
    <x v="0"/>
    <x v="13"/>
    <x v="13"/>
    <x v="0"/>
    <x v="24"/>
    <n v="3368767.4049999998"/>
  </r>
  <r>
    <x v="0"/>
    <x v="0"/>
    <x v="0"/>
    <x v="1"/>
    <x v="24"/>
    <n v="0"/>
  </r>
  <r>
    <x v="0"/>
    <x v="1"/>
    <x v="1"/>
    <x v="1"/>
    <x v="24"/>
    <n v="0"/>
  </r>
  <r>
    <x v="0"/>
    <x v="2"/>
    <x v="2"/>
    <x v="1"/>
    <x v="24"/>
    <n v="77932.604999999996"/>
  </r>
  <r>
    <x v="0"/>
    <x v="3"/>
    <x v="3"/>
    <x v="1"/>
    <x v="24"/>
    <n v="11347.257"/>
  </r>
  <r>
    <x v="0"/>
    <x v="4"/>
    <x v="4"/>
    <x v="1"/>
    <x v="24"/>
    <n v="0"/>
  </r>
  <r>
    <x v="0"/>
    <x v="5"/>
    <x v="5"/>
    <x v="1"/>
    <x v="24"/>
    <n v="0"/>
  </r>
  <r>
    <x v="0"/>
    <x v="6"/>
    <x v="6"/>
    <x v="1"/>
    <x v="24"/>
    <n v="0"/>
  </r>
  <r>
    <x v="0"/>
    <x v="7"/>
    <x v="7"/>
    <x v="1"/>
    <x v="24"/>
    <n v="323293.59999999998"/>
  </r>
  <r>
    <x v="0"/>
    <x v="8"/>
    <x v="8"/>
    <x v="1"/>
    <x v="24"/>
    <n v="700716.30599999998"/>
  </r>
  <r>
    <x v="0"/>
    <x v="9"/>
    <x v="9"/>
    <x v="1"/>
    <x v="24"/>
    <n v="51517.682999999997"/>
  </r>
  <r>
    <x v="0"/>
    <x v="10"/>
    <x v="10"/>
    <x v="1"/>
    <x v="24"/>
    <n v="341601.16"/>
  </r>
  <r>
    <x v="0"/>
    <x v="11"/>
    <x v="11"/>
    <x v="1"/>
    <x v="24"/>
    <n v="0"/>
  </r>
  <r>
    <x v="0"/>
    <x v="12"/>
    <x v="12"/>
    <x v="1"/>
    <x v="24"/>
    <n v="0"/>
  </r>
  <r>
    <x v="0"/>
    <x v="13"/>
    <x v="13"/>
    <x v="1"/>
    <x v="24"/>
    <n v="7385.1049999999996"/>
  </r>
  <r>
    <x v="1"/>
    <x v="14"/>
    <x v="14"/>
    <x v="0"/>
    <x v="24"/>
    <n v="0"/>
  </r>
  <r>
    <x v="1"/>
    <x v="15"/>
    <x v="15"/>
    <x v="0"/>
    <x v="24"/>
    <n v="0"/>
  </r>
  <r>
    <x v="1"/>
    <x v="16"/>
    <x v="16"/>
    <x v="0"/>
    <x v="24"/>
    <n v="0"/>
  </r>
  <r>
    <x v="1"/>
    <x v="17"/>
    <x v="17"/>
    <x v="0"/>
    <x v="24"/>
    <n v="168805.31099999999"/>
  </r>
  <r>
    <x v="1"/>
    <x v="18"/>
    <x v="18"/>
    <x v="0"/>
    <x v="24"/>
    <n v="0"/>
  </r>
  <r>
    <x v="1"/>
    <x v="19"/>
    <x v="19"/>
    <x v="0"/>
    <x v="24"/>
    <n v="15151.505999999999"/>
  </r>
  <r>
    <x v="1"/>
    <x v="20"/>
    <x v="20"/>
    <x v="0"/>
    <x v="24"/>
    <n v="0"/>
  </r>
  <r>
    <x v="1"/>
    <x v="21"/>
    <x v="21"/>
    <x v="0"/>
    <x v="24"/>
    <n v="0"/>
  </r>
  <r>
    <x v="1"/>
    <x v="22"/>
    <x v="22"/>
    <x v="0"/>
    <x v="24"/>
    <n v="196895.636"/>
  </r>
  <r>
    <x v="1"/>
    <x v="14"/>
    <x v="14"/>
    <x v="1"/>
    <x v="24"/>
    <n v="0"/>
  </r>
  <r>
    <x v="1"/>
    <x v="15"/>
    <x v="15"/>
    <x v="1"/>
    <x v="24"/>
    <n v="0"/>
  </r>
  <r>
    <x v="1"/>
    <x v="16"/>
    <x v="16"/>
    <x v="1"/>
    <x v="24"/>
    <n v="0"/>
  </r>
  <r>
    <x v="1"/>
    <x v="17"/>
    <x v="17"/>
    <x v="1"/>
    <x v="24"/>
    <n v="0"/>
  </r>
  <r>
    <x v="1"/>
    <x v="18"/>
    <x v="18"/>
    <x v="1"/>
    <x v="24"/>
    <n v="21547.316999999999"/>
  </r>
  <r>
    <x v="1"/>
    <x v="19"/>
    <x v="19"/>
    <x v="1"/>
    <x v="24"/>
    <n v="106400.65"/>
  </r>
  <r>
    <x v="1"/>
    <x v="20"/>
    <x v="20"/>
    <x v="1"/>
    <x v="24"/>
    <n v="0"/>
  </r>
  <r>
    <x v="1"/>
    <x v="21"/>
    <x v="21"/>
    <x v="1"/>
    <x v="24"/>
    <n v="0"/>
  </r>
  <r>
    <x v="1"/>
    <x v="22"/>
    <x v="22"/>
    <x v="1"/>
    <x v="24"/>
    <n v="137562.14000000001"/>
  </r>
  <r>
    <x v="2"/>
    <x v="23"/>
    <x v="23"/>
    <x v="0"/>
    <x v="24"/>
    <n v="218983.53599999999"/>
  </r>
  <r>
    <x v="2"/>
    <x v="23"/>
    <x v="23"/>
    <x v="1"/>
    <x v="24"/>
    <n v="-3796.9380000000001"/>
  </r>
  <r>
    <x v="3"/>
    <x v="24"/>
    <x v="24"/>
    <x v="0"/>
    <x v="24"/>
    <n v="0"/>
  </r>
  <r>
    <x v="3"/>
    <x v="24"/>
    <x v="24"/>
    <x v="1"/>
    <x v="24"/>
    <n v="0"/>
  </r>
  <r>
    <x v="0"/>
    <x v="0"/>
    <x v="0"/>
    <x v="0"/>
    <x v="25"/>
    <n v="125312.65399999999"/>
  </r>
  <r>
    <x v="0"/>
    <x v="1"/>
    <x v="1"/>
    <x v="0"/>
    <x v="25"/>
    <n v="1286514.878"/>
  </r>
  <r>
    <x v="0"/>
    <x v="2"/>
    <x v="2"/>
    <x v="0"/>
    <x v="25"/>
    <n v="188742.204"/>
  </r>
  <r>
    <x v="0"/>
    <x v="3"/>
    <x v="3"/>
    <x v="0"/>
    <x v="25"/>
    <n v="86773.411999999997"/>
  </r>
  <r>
    <x v="0"/>
    <x v="4"/>
    <x v="4"/>
    <x v="0"/>
    <x v="25"/>
    <n v="316647.99699999997"/>
  </r>
  <r>
    <x v="0"/>
    <x v="5"/>
    <x v="5"/>
    <x v="0"/>
    <x v="25"/>
    <n v="241223.89600000001"/>
  </r>
  <r>
    <x v="0"/>
    <x v="6"/>
    <x v="6"/>
    <x v="0"/>
    <x v="25"/>
    <n v="0"/>
  </r>
  <r>
    <x v="0"/>
    <x v="7"/>
    <x v="7"/>
    <x v="0"/>
    <x v="25"/>
    <n v="0"/>
  </r>
  <r>
    <x v="0"/>
    <x v="8"/>
    <x v="8"/>
    <x v="0"/>
    <x v="25"/>
    <n v="0"/>
  </r>
  <r>
    <x v="0"/>
    <x v="9"/>
    <x v="9"/>
    <x v="0"/>
    <x v="25"/>
    <n v="0"/>
  </r>
  <r>
    <x v="0"/>
    <x v="10"/>
    <x v="10"/>
    <x v="0"/>
    <x v="25"/>
    <n v="0"/>
  </r>
  <r>
    <x v="0"/>
    <x v="11"/>
    <x v="11"/>
    <x v="0"/>
    <x v="25"/>
    <n v="3089962.557"/>
  </r>
  <r>
    <x v="0"/>
    <x v="12"/>
    <x v="12"/>
    <x v="0"/>
    <x v="25"/>
    <n v="0"/>
  </r>
  <r>
    <x v="0"/>
    <x v="13"/>
    <x v="13"/>
    <x v="0"/>
    <x v="25"/>
    <n v="3718327.7969999998"/>
  </r>
  <r>
    <x v="0"/>
    <x v="0"/>
    <x v="0"/>
    <x v="1"/>
    <x v="25"/>
    <n v="0"/>
  </r>
  <r>
    <x v="0"/>
    <x v="1"/>
    <x v="1"/>
    <x v="1"/>
    <x v="25"/>
    <n v="0"/>
  </r>
  <r>
    <x v="0"/>
    <x v="2"/>
    <x v="2"/>
    <x v="1"/>
    <x v="25"/>
    <n v="79868.127999999997"/>
  </r>
  <r>
    <x v="0"/>
    <x v="3"/>
    <x v="3"/>
    <x v="1"/>
    <x v="25"/>
    <n v="9343.3950000000004"/>
  </r>
  <r>
    <x v="0"/>
    <x v="4"/>
    <x v="4"/>
    <x v="1"/>
    <x v="25"/>
    <n v="0"/>
  </r>
  <r>
    <x v="0"/>
    <x v="5"/>
    <x v="5"/>
    <x v="1"/>
    <x v="25"/>
    <n v="0"/>
  </r>
  <r>
    <x v="0"/>
    <x v="6"/>
    <x v="6"/>
    <x v="1"/>
    <x v="25"/>
    <n v="29939.838"/>
  </r>
  <r>
    <x v="0"/>
    <x v="7"/>
    <x v="7"/>
    <x v="1"/>
    <x v="25"/>
    <n v="346420.57"/>
  </r>
  <r>
    <x v="0"/>
    <x v="8"/>
    <x v="8"/>
    <x v="1"/>
    <x v="25"/>
    <n v="710643.17700000003"/>
  </r>
  <r>
    <x v="0"/>
    <x v="9"/>
    <x v="9"/>
    <x v="1"/>
    <x v="25"/>
    <n v="55911.616999999998"/>
  </r>
  <r>
    <x v="0"/>
    <x v="10"/>
    <x v="10"/>
    <x v="1"/>
    <x v="25"/>
    <n v="373983.41800000001"/>
  </r>
  <r>
    <x v="0"/>
    <x v="11"/>
    <x v="11"/>
    <x v="1"/>
    <x v="25"/>
    <n v="0"/>
  </r>
  <r>
    <x v="0"/>
    <x v="12"/>
    <x v="12"/>
    <x v="1"/>
    <x v="25"/>
    <n v="0"/>
  </r>
  <r>
    <x v="0"/>
    <x v="13"/>
    <x v="13"/>
    <x v="1"/>
    <x v="25"/>
    <n v="24196.592000000001"/>
  </r>
  <r>
    <x v="1"/>
    <x v="14"/>
    <x v="14"/>
    <x v="0"/>
    <x v="25"/>
    <n v="0"/>
  </r>
  <r>
    <x v="1"/>
    <x v="15"/>
    <x v="15"/>
    <x v="0"/>
    <x v="25"/>
    <n v="0"/>
  </r>
  <r>
    <x v="1"/>
    <x v="16"/>
    <x v="16"/>
    <x v="0"/>
    <x v="25"/>
    <n v="0"/>
  </r>
  <r>
    <x v="1"/>
    <x v="17"/>
    <x v="17"/>
    <x v="0"/>
    <x v="25"/>
    <n v="138773.43599999999"/>
  </r>
  <r>
    <x v="1"/>
    <x v="18"/>
    <x v="18"/>
    <x v="0"/>
    <x v="25"/>
    <n v="0"/>
  </r>
  <r>
    <x v="1"/>
    <x v="19"/>
    <x v="19"/>
    <x v="0"/>
    <x v="25"/>
    <n v="4622.9809999999998"/>
  </r>
  <r>
    <x v="1"/>
    <x v="20"/>
    <x v="20"/>
    <x v="0"/>
    <x v="25"/>
    <n v="0"/>
  </r>
  <r>
    <x v="1"/>
    <x v="21"/>
    <x v="21"/>
    <x v="0"/>
    <x v="25"/>
    <n v="0"/>
  </r>
  <r>
    <x v="1"/>
    <x v="22"/>
    <x v="22"/>
    <x v="0"/>
    <x v="25"/>
    <n v="226898.54500000001"/>
  </r>
  <r>
    <x v="1"/>
    <x v="14"/>
    <x v="14"/>
    <x v="1"/>
    <x v="25"/>
    <n v="0"/>
  </r>
  <r>
    <x v="1"/>
    <x v="15"/>
    <x v="15"/>
    <x v="1"/>
    <x v="25"/>
    <n v="0"/>
  </r>
  <r>
    <x v="1"/>
    <x v="16"/>
    <x v="16"/>
    <x v="1"/>
    <x v="25"/>
    <n v="0"/>
  </r>
  <r>
    <x v="1"/>
    <x v="17"/>
    <x v="17"/>
    <x v="1"/>
    <x v="25"/>
    <n v="0"/>
  </r>
  <r>
    <x v="1"/>
    <x v="18"/>
    <x v="18"/>
    <x v="1"/>
    <x v="25"/>
    <n v="23129.637999999999"/>
  </r>
  <r>
    <x v="1"/>
    <x v="19"/>
    <x v="19"/>
    <x v="1"/>
    <x v="25"/>
    <n v="104886.28599999999"/>
  </r>
  <r>
    <x v="1"/>
    <x v="20"/>
    <x v="20"/>
    <x v="1"/>
    <x v="25"/>
    <n v="0"/>
  </r>
  <r>
    <x v="1"/>
    <x v="21"/>
    <x v="21"/>
    <x v="1"/>
    <x v="25"/>
    <n v="0"/>
  </r>
  <r>
    <x v="1"/>
    <x v="22"/>
    <x v="22"/>
    <x v="1"/>
    <x v="25"/>
    <n v="169887.02100000001"/>
  </r>
  <r>
    <x v="2"/>
    <x v="23"/>
    <x v="23"/>
    <x v="0"/>
    <x v="25"/>
    <n v="215238.821"/>
  </r>
  <r>
    <x v="2"/>
    <x v="23"/>
    <x v="23"/>
    <x v="1"/>
    <x v="25"/>
    <n v="0"/>
  </r>
  <r>
    <x v="3"/>
    <x v="24"/>
    <x v="24"/>
    <x v="0"/>
    <x v="25"/>
    <n v="0"/>
  </r>
  <r>
    <x v="3"/>
    <x v="24"/>
    <x v="24"/>
    <x v="1"/>
    <x v="25"/>
    <n v="0"/>
  </r>
  <r>
    <x v="0"/>
    <x v="0"/>
    <x v="0"/>
    <x v="0"/>
    <x v="26"/>
    <n v="127484.583"/>
  </r>
  <r>
    <x v="0"/>
    <x v="1"/>
    <x v="1"/>
    <x v="0"/>
    <x v="26"/>
    <n v="1641500.12"/>
  </r>
  <r>
    <x v="0"/>
    <x v="2"/>
    <x v="2"/>
    <x v="0"/>
    <x v="26"/>
    <n v="188942.26800000001"/>
  </r>
  <r>
    <x v="0"/>
    <x v="3"/>
    <x v="3"/>
    <x v="0"/>
    <x v="26"/>
    <n v="90277.438999999998"/>
  </r>
  <r>
    <x v="0"/>
    <x v="4"/>
    <x v="4"/>
    <x v="0"/>
    <x v="26"/>
    <n v="367963.935"/>
  </r>
  <r>
    <x v="0"/>
    <x v="5"/>
    <x v="5"/>
    <x v="0"/>
    <x v="26"/>
    <n v="322475.67499999999"/>
  </r>
  <r>
    <x v="0"/>
    <x v="6"/>
    <x v="6"/>
    <x v="0"/>
    <x v="26"/>
    <n v="0"/>
  </r>
  <r>
    <x v="0"/>
    <x v="7"/>
    <x v="7"/>
    <x v="0"/>
    <x v="26"/>
    <n v="0"/>
  </r>
  <r>
    <x v="0"/>
    <x v="8"/>
    <x v="8"/>
    <x v="0"/>
    <x v="26"/>
    <n v="0"/>
  </r>
  <r>
    <x v="0"/>
    <x v="9"/>
    <x v="9"/>
    <x v="0"/>
    <x v="26"/>
    <n v="0"/>
  </r>
  <r>
    <x v="0"/>
    <x v="10"/>
    <x v="10"/>
    <x v="0"/>
    <x v="26"/>
    <n v="0"/>
  </r>
  <r>
    <x v="0"/>
    <x v="11"/>
    <x v="11"/>
    <x v="0"/>
    <x v="26"/>
    <n v="3761356.0970000001"/>
  </r>
  <r>
    <x v="0"/>
    <x v="12"/>
    <x v="12"/>
    <x v="0"/>
    <x v="26"/>
    <n v="0"/>
  </r>
  <r>
    <x v="0"/>
    <x v="13"/>
    <x v="13"/>
    <x v="0"/>
    <x v="26"/>
    <n v="4280867.1100000003"/>
  </r>
  <r>
    <x v="0"/>
    <x v="0"/>
    <x v="0"/>
    <x v="1"/>
    <x v="26"/>
    <n v="0"/>
  </r>
  <r>
    <x v="0"/>
    <x v="1"/>
    <x v="1"/>
    <x v="1"/>
    <x v="26"/>
    <n v="0"/>
  </r>
  <r>
    <x v="0"/>
    <x v="2"/>
    <x v="2"/>
    <x v="1"/>
    <x v="26"/>
    <n v="80442.173999999999"/>
  </r>
  <r>
    <x v="0"/>
    <x v="3"/>
    <x v="3"/>
    <x v="1"/>
    <x v="26"/>
    <n v="12424.822"/>
  </r>
  <r>
    <x v="0"/>
    <x v="4"/>
    <x v="4"/>
    <x v="1"/>
    <x v="26"/>
    <n v="0"/>
  </r>
  <r>
    <x v="0"/>
    <x v="5"/>
    <x v="5"/>
    <x v="1"/>
    <x v="26"/>
    <n v="0"/>
  </r>
  <r>
    <x v="0"/>
    <x v="6"/>
    <x v="6"/>
    <x v="1"/>
    <x v="26"/>
    <n v="34311.315000000002"/>
  </r>
  <r>
    <x v="0"/>
    <x v="7"/>
    <x v="7"/>
    <x v="1"/>
    <x v="26"/>
    <n v="410539.36099999998"/>
  </r>
  <r>
    <x v="0"/>
    <x v="8"/>
    <x v="8"/>
    <x v="1"/>
    <x v="26"/>
    <n v="748737.74600000004"/>
  </r>
  <r>
    <x v="0"/>
    <x v="9"/>
    <x v="9"/>
    <x v="1"/>
    <x v="26"/>
    <n v="61583.281000000003"/>
  </r>
  <r>
    <x v="0"/>
    <x v="10"/>
    <x v="10"/>
    <x v="1"/>
    <x v="26"/>
    <n v="362931.98700000002"/>
  </r>
  <r>
    <x v="0"/>
    <x v="11"/>
    <x v="11"/>
    <x v="1"/>
    <x v="26"/>
    <n v="0"/>
  </r>
  <r>
    <x v="0"/>
    <x v="12"/>
    <x v="12"/>
    <x v="1"/>
    <x v="26"/>
    <n v="0"/>
  </r>
  <r>
    <x v="0"/>
    <x v="13"/>
    <x v="13"/>
    <x v="1"/>
    <x v="26"/>
    <n v="33041.985999999997"/>
  </r>
  <r>
    <x v="1"/>
    <x v="14"/>
    <x v="14"/>
    <x v="0"/>
    <x v="26"/>
    <n v="0"/>
  </r>
  <r>
    <x v="1"/>
    <x v="15"/>
    <x v="15"/>
    <x v="0"/>
    <x v="26"/>
    <n v="0"/>
  </r>
  <r>
    <x v="1"/>
    <x v="16"/>
    <x v="16"/>
    <x v="0"/>
    <x v="26"/>
    <n v="0"/>
  </r>
  <r>
    <x v="1"/>
    <x v="17"/>
    <x v="17"/>
    <x v="0"/>
    <x v="26"/>
    <n v="152173.27299999999"/>
  </r>
  <r>
    <x v="1"/>
    <x v="18"/>
    <x v="18"/>
    <x v="0"/>
    <x v="26"/>
    <n v="0"/>
  </r>
  <r>
    <x v="1"/>
    <x v="19"/>
    <x v="19"/>
    <x v="0"/>
    <x v="26"/>
    <n v="5879.03"/>
  </r>
  <r>
    <x v="1"/>
    <x v="20"/>
    <x v="20"/>
    <x v="0"/>
    <x v="26"/>
    <n v="0"/>
  </r>
  <r>
    <x v="1"/>
    <x v="21"/>
    <x v="21"/>
    <x v="0"/>
    <x v="26"/>
    <n v="0"/>
  </r>
  <r>
    <x v="1"/>
    <x v="22"/>
    <x v="22"/>
    <x v="0"/>
    <x v="26"/>
    <n v="225247.93299999999"/>
  </r>
  <r>
    <x v="1"/>
    <x v="14"/>
    <x v="14"/>
    <x v="1"/>
    <x v="26"/>
    <n v="0"/>
  </r>
  <r>
    <x v="1"/>
    <x v="15"/>
    <x v="15"/>
    <x v="1"/>
    <x v="26"/>
    <n v="0"/>
  </r>
  <r>
    <x v="1"/>
    <x v="16"/>
    <x v="16"/>
    <x v="1"/>
    <x v="26"/>
    <n v="0"/>
  </r>
  <r>
    <x v="1"/>
    <x v="17"/>
    <x v="17"/>
    <x v="1"/>
    <x v="26"/>
    <n v="0"/>
  </r>
  <r>
    <x v="1"/>
    <x v="18"/>
    <x v="18"/>
    <x v="1"/>
    <x v="26"/>
    <n v="35051.199999999997"/>
  </r>
  <r>
    <x v="1"/>
    <x v="19"/>
    <x v="19"/>
    <x v="1"/>
    <x v="26"/>
    <n v="98288.061000000002"/>
  </r>
  <r>
    <x v="1"/>
    <x v="20"/>
    <x v="20"/>
    <x v="1"/>
    <x v="26"/>
    <n v="0"/>
  </r>
  <r>
    <x v="1"/>
    <x v="21"/>
    <x v="21"/>
    <x v="1"/>
    <x v="26"/>
    <n v="0"/>
  </r>
  <r>
    <x v="1"/>
    <x v="22"/>
    <x v="22"/>
    <x v="1"/>
    <x v="26"/>
    <n v="196162.64299999998"/>
  </r>
  <r>
    <x v="2"/>
    <x v="23"/>
    <x v="23"/>
    <x v="0"/>
    <x v="26"/>
    <n v="216478.76699999999"/>
  </r>
  <r>
    <x v="2"/>
    <x v="23"/>
    <x v="23"/>
    <x v="1"/>
    <x v="26"/>
    <n v="8777.2549999999992"/>
  </r>
  <r>
    <x v="3"/>
    <x v="24"/>
    <x v="24"/>
    <x v="0"/>
    <x v="26"/>
    <n v="0"/>
  </r>
  <r>
    <x v="3"/>
    <x v="24"/>
    <x v="24"/>
    <x v="1"/>
    <x v="26"/>
    <n v="0"/>
  </r>
  <r>
    <x v="0"/>
    <x v="0"/>
    <x v="0"/>
    <x v="0"/>
    <x v="27"/>
    <n v="132060.117"/>
  </r>
  <r>
    <x v="0"/>
    <x v="1"/>
    <x v="1"/>
    <x v="0"/>
    <x v="27"/>
    <n v="2082207.6240000001"/>
  </r>
  <r>
    <x v="0"/>
    <x v="2"/>
    <x v="2"/>
    <x v="0"/>
    <x v="27"/>
    <n v="191853.954"/>
  </r>
  <r>
    <x v="0"/>
    <x v="3"/>
    <x v="3"/>
    <x v="0"/>
    <x v="27"/>
    <n v="93273.320999999996"/>
  </r>
  <r>
    <x v="0"/>
    <x v="4"/>
    <x v="4"/>
    <x v="0"/>
    <x v="27"/>
    <n v="365091.53499999997"/>
  </r>
  <r>
    <x v="0"/>
    <x v="5"/>
    <x v="5"/>
    <x v="0"/>
    <x v="27"/>
    <n v="387559.79800000001"/>
  </r>
  <r>
    <x v="0"/>
    <x v="6"/>
    <x v="6"/>
    <x v="0"/>
    <x v="27"/>
    <n v="0"/>
  </r>
  <r>
    <x v="0"/>
    <x v="7"/>
    <x v="7"/>
    <x v="0"/>
    <x v="27"/>
    <n v="0"/>
  </r>
  <r>
    <x v="0"/>
    <x v="8"/>
    <x v="8"/>
    <x v="0"/>
    <x v="27"/>
    <n v="0"/>
  </r>
  <r>
    <x v="0"/>
    <x v="9"/>
    <x v="9"/>
    <x v="0"/>
    <x v="27"/>
    <n v="0"/>
  </r>
  <r>
    <x v="0"/>
    <x v="10"/>
    <x v="10"/>
    <x v="0"/>
    <x v="27"/>
    <n v="0"/>
  </r>
  <r>
    <x v="0"/>
    <x v="11"/>
    <x v="11"/>
    <x v="0"/>
    <x v="27"/>
    <n v="4667887.2719999999"/>
  </r>
  <r>
    <x v="0"/>
    <x v="12"/>
    <x v="12"/>
    <x v="0"/>
    <x v="27"/>
    <n v="0"/>
  </r>
  <r>
    <x v="0"/>
    <x v="13"/>
    <x v="13"/>
    <x v="0"/>
    <x v="27"/>
    <n v="5030434.2850000001"/>
  </r>
  <r>
    <x v="0"/>
    <x v="0"/>
    <x v="0"/>
    <x v="1"/>
    <x v="27"/>
    <n v="0"/>
  </r>
  <r>
    <x v="0"/>
    <x v="1"/>
    <x v="1"/>
    <x v="1"/>
    <x v="27"/>
    <n v="0"/>
  </r>
  <r>
    <x v="0"/>
    <x v="2"/>
    <x v="2"/>
    <x v="1"/>
    <x v="27"/>
    <n v="81803.565000000002"/>
  </r>
  <r>
    <x v="0"/>
    <x v="3"/>
    <x v="3"/>
    <x v="1"/>
    <x v="27"/>
    <n v="18317.633000000002"/>
  </r>
  <r>
    <x v="0"/>
    <x v="4"/>
    <x v="4"/>
    <x v="1"/>
    <x v="27"/>
    <n v="0"/>
  </r>
  <r>
    <x v="0"/>
    <x v="5"/>
    <x v="5"/>
    <x v="1"/>
    <x v="27"/>
    <n v="0"/>
  </r>
  <r>
    <x v="0"/>
    <x v="6"/>
    <x v="6"/>
    <x v="1"/>
    <x v="27"/>
    <n v="39831.392"/>
  </r>
  <r>
    <x v="0"/>
    <x v="7"/>
    <x v="7"/>
    <x v="1"/>
    <x v="27"/>
    <n v="494323.31199999998"/>
  </r>
  <r>
    <x v="0"/>
    <x v="8"/>
    <x v="8"/>
    <x v="1"/>
    <x v="27"/>
    <n v="784076.022"/>
  </r>
  <r>
    <x v="0"/>
    <x v="9"/>
    <x v="9"/>
    <x v="1"/>
    <x v="27"/>
    <n v="66105.33"/>
  </r>
  <r>
    <x v="0"/>
    <x v="10"/>
    <x v="10"/>
    <x v="1"/>
    <x v="27"/>
    <n v="390256.00400000002"/>
  </r>
  <r>
    <x v="0"/>
    <x v="11"/>
    <x v="11"/>
    <x v="1"/>
    <x v="27"/>
    <n v="0"/>
  </r>
  <r>
    <x v="0"/>
    <x v="12"/>
    <x v="12"/>
    <x v="1"/>
    <x v="27"/>
    <n v="0"/>
  </r>
  <r>
    <x v="0"/>
    <x v="13"/>
    <x v="13"/>
    <x v="1"/>
    <x v="27"/>
    <n v="0"/>
  </r>
  <r>
    <x v="1"/>
    <x v="14"/>
    <x v="14"/>
    <x v="0"/>
    <x v="27"/>
    <n v="0"/>
  </r>
  <r>
    <x v="1"/>
    <x v="15"/>
    <x v="15"/>
    <x v="0"/>
    <x v="27"/>
    <n v="0"/>
  </r>
  <r>
    <x v="1"/>
    <x v="16"/>
    <x v="16"/>
    <x v="0"/>
    <x v="27"/>
    <n v="0"/>
  </r>
  <r>
    <x v="1"/>
    <x v="17"/>
    <x v="17"/>
    <x v="0"/>
    <x v="27"/>
    <n v="282695.26899999997"/>
  </r>
  <r>
    <x v="1"/>
    <x v="18"/>
    <x v="18"/>
    <x v="0"/>
    <x v="27"/>
    <n v="0"/>
  </r>
  <r>
    <x v="1"/>
    <x v="19"/>
    <x v="19"/>
    <x v="0"/>
    <x v="27"/>
    <n v="6073.0659999999998"/>
  </r>
  <r>
    <x v="1"/>
    <x v="20"/>
    <x v="20"/>
    <x v="0"/>
    <x v="27"/>
    <n v="0"/>
  </r>
  <r>
    <x v="1"/>
    <x v="21"/>
    <x v="21"/>
    <x v="0"/>
    <x v="27"/>
    <n v="0"/>
  </r>
  <r>
    <x v="1"/>
    <x v="22"/>
    <x v="22"/>
    <x v="0"/>
    <x v="27"/>
    <n v="239370.16600000008"/>
  </r>
  <r>
    <x v="1"/>
    <x v="14"/>
    <x v="14"/>
    <x v="1"/>
    <x v="27"/>
    <n v="0"/>
  </r>
  <r>
    <x v="1"/>
    <x v="15"/>
    <x v="15"/>
    <x v="1"/>
    <x v="27"/>
    <n v="8747.2070000000003"/>
  </r>
  <r>
    <x v="1"/>
    <x v="16"/>
    <x v="16"/>
    <x v="1"/>
    <x v="27"/>
    <n v="0"/>
  </r>
  <r>
    <x v="1"/>
    <x v="17"/>
    <x v="17"/>
    <x v="1"/>
    <x v="27"/>
    <n v="0"/>
  </r>
  <r>
    <x v="1"/>
    <x v="18"/>
    <x v="18"/>
    <x v="1"/>
    <x v="27"/>
    <n v="56457.023999999998"/>
  </r>
  <r>
    <x v="1"/>
    <x v="19"/>
    <x v="19"/>
    <x v="1"/>
    <x v="27"/>
    <n v="83234.152000000002"/>
  </r>
  <r>
    <x v="1"/>
    <x v="20"/>
    <x v="20"/>
    <x v="1"/>
    <x v="27"/>
    <n v="0"/>
  </r>
  <r>
    <x v="1"/>
    <x v="21"/>
    <x v="21"/>
    <x v="1"/>
    <x v="27"/>
    <n v="0"/>
  </r>
  <r>
    <x v="1"/>
    <x v="22"/>
    <x v="22"/>
    <x v="1"/>
    <x v="27"/>
    <n v="245205.64499999999"/>
  </r>
  <r>
    <x v="2"/>
    <x v="23"/>
    <x v="23"/>
    <x v="0"/>
    <x v="27"/>
    <n v="216473.88200000001"/>
  </r>
  <r>
    <x v="2"/>
    <x v="23"/>
    <x v="23"/>
    <x v="1"/>
    <x v="27"/>
    <n v="-1473.8820000000001"/>
  </r>
  <r>
    <x v="3"/>
    <x v="24"/>
    <x v="24"/>
    <x v="0"/>
    <x v="27"/>
    <n v="0"/>
  </r>
  <r>
    <x v="3"/>
    <x v="24"/>
    <x v="24"/>
    <x v="1"/>
    <x v="27"/>
    <n v="0"/>
  </r>
  <r>
    <x v="0"/>
    <x v="0"/>
    <x v="0"/>
    <x v="0"/>
    <x v="28"/>
    <n v="140058.98300000001"/>
  </r>
  <r>
    <x v="0"/>
    <x v="1"/>
    <x v="1"/>
    <x v="0"/>
    <x v="28"/>
    <n v="2381223.0839999998"/>
  </r>
  <r>
    <x v="0"/>
    <x v="2"/>
    <x v="2"/>
    <x v="0"/>
    <x v="28"/>
    <n v="189779.55"/>
  </r>
  <r>
    <x v="0"/>
    <x v="3"/>
    <x v="3"/>
    <x v="0"/>
    <x v="28"/>
    <n v="98542.93"/>
  </r>
  <r>
    <x v="0"/>
    <x v="4"/>
    <x v="4"/>
    <x v="0"/>
    <x v="28"/>
    <n v="416954.739"/>
  </r>
  <r>
    <x v="0"/>
    <x v="5"/>
    <x v="5"/>
    <x v="0"/>
    <x v="28"/>
    <n v="420184.30300000001"/>
  </r>
  <r>
    <x v="0"/>
    <x v="6"/>
    <x v="6"/>
    <x v="0"/>
    <x v="28"/>
    <n v="0"/>
  </r>
  <r>
    <x v="0"/>
    <x v="7"/>
    <x v="7"/>
    <x v="0"/>
    <x v="28"/>
    <n v="0"/>
  </r>
  <r>
    <x v="0"/>
    <x v="8"/>
    <x v="8"/>
    <x v="0"/>
    <x v="28"/>
    <n v="0"/>
  </r>
  <r>
    <x v="0"/>
    <x v="9"/>
    <x v="9"/>
    <x v="0"/>
    <x v="28"/>
    <n v="0"/>
  </r>
  <r>
    <x v="0"/>
    <x v="10"/>
    <x v="10"/>
    <x v="0"/>
    <x v="28"/>
    <n v="0"/>
  </r>
  <r>
    <x v="0"/>
    <x v="11"/>
    <x v="11"/>
    <x v="0"/>
    <x v="28"/>
    <n v="4761570.9759999998"/>
  </r>
  <r>
    <x v="0"/>
    <x v="12"/>
    <x v="12"/>
    <x v="0"/>
    <x v="28"/>
    <n v="0"/>
  </r>
  <r>
    <x v="0"/>
    <x v="13"/>
    <x v="13"/>
    <x v="0"/>
    <x v="28"/>
    <n v="5779233.9890000001"/>
  </r>
  <r>
    <x v="0"/>
    <x v="0"/>
    <x v="0"/>
    <x v="1"/>
    <x v="28"/>
    <n v="0"/>
  </r>
  <r>
    <x v="0"/>
    <x v="1"/>
    <x v="1"/>
    <x v="1"/>
    <x v="28"/>
    <n v="0"/>
  </r>
  <r>
    <x v="0"/>
    <x v="2"/>
    <x v="2"/>
    <x v="1"/>
    <x v="28"/>
    <n v="79036.112999999998"/>
  </r>
  <r>
    <x v="0"/>
    <x v="3"/>
    <x v="3"/>
    <x v="1"/>
    <x v="28"/>
    <n v="14709.948"/>
  </r>
  <r>
    <x v="0"/>
    <x v="4"/>
    <x v="4"/>
    <x v="1"/>
    <x v="28"/>
    <n v="0"/>
  </r>
  <r>
    <x v="0"/>
    <x v="5"/>
    <x v="5"/>
    <x v="1"/>
    <x v="28"/>
    <n v="0"/>
  </r>
  <r>
    <x v="0"/>
    <x v="6"/>
    <x v="6"/>
    <x v="1"/>
    <x v="28"/>
    <n v="41872.394"/>
  </r>
  <r>
    <x v="0"/>
    <x v="7"/>
    <x v="7"/>
    <x v="1"/>
    <x v="28"/>
    <n v="570312.45499999996"/>
  </r>
  <r>
    <x v="0"/>
    <x v="8"/>
    <x v="8"/>
    <x v="1"/>
    <x v="28"/>
    <n v="822164.70799999998"/>
  </r>
  <r>
    <x v="0"/>
    <x v="9"/>
    <x v="9"/>
    <x v="1"/>
    <x v="28"/>
    <n v="74426.567999999999"/>
  </r>
  <r>
    <x v="0"/>
    <x v="10"/>
    <x v="10"/>
    <x v="1"/>
    <x v="28"/>
    <n v="409671.978"/>
  </r>
  <r>
    <x v="0"/>
    <x v="11"/>
    <x v="11"/>
    <x v="1"/>
    <x v="28"/>
    <n v="0"/>
  </r>
  <r>
    <x v="0"/>
    <x v="12"/>
    <x v="12"/>
    <x v="1"/>
    <x v="28"/>
    <n v="0"/>
  </r>
  <r>
    <x v="0"/>
    <x v="13"/>
    <x v="13"/>
    <x v="1"/>
    <x v="28"/>
    <n v="1684.7650000000001"/>
  </r>
  <r>
    <x v="1"/>
    <x v="14"/>
    <x v="14"/>
    <x v="0"/>
    <x v="28"/>
    <n v="0"/>
  </r>
  <r>
    <x v="1"/>
    <x v="15"/>
    <x v="15"/>
    <x v="0"/>
    <x v="28"/>
    <n v="0"/>
  </r>
  <r>
    <x v="1"/>
    <x v="16"/>
    <x v="16"/>
    <x v="0"/>
    <x v="28"/>
    <n v="0"/>
  </r>
  <r>
    <x v="1"/>
    <x v="17"/>
    <x v="17"/>
    <x v="0"/>
    <x v="28"/>
    <n v="446351.95400000003"/>
  </r>
  <r>
    <x v="1"/>
    <x v="18"/>
    <x v="18"/>
    <x v="0"/>
    <x v="28"/>
    <n v="0"/>
  </r>
  <r>
    <x v="1"/>
    <x v="19"/>
    <x v="19"/>
    <x v="0"/>
    <x v="28"/>
    <n v="6616.9250000000002"/>
  </r>
  <r>
    <x v="1"/>
    <x v="20"/>
    <x v="20"/>
    <x v="0"/>
    <x v="28"/>
    <n v="0"/>
  </r>
  <r>
    <x v="1"/>
    <x v="21"/>
    <x v="21"/>
    <x v="0"/>
    <x v="28"/>
    <n v="0"/>
  </r>
  <r>
    <x v="1"/>
    <x v="22"/>
    <x v="22"/>
    <x v="0"/>
    <x v="28"/>
    <n v="259939.12"/>
  </r>
  <r>
    <x v="1"/>
    <x v="14"/>
    <x v="14"/>
    <x v="1"/>
    <x v="28"/>
    <n v="0"/>
  </r>
  <r>
    <x v="1"/>
    <x v="15"/>
    <x v="15"/>
    <x v="1"/>
    <x v="28"/>
    <n v="14068.716"/>
  </r>
  <r>
    <x v="1"/>
    <x v="16"/>
    <x v="16"/>
    <x v="1"/>
    <x v="28"/>
    <n v="0"/>
  </r>
  <r>
    <x v="1"/>
    <x v="17"/>
    <x v="17"/>
    <x v="1"/>
    <x v="28"/>
    <n v="0"/>
  </r>
  <r>
    <x v="1"/>
    <x v="18"/>
    <x v="18"/>
    <x v="1"/>
    <x v="28"/>
    <n v="86467.232000000004"/>
  </r>
  <r>
    <x v="1"/>
    <x v="19"/>
    <x v="19"/>
    <x v="1"/>
    <x v="28"/>
    <n v="96853.429000000004"/>
  </r>
  <r>
    <x v="1"/>
    <x v="20"/>
    <x v="20"/>
    <x v="1"/>
    <x v="28"/>
    <n v="0"/>
  </r>
  <r>
    <x v="1"/>
    <x v="21"/>
    <x v="21"/>
    <x v="1"/>
    <x v="28"/>
    <n v="0"/>
  </r>
  <r>
    <x v="1"/>
    <x v="22"/>
    <x v="22"/>
    <x v="1"/>
    <x v="28"/>
    <n v="312832.71600000001"/>
  </r>
  <r>
    <x v="2"/>
    <x v="23"/>
    <x v="23"/>
    <x v="0"/>
    <x v="28"/>
    <n v="318046.60200000001"/>
  </r>
  <r>
    <x v="2"/>
    <x v="23"/>
    <x v="23"/>
    <x v="1"/>
    <x v="28"/>
    <n v="-31204.767"/>
  </r>
  <r>
    <x v="3"/>
    <x v="24"/>
    <x v="24"/>
    <x v="0"/>
    <x v="28"/>
    <n v="0"/>
  </r>
  <r>
    <x v="3"/>
    <x v="24"/>
    <x v="24"/>
    <x v="1"/>
    <x v="28"/>
    <n v="0"/>
  </r>
  <r>
    <x v="0"/>
    <x v="0"/>
    <x v="0"/>
    <x v="0"/>
    <x v="29"/>
    <n v="138940.266"/>
  </r>
  <r>
    <x v="0"/>
    <x v="1"/>
    <x v="1"/>
    <x v="0"/>
    <x v="29"/>
    <n v="2466457.9589999998"/>
  </r>
  <r>
    <x v="0"/>
    <x v="2"/>
    <x v="2"/>
    <x v="0"/>
    <x v="29"/>
    <n v="204674.77900000001"/>
  </r>
  <r>
    <x v="0"/>
    <x v="3"/>
    <x v="3"/>
    <x v="0"/>
    <x v="29"/>
    <n v="110549.65300000001"/>
  </r>
  <r>
    <x v="0"/>
    <x v="4"/>
    <x v="4"/>
    <x v="0"/>
    <x v="29"/>
    <n v="465610.69900000002"/>
  </r>
  <r>
    <x v="0"/>
    <x v="5"/>
    <x v="5"/>
    <x v="0"/>
    <x v="29"/>
    <n v="446228.19300000003"/>
  </r>
  <r>
    <x v="0"/>
    <x v="6"/>
    <x v="6"/>
    <x v="0"/>
    <x v="29"/>
    <n v="0"/>
  </r>
  <r>
    <x v="0"/>
    <x v="7"/>
    <x v="7"/>
    <x v="0"/>
    <x v="29"/>
    <n v="0"/>
  </r>
  <r>
    <x v="0"/>
    <x v="8"/>
    <x v="8"/>
    <x v="0"/>
    <x v="29"/>
    <n v="0"/>
  </r>
  <r>
    <x v="0"/>
    <x v="9"/>
    <x v="9"/>
    <x v="0"/>
    <x v="29"/>
    <n v="0"/>
  </r>
  <r>
    <x v="0"/>
    <x v="10"/>
    <x v="10"/>
    <x v="0"/>
    <x v="29"/>
    <n v="0"/>
  </r>
  <r>
    <x v="0"/>
    <x v="11"/>
    <x v="11"/>
    <x v="0"/>
    <x v="29"/>
    <n v="6506014.9630000005"/>
  </r>
  <r>
    <x v="0"/>
    <x v="12"/>
    <x v="12"/>
    <x v="0"/>
    <x v="29"/>
    <n v="0"/>
  </r>
  <r>
    <x v="0"/>
    <x v="13"/>
    <x v="13"/>
    <x v="0"/>
    <x v="29"/>
    <n v="6521542.7819999997"/>
  </r>
  <r>
    <x v="0"/>
    <x v="0"/>
    <x v="0"/>
    <x v="1"/>
    <x v="29"/>
    <n v="0"/>
  </r>
  <r>
    <x v="0"/>
    <x v="1"/>
    <x v="1"/>
    <x v="1"/>
    <x v="29"/>
    <n v="43581.1"/>
  </r>
  <r>
    <x v="0"/>
    <x v="2"/>
    <x v="2"/>
    <x v="1"/>
    <x v="29"/>
    <n v="85368.581000000006"/>
  </r>
  <r>
    <x v="0"/>
    <x v="3"/>
    <x v="3"/>
    <x v="1"/>
    <x v="29"/>
    <n v="17077.663"/>
  </r>
  <r>
    <x v="0"/>
    <x v="4"/>
    <x v="4"/>
    <x v="1"/>
    <x v="29"/>
    <n v="0"/>
  </r>
  <r>
    <x v="0"/>
    <x v="5"/>
    <x v="5"/>
    <x v="1"/>
    <x v="29"/>
    <n v="0"/>
  </r>
  <r>
    <x v="0"/>
    <x v="6"/>
    <x v="6"/>
    <x v="1"/>
    <x v="29"/>
    <n v="0"/>
  </r>
  <r>
    <x v="0"/>
    <x v="7"/>
    <x v="7"/>
    <x v="1"/>
    <x v="29"/>
    <n v="672178.65599999996"/>
  </r>
  <r>
    <x v="0"/>
    <x v="8"/>
    <x v="8"/>
    <x v="1"/>
    <x v="29"/>
    <n v="773694.62399999995"/>
  </r>
  <r>
    <x v="0"/>
    <x v="9"/>
    <x v="9"/>
    <x v="1"/>
    <x v="29"/>
    <n v="79056.542000000001"/>
  </r>
  <r>
    <x v="0"/>
    <x v="10"/>
    <x v="10"/>
    <x v="1"/>
    <x v="29"/>
    <n v="424461.54200000002"/>
  </r>
  <r>
    <x v="0"/>
    <x v="11"/>
    <x v="11"/>
    <x v="1"/>
    <x v="29"/>
    <n v="0"/>
  </r>
  <r>
    <x v="0"/>
    <x v="12"/>
    <x v="12"/>
    <x v="1"/>
    <x v="29"/>
    <n v="0"/>
  </r>
  <r>
    <x v="0"/>
    <x v="13"/>
    <x v="13"/>
    <x v="1"/>
    <x v="29"/>
    <n v="101978.53200000001"/>
  </r>
  <r>
    <x v="1"/>
    <x v="14"/>
    <x v="14"/>
    <x v="0"/>
    <x v="29"/>
    <n v="0"/>
  </r>
  <r>
    <x v="1"/>
    <x v="15"/>
    <x v="15"/>
    <x v="0"/>
    <x v="29"/>
    <n v="0"/>
  </r>
  <r>
    <x v="1"/>
    <x v="16"/>
    <x v="16"/>
    <x v="0"/>
    <x v="29"/>
    <n v="0"/>
  </r>
  <r>
    <x v="1"/>
    <x v="17"/>
    <x v="17"/>
    <x v="0"/>
    <x v="29"/>
    <n v="545011.00199999998"/>
  </r>
  <r>
    <x v="1"/>
    <x v="18"/>
    <x v="18"/>
    <x v="0"/>
    <x v="29"/>
    <n v="0"/>
  </r>
  <r>
    <x v="1"/>
    <x v="19"/>
    <x v="19"/>
    <x v="0"/>
    <x v="29"/>
    <n v="6683.8010000000004"/>
  </r>
  <r>
    <x v="1"/>
    <x v="20"/>
    <x v="20"/>
    <x v="0"/>
    <x v="29"/>
    <n v="0"/>
  </r>
  <r>
    <x v="1"/>
    <x v="21"/>
    <x v="21"/>
    <x v="0"/>
    <x v="29"/>
    <n v="0"/>
  </r>
  <r>
    <x v="1"/>
    <x v="22"/>
    <x v="22"/>
    <x v="0"/>
    <x v="29"/>
    <n v="255817.98200000008"/>
  </r>
  <r>
    <x v="1"/>
    <x v="14"/>
    <x v="14"/>
    <x v="1"/>
    <x v="29"/>
    <n v="0"/>
  </r>
  <r>
    <x v="1"/>
    <x v="15"/>
    <x v="15"/>
    <x v="1"/>
    <x v="29"/>
    <n v="15141.963"/>
  </r>
  <r>
    <x v="1"/>
    <x v="16"/>
    <x v="16"/>
    <x v="1"/>
    <x v="29"/>
    <n v="0"/>
  </r>
  <r>
    <x v="1"/>
    <x v="17"/>
    <x v="17"/>
    <x v="1"/>
    <x v="29"/>
    <n v="0"/>
  </r>
  <r>
    <x v="1"/>
    <x v="18"/>
    <x v="18"/>
    <x v="1"/>
    <x v="29"/>
    <n v="111837.12300000001"/>
  </r>
  <r>
    <x v="1"/>
    <x v="19"/>
    <x v="19"/>
    <x v="1"/>
    <x v="29"/>
    <n v="293542.48499999999"/>
  </r>
  <r>
    <x v="1"/>
    <x v="20"/>
    <x v="20"/>
    <x v="1"/>
    <x v="29"/>
    <n v="0"/>
  </r>
  <r>
    <x v="1"/>
    <x v="21"/>
    <x v="21"/>
    <x v="1"/>
    <x v="29"/>
    <n v="0"/>
  </r>
  <r>
    <x v="1"/>
    <x v="22"/>
    <x v="22"/>
    <x v="1"/>
    <x v="29"/>
    <n v="357169.35"/>
  </r>
  <r>
    <x v="2"/>
    <x v="23"/>
    <x v="23"/>
    <x v="0"/>
    <x v="29"/>
    <n v="317074.93199999997"/>
  </r>
  <r>
    <x v="2"/>
    <x v="23"/>
    <x v="23"/>
    <x v="1"/>
    <x v="29"/>
    <n v="-40874.932000000001"/>
  </r>
  <r>
    <x v="3"/>
    <x v="24"/>
    <x v="24"/>
    <x v="0"/>
    <x v="29"/>
    <n v="0"/>
  </r>
  <r>
    <x v="3"/>
    <x v="24"/>
    <x v="24"/>
    <x v="1"/>
    <x v="29"/>
    <n v="0"/>
  </r>
  <r>
    <x v="0"/>
    <x v="0"/>
    <x v="0"/>
    <x v="0"/>
    <x v="30"/>
    <n v="142860"/>
  </r>
  <r>
    <x v="0"/>
    <x v="1"/>
    <x v="1"/>
    <x v="0"/>
    <x v="30"/>
    <n v="2730624"/>
  </r>
  <r>
    <x v="0"/>
    <x v="2"/>
    <x v="2"/>
    <x v="0"/>
    <x v="30"/>
    <n v="196352"/>
  </r>
  <r>
    <x v="0"/>
    <x v="3"/>
    <x v="3"/>
    <x v="0"/>
    <x v="30"/>
    <n v="112691"/>
  </r>
  <r>
    <x v="0"/>
    <x v="4"/>
    <x v="4"/>
    <x v="0"/>
    <x v="30"/>
    <n v="530180"/>
  </r>
  <r>
    <x v="0"/>
    <x v="5"/>
    <x v="5"/>
    <x v="0"/>
    <x v="30"/>
    <n v="460926"/>
  </r>
  <r>
    <x v="0"/>
    <x v="6"/>
    <x v="6"/>
    <x v="0"/>
    <x v="30"/>
    <n v="0"/>
  </r>
  <r>
    <x v="0"/>
    <x v="7"/>
    <x v="7"/>
    <x v="0"/>
    <x v="30"/>
    <n v="0"/>
  </r>
  <r>
    <x v="0"/>
    <x v="8"/>
    <x v="8"/>
    <x v="0"/>
    <x v="30"/>
    <n v="0"/>
  </r>
  <r>
    <x v="0"/>
    <x v="9"/>
    <x v="9"/>
    <x v="0"/>
    <x v="30"/>
    <n v="0"/>
  </r>
  <r>
    <x v="0"/>
    <x v="10"/>
    <x v="10"/>
    <x v="0"/>
    <x v="30"/>
    <n v="0"/>
  </r>
  <r>
    <x v="0"/>
    <x v="11"/>
    <x v="11"/>
    <x v="0"/>
    <x v="30"/>
    <n v="6628694"/>
  </r>
  <r>
    <x v="0"/>
    <x v="12"/>
    <x v="12"/>
    <x v="0"/>
    <x v="30"/>
    <n v="0"/>
  </r>
  <r>
    <x v="0"/>
    <x v="13"/>
    <x v="13"/>
    <x v="0"/>
    <x v="30"/>
    <n v="7005765"/>
  </r>
  <r>
    <x v="0"/>
    <x v="0"/>
    <x v="0"/>
    <x v="1"/>
    <x v="30"/>
    <n v="0"/>
  </r>
  <r>
    <x v="0"/>
    <x v="1"/>
    <x v="1"/>
    <x v="1"/>
    <x v="30"/>
    <n v="0"/>
  </r>
  <r>
    <x v="0"/>
    <x v="2"/>
    <x v="2"/>
    <x v="1"/>
    <x v="30"/>
    <n v="81809"/>
  </r>
  <r>
    <x v="0"/>
    <x v="3"/>
    <x v="3"/>
    <x v="1"/>
    <x v="30"/>
    <n v="17088"/>
  </r>
  <r>
    <x v="0"/>
    <x v="4"/>
    <x v="4"/>
    <x v="1"/>
    <x v="30"/>
    <n v="0"/>
  </r>
  <r>
    <x v="0"/>
    <x v="5"/>
    <x v="5"/>
    <x v="1"/>
    <x v="30"/>
    <n v="0"/>
  </r>
  <r>
    <x v="0"/>
    <x v="6"/>
    <x v="6"/>
    <x v="1"/>
    <x v="30"/>
    <n v="37574"/>
  </r>
  <r>
    <x v="0"/>
    <x v="7"/>
    <x v="7"/>
    <x v="1"/>
    <x v="30"/>
    <n v="656132"/>
  </r>
  <r>
    <x v="0"/>
    <x v="8"/>
    <x v="8"/>
    <x v="1"/>
    <x v="30"/>
    <n v="758360"/>
  </r>
  <r>
    <x v="0"/>
    <x v="9"/>
    <x v="9"/>
    <x v="1"/>
    <x v="30"/>
    <n v="81635"/>
  </r>
  <r>
    <x v="0"/>
    <x v="10"/>
    <x v="10"/>
    <x v="1"/>
    <x v="30"/>
    <n v="433587"/>
  </r>
  <r>
    <x v="0"/>
    <x v="11"/>
    <x v="11"/>
    <x v="1"/>
    <x v="30"/>
    <n v="0"/>
  </r>
  <r>
    <x v="0"/>
    <x v="12"/>
    <x v="12"/>
    <x v="1"/>
    <x v="30"/>
    <n v="0"/>
  </r>
  <r>
    <x v="0"/>
    <x v="13"/>
    <x v="13"/>
    <x v="1"/>
    <x v="30"/>
    <n v="125664"/>
  </r>
  <r>
    <x v="1"/>
    <x v="14"/>
    <x v="14"/>
    <x v="0"/>
    <x v="30"/>
    <n v="0"/>
  </r>
  <r>
    <x v="1"/>
    <x v="15"/>
    <x v="15"/>
    <x v="0"/>
    <x v="30"/>
    <n v="0"/>
  </r>
  <r>
    <x v="1"/>
    <x v="16"/>
    <x v="16"/>
    <x v="0"/>
    <x v="30"/>
    <n v="0"/>
  </r>
  <r>
    <x v="1"/>
    <x v="17"/>
    <x v="17"/>
    <x v="0"/>
    <x v="30"/>
    <n v="460278"/>
  </r>
  <r>
    <x v="1"/>
    <x v="18"/>
    <x v="18"/>
    <x v="0"/>
    <x v="30"/>
    <n v="1430"/>
  </r>
  <r>
    <x v="1"/>
    <x v="19"/>
    <x v="19"/>
    <x v="0"/>
    <x v="30"/>
    <n v="35715"/>
  </r>
  <r>
    <x v="1"/>
    <x v="20"/>
    <x v="20"/>
    <x v="0"/>
    <x v="30"/>
    <n v="0"/>
  </r>
  <r>
    <x v="1"/>
    <x v="21"/>
    <x v="21"/>
    <x v="0"/>
    <x v="30"/>
    <n v="0"/>
  </r>
  <r>
    <x v="1"/>
    <x v="22"/>
    <x v="22"/>
    <x v="0"/>
    <x v="30"/>
    <n v="402271"/>
  </r>
  <r>
    <x v="1"/>
    <x v="14"/>
    <x v="14"/>
    <x v="1"/>
    <x v="30"/>
    <n v="0"/>
  </r>
  <r>
    <x v="1"/>
    <x v="15"/>
    <x v="15"/>
    <x v="1"/>
    <x v="30"/>
    <n v="15760"/>
  </r>
  <r>
    <x v="1"/>
    <x v="16"/>
    <x v="16"/>
    <x v="1"/>
    <x v="30"/>
    <n v="0"/>
  </r>
  <r>
    <x v="1"/>
    <x v="17"/>
    <x v="17"/>
    <x v="1"/>
    <x v="30"/>
    <n v="0"/>
  </r>
  <r>
    <x v="1"/>
    <x v="18"/>
    <x v="18"/>
    <x v="1"/>
    <x v="30"/>
    <n v="102597"/>
  </r>
  <r>
    <x v="1"/>
    <x v="19"/>
    <x v="19"/>
    <x v="1"/>
    <x v="30"/>
    <n v="463276"/>
  </r>
  <r>
    <x v="1"/>
    <x v="20"/>
    <x v="20"/>
    <x v="1"/>
    <x v="30"/>
    <n v="0"/>
  </r>
  <r>
    <x v="1"/>
    <x v="21"/>
    <x v="21"/>
    <x v="1"/>
    <x v="30"/>
    <n v="0"/>
  </r>
  <r>
    <x v="1"/>
    <x v="22"/>
    <x v="22"/>
    <x v="1"/>
    <x v="30"/>
    <n v="342709"/>
  </r>
  <r>
    <x v="2"/>
    <x v="23"/>
    <x v="23"/>
    <x v="0"/>
    <x v="30"/>
    <n v="315273"/>
  </r>
  <r>
    <x v="2"/>
    <x v="23"/>
    <x v="23"/>
    <x v="1"/>
    <x v="30"/>
    <n v="-35462"/>
  </r>
  <r>
    <x v="3"/>
    <x v="24"/>
    <x v="24"/>
    <x v="0"/>
    <x v="30"/>
    <n v="0"/>
  </r>
  <r>
    <x v="3"/>
    <x v="24"/>
    <x v="24"/>
    <x v="1"/>
    <x v="30"/>
    <n v="0"/>
  </r>
  <r>
    <x v="0"/>
    <x v="0"/>
    <x v="0"/>
    <x v="0"/>
    <x v="31"/>
    <n v="139523"/>
  </r>
  <r>
    <x v="0"/>
    <x v="1"/>
    <x v="1"/>
    <x v="0"/>
    <x v="31"/>
    <n v="2648735"/>
  </r>
  <r>
    <x v="0"/>
    <x v="2"/>
    <x v="2"/>
    <x v="0"/>
    <x v="31"/>
    <n v="194306"/>
  </r>
  <r>
    <x v="0"/>
    <x v="3"/>
    <x v="3"/>
    <x v="0"/>
    <x v="31"/>
    <n v="105725"/>
  </r>
  <r>
    <x v="0"/>
    <x v="4"/>
    <x v="4"/>
    <x v="0"/>
    <x v="31"/>
    <n v="495251"/>
  </r>
  <r>
    <x v="0"/>
    <x v="5"/>
    <x v="5"/>
    <x v="0"/>
    <x v="31"/>
    <n v="484196"/>
  </r>
  <r>
    <x v="0"/>
    <x v="6"/>
    <x v="6"/>
    <x v="0"/>
    <x v="31"/>
    <n v="0"/>
  </r>
  <r>
    <x v="0"/>
    <x v="7"/>
    <x v="7"/>
    <x v="0"/>
    <x v="31"/>
    <n v="0"/>
  </r>
  <r>
    <x v="0"/>
    <x v="8"/>
    <x v="8"/>
    <x v="0"/>
    <x v="31"/>
    <n v="0"/>
  </r>
  <r>
    <x v="0"/>
    <x v="9"/>
    <x v="9"/>
    <x v="0"/>
    <x v="31"/>
    <n v="0"/>
  </r>
  <r>
    <x v="0"/>
    <x v="10"/>
    <x v="10"/>
    <x v="0"/>
    <x v="31"/>
    <n v="0"/>
  </r>
  <r>
    <x v="0"/>
    <x v="11"/>
    <x v="11"/>
    <x v="0"/>
    <x v="31"/>
    <n v="7493005"/>
  </r>
  <r>
    <x v="0"/>
    <x v="12"/>
    <x v="12"/>
    <x v="0"/>
    <x v="31"/>
    <n v="0"/>
  </r>
  <r>
    <x v="0"/>
    <x v="13"/>
    <x v="13"/>
    <x v="0"/>
    <x v="31"/>
    <n v="7548707"/>
  </r>
  <r>
    <x v="0"/>
    <x v="0"/>
    <x v="0"/>
    <x v="1"/>
    <x v="31"/>
    <n v="0"/>
  </r>
  <r>
    <x v="0"/>
    <x v="1"/>
    <x v="1"/>
    <x v="1"/>
    <x v="31"/>
    <n v="0"/>
  </r>
  <r>
    <x v="0"/>
    <x v="2"/>
    <x v="2"/>
    <x v="1"/>
    <x v="31"/>
    <n v="82518"/>
  </r>
  <r>
    <x v="0"/>
    <x v="3"/>
    <x v="3"/>
    <x v="1"/>
    <x v="31"/>
    <n v="17900"/>
  </r>
  <r>
    <x v="0"/>
    <x v="4"/>
    <x v="4"/>
    <x v="1"/>
    <x v="31"/>
    <n v="0"/>
  </r>
  <r>
    <x v="0"/>
    <x v="5"/>
    <x v="5"/>
    <x v="1"/>
    <x v="31"/>
    <n v="0"/>
  </r>
  <r>
    <x v="0"/>
    <x v="6"/>
    <x v="6"/>
    <x v="1"/>
    <x v="31"/>
    <n v="29969"/>
  </r>
  <r>
    <x v="0"/>
    <x v="7"/>
    <x v="7"/>
    <x v="1"/>
    <x v="31"/>
    <n v="706416"/>
  </r>
  <r>
    <x v="0"/>
    <x v="8"/>
    <x v="8"/>
    <x v="1"/>
    <x v="31"/>
    <n v="752059"/>
  </r>
  <r>
    <x v="0"/>
    <x v="9"/>
    <x v="9"/>
    <x v="1"/>
    <x v="31"/>
    <n v="81288"/>
  </r>
  <r>
    <x v="0"/>
    <x v="10"/>
    <x v="10"/>
    <x v="1"/>
    <x v="31"/>
    <n v="636171"/>
  </r>
  <r>
    <x v="0"/>
    <x v="11"/>
    <x v="11"/>
    <x v="1"/>
    <x v="31"/>
    <n v="0"/>
  </r>
  <r>
    <x v="0"/>
    <x v="12"/>
    <x v="12"/>
    <x v="1"/>
    <x v="31"/>
    <n v="0"/>
  </r>
  <r>
    <x v="0"/>
    <x v="13"/>
    <x v="13"/>
    <x v="1"/>
    <x v="31"/>
    <n v="140316"/>
  </r>
  <r>
    <x v="1"/>
    <x v="14"/>
    <x v="14"/>
    <x v="0"/>
    <x v="31"/>
    <n v="0"/>
  </r>
  <r>
    <x v="1"/>
    <x v="15"/>
    <x v="15"/>
    <x v="0"/>
    <x v="31"/>
    <n v="0"/>
  </r>
  <r>
    <x v="1"/>
    <x v="16"/>
    <x v="16"/>
    <x v="0"/>
    <x v="31"/>
    <n v="0"/>
  </r>
  <r>
    <x v="1"/>
    <x v="17"/>
    <x v="17"/>
    <x v="0"/>
    <x v="31"/>
    <n v="317272"/>
  </r>
  <r>
    <x v="1"/>
    <x v="18"/>
    <x v="18"/>
    <x v="0"/>
    <x v="31"/>
    <n v="15996"/>
  </r>
  <r>
    <x v="1"/>
    <x v="19"/>
    <x v="19"/>
    <x v="0"/>
    <x v="31"/>
    <n v="17095"/>
  </r>
  <r>
    <x v="1"/>
    <x v="20"/>
    <x v="20"/>
    <x v="0"/>
    <x v="31"/>
    <n v="0"/>
  </r>
  <r>
    <x v="1"/>
    <x v="21"/>
    <x v="21"/>
    <x v="0"/>
    <x v="31"/>
    <n v="0"/>
  </r>
  <r>
    <x v="1"/>
    <x v="22"/>
    <x v="22"/>
    <x v="0"/>
    <x v="31"/>
    <n v="438563"/>
  </r>
  <r>
    <x v="1"/>
    <x v="14"/>
    <x v="14"/>
    <x v="1"/>
    <x v="31"/>
    <n v="0"/>
  </r>
  <r>
    <x v="1"/>
    <x v="15"/>
    <x v="15"/>
    <x v="1"/>
    <x v="31"/>
    <n v="20052"/>
  </r>
  <r>
    <x v="1"/>
    <x v="16"/>
    <x v="16"/>
    <x v="1"/>
    <x v="31"/>
    <n v="0"/>
  </r>
  <r>
    <x v="1"/>
    <x v="17"/>
    <x v="17"/>
    <x v="1"/>
    <x v="31"/>
    <n v="0"/>
  </r>
  <r>
    <x v="1"/>
    <x v="18"/>
    <x v="18"/>
    <x v="1"/>
    <x v="31"/>
    <n v="79829"/>
  </r>
  <r>
    <x v="1"/>
    <x v="19"/>
    <x v="19"/>
    <x v="1"/>
    <x v="31"/>
    <n v="450883"/>
  </r>
  <r>
    <x v="1"/>
    <x v="20"/>
    <x v="20"/>
    <x v="1"/>
    <x v="31"/>
    <n v="0"/>
  </r>
  <r>
    <x v="1"/>
    <x v="21"/>
    <x v="21"/>
    <x v="1"/>
    <x v="31"/>
    <n v="0"/>
  </r>
  <r>
    <x v="1"/>
    <x v="22"/>
    <x v="22"/>
    <x v="1"/>
    <x v="31"/>
    <n v="461311"/>
  </r>
  <r>
    <x v="2"/>
    <x v="23"/>
    <x v="23"/>
    <x v="0"/>
    <x v="31"/>
    <n v="1061974"/>
  </r>
  <r>
    <x v="2"/>
    <x v="23"/>
    <x v="23"/>
    <x v="1"/>
    <x v="31"/>
    <n v="-818177"/>
  </r>
  <r>
    <x v="3"/>
    <x v="24"/>
    <x v="24"/>
    <x v="0"/>
    <x v="31"/>
    <n v="0"/>
  </r>
  <r>
    <x v="3"/>
    <x v="24"/>
    <x v="24"/>
    <x v="1"/>
    <x v="31"/>
    <n v="0"/>
  </r>
  <r>
    <x v="0"/>
    <x v="0"/>
    <x v="0"/>
    <x v="0"/>
    <x v="32"/>
    <n v="136209"/>
  </r>
  <r>
    <x v="0"/>
    <x v="1"/>
    <x v="1"/>
    <x v="0"/>
    <x v="32"/>
    <n v="2536011"/>
  </r>
  <r>
    <x v="0"/>
    <x v="2"/>
    <x v="2"/>
    <x v="0"/>
    <x v="32"/>
    <n v="190644"/>
  </r>
  <r>
    <x v="0"/>
    <x v="3"/>
    <x v="3"/>
    <x v="0"/>
    <x v="32"/>
    <n v="105300"/>
  </r>
  <r>
    <x v="0"/>
    <x v="4"/>
    <x v="4"/>
    <x v="0"/>
    <x v="32"/>
    <n v="517875"/>
  </r>
  <r>
    <x v="0"/>
    <x v="5"/>
    <x v="5"/>
    <x v="0"/>
    <x v="32"/>
    <n v="736929"/>
  </r>
  <r>
    <x v="0"/>
    <x v="6"/>
    <x v="6"/>
    <x v="0"/>
    <x v="32"/>
    <n v="0"/>
  </r>
  <r>
    <x v="0"/>
    <x v="7"/>
    <x v="7"/>
    <x v="0"/>
    <x v="32"/>
    <n v="0"/>
  </r>
  <r>
    <x v="0"/>
    <x v="8"/>
    <x v="8"/>
    <x v="0"/>
    <x v="32"/>
    <n v="0"/>
  </r>
  <r>
    <x v="0"/>
    <x v="9"/>
    <x v="9"/>
    <x v="0"/>
    <x v="32"/>
    <n v="0"/>
  </r>
  <r>
    <x v="0"/>
    <x v="10"/>
    <x v="10"/>
    <x v="0"/>
    <x v="32"/>
    <n v="0"/>
  </r>
  <r>
    <x v="0"/>
    <x v="11"/>
    <x v="11"/>
    <x v="0"/>
    <x v="32"/>
    <n v="7712691"/>
  </r>
  <r>
    <x v="0"/>
    <x v="12"/>
    <x v="12"/>
    <x v="0"/>
    <x v="32"/>
    <n v="0"/>
  </r>
  <r>
    <x v="0"/>
    <x v="13"/>
    <x v="13"/>
    <x v="0"/>
    <x v="32"/>
    <n v="7643144"/>
  </r>
  <r>
    <x v="0"/>
    <x v="0"/>
    <x v="0"/>
    <x v="1"/>
    <x v="32"/>
    <n v="0"/>
  </r>
  <r>
    <x v="0"/>
    <x v="1"/>
    <x v="1"/>
    <x v="1"/>
    <x v="32"/>
    <n v="0"/>
  </r>
  <r>
    <x v="0"/>
    <x v="2"/>
    <x v="2"/>
    <x v="1"/>
    <x v="32"/>
    <n v="80977"/>
  </r>
  <r>
    <x v="0"/>
    <x v="3"/>
    <x v="3"/>
    <x v="1"/>
    <x v="32"/>
    <n v="18098"/>
  </r>
  <r>
    <x v="0"/>
    <x v="4"/>
    <x v="4"/>
    <x v="1"/>
    <x v="32"/>
    <n v="0"/>
  </r>
  <r>
    <x v="0"/>
    <x v="5"/>
    <x v="5"/>
    <x v="1"/>
    <x v="32"/>
    <n v="0"/>
  </r>
  <r>
    <x v="0"/>
    <x v="6"/>
    <x v="6"/>
    <x v="1"/>
    <x v="32"/>
    <n v="35500"/>
  </r>
  <r>
    <x v="0"/>
    <x v="7"/>
    <x v="7"/>
    <x v="1"/>
    <x v="32"/>
    <n v="753835"/>
  </r>
  <r>
    <x v="0"/>
    <x v="8"/>
    <x v="8"/>
    <x v="1"/>
    <x v="32"/>
    <n v="835401"/>
  </r>
  <r>
    <x v="0"/>
    <x v="9"/>
    <x v="9"/>
    <x v="1"/>
    <x v="32"/>
    <n v="93232"/>
  </r>
  <r>
    <x v="0"/>
    <x v="10"/>
    <x v="10"/>
    <x v="1"/>
    <x v="32"/>
    <n v="826827"/>
  </r>
  <r>
    <x v="0"/>
    <x v="11"/>
    <x v="11"/>
    <x v="1"/>
    <x v="32"/>
    <n v="0"/>
  </r>
  <r>
    <x v="0"/>
    <x v="12"/>
    <x v="12"/>
    <x v="1"/>
    <x v="32"/>
    <n v="0"/>
  </r>
  <r>
    <x v="0"/>
    <x v="13"/>
    <x v="13"/>
    <x v="1"/>
    <x v="32"/>
    <n v="152344"/>
  </r>
  <r>
    <x v="1"/>
    <x v="14"/>
    <x v="14"/>
    <x v="0"/>
    <x v="32"/>
    <n v="0"/>
  </r>
  <r>
    <x v="1"/>
    <x v="15"/>
    <x v="15"/>
    <x v="0"/>
    <x v="32"/>
    <n v="0"/>
  </r>
  <r>
    <x v="1"/>
    <x v="16"/>
    <x v="16"/>
    <x v="0"/>
    <x v="32"/>
    <n v="0"/>
  </r>
  <r>
    <x v="1"/>
    <x v="17"/>
    <x v="17"/>
    <x v="0"/>
    <x v="32"/>
    <n v="239390"/>
  </r>
  <r>
    <x v="1"/>
    <x v="18"/>
    <x v="18"/>
    <x v="0"/>
    <x v="32"/>
    <n v="1377"/>
  </r>
  <r>
    <x v="1"/>
    <x v="19"/>
    <x v="19"/>
    <x v="0"/>
    <x v="32"/>
    <n v="146151"/>
  </r>
  <r>
    <x v="1"/>
    <x v="20"/>
    <x v="20"/>
    <x v="0"/>
    <x v="32"/>
    <n v="0"/>
  </r>
  <r>
    <x v="1"/>
    <x v="21"/>
    <x v="21"/>
    <x v="0"/>
    <x v="32"/>
    <n v="0"/>
  </r>
  <r>
    <x v="1"/>
    <x v="22"/>
    <x v="22"/>
    <x v="0"/>
    <x v="32"/>
    <n v="525350"/>
  </r>
  <r>
    <x v="1"/>
    <x v="14"/>
    <x v="14"/>
    <x v="1"/>
    <x v="32"/>
    <n v="0"/>
  </r>
  <r>
    <x v="1"/>
    <x v="15"/>
    <x v="15"/>
    <x v="1"/>
    <x v="32"/>
    <n v="23057"/>
  </r>
  <r>
    <x v="1"/>
    <x v="16"/>
    <x v="16"/>
    <x v="1"/>
    <x v="32"/>
    <n v="0"/>
  </r>
  <r>
    <x v="1"/>
    <x v="17"/>
    <x v="17"/>
    <x v="1"/>
    <x v="32"/>
    <n v="0"/>
  </r>
  <r>
    <x v="1"/>
    <x v="18"/>
    <x v="18"/>
    <x v="1"/>
    <x v="32"/>
    <n v="70925"/>
  </r>
  <r>
    <x v="1"/>
    <x v="19"/>
    <x v="19"/>
    <x v="1"/>
    <x v="32"/>
    <n v="318077"/>
  </r>
  <r>
    <x v="1"/>
    <x v="20"/>
    <x v="20"/>
    <x v="1"/>
    <x v="32"/>
    <n v="0"/>
  </r>
  <r>
    <x v="1"/>
    <x v="21"/>
    <x v="21"/>
    <x v="1"/>
    <x v="32"/>
    <n v="0"/>
  </r>
  <r>
    <x v="1"/>
    <x v="22"/>
    <x v="22"/>
    <x v="1"/>
    <x v="32"/>
    <n v="512923"/>
  </r>
  <r>
    <x v="2"/>
    <x v="23"/>
    <x v="23"/>
    <x v="0"/>
    <x v="32"/>
    <n v="742120"/>
  </r>
  <r>
    <x v="2"/>
    <x v="23"/>
    <x v="23"/>
    <x v="1"/>
    <x v="32"/>
    <n v="-663324"/>
  </r>
  <r>
    <x v="3"/>
    <x v="24"/>
    <x v="24"/>
    <x v="0"/>
    <x v="32"/>
    <n v="0"/>
  </r>
  <r>
    <x v="3"/>
    <x v="24"/>
    <x v="24"/>
    <x v="1"/>
    <x v="32"/>
    <n v="0"/>
  </r>
  <r>
    <x v="0"/>
    <x v="0"/>
    <x v="0"/>
    <x v="0"/>
    <x v="33"/>
    <n v="137433"/>
  </r>
  <r>
    <x v="0"/>
    <x v="1"/>
    <x v="1"/>
    <x v="0"/>
    <x v="33"/>
    <n v="3231281"/>
  </r>
  <r>
    <x v="0"/>
    <x v="2"/>
    <x v="2"/>
    <x v="0"/>
    <x v="33"/>
    <n v="184787"/>
  </r>
  <r>
    <x v="0"/>
    <x v="3"/>
    <x v="3"/>
    <x v="0"/>
    <x v="33"/>
    <n v="124802"/>
  </r>
  <r>
    <x v="0"/>
    <x v="4"/>
    <x v="4"/>
    <x v="0"/>
    <x v="33"/>
    <n v="236452"/>
  </r>
  <r>
    <x v="0"/>
    <x v="5"/>
    <x v="5"/>
    <x v="0"/>
    <x v="33"/>
    <n v="457489"/>
  </r>
  <r>
    <x v="0"/>
    <x v="6"/>
    <x v="6"/>
    <x v="0"/>
    <x v="33"/>
    <n v="0"/>
  </r>
  <r>
    <x v="0"/>
    <x v="7"/>
    <x v="7"/>
    <x v="0"/>
    <x v="33"/>
    <n v="0"/>
  </r>
  <r>
    <x v="0"/>
    <x v="8"/>
    <x v="8"/>
    <x v="0"/>
    <x v="33"/>
    <n v="0"/>
  </r>
  <r>
    <x v="0"/>
    <x v="9"/>
    <x v="9"/>
    <x v="0"/>
    <x v="33"/>
    <n v="0"/>
  </r>
  <r>
    <x v="0"/>
    <x v="10"/>
    <x v="10"/>
    <x v="0"/>
    <x v="33"/>
    <n v="0"/>
  </r>
  <r>
    <x v="0"/>
    <x v="11"/>
    <x v="11"/>
    <x v="0"/>
    <x v="33"/>
    <n v="9297451"/>
  </r>
  <r>
    <x v="0"/>
    <x v="12"/>
    <x v="12"/>
    <x v="0"/>
    <x v="33"/>
    <n v="0"/>
  </r>
  <r>
    <x v="0"/>
    <x v="13"/>
    <x v="13"/>
    <x v="0"/>
    <x v="33"/>
    <n v="8638833"/>
  </r>
  <r>
    <x v="0"/>
    <x v="0"/>
    <x v="0"/>
    <x v="1"/>
    <x v="33"/>
    <n v="0"/>
  </r>
  <r>
    <x v="0"/>
    <x v="1"/>
    <x v="1"/>
    <x v="1"/>
    <x v="33"/>
    <n v="0"/>
  </r>
  <r>
    <x v="0"/>
    <x v="2"/>
    <x v="2"/>
    <x v="1"/>
    <x v="33"/>
    <n v="78444"/>
  </r>
  <r>
    <x v="0"/>
    <x v="3"/>
    <x v="3"/>
    <x v="1"/>
    <x v="33"/>
    <n v="19417"/>
  </r>
  <r>
    <x v="0"/>
    <x v="4"/>
    <x v="4"/>
    <x v="1"/>
    <x v="33"/>
    <n v="0"/>
  </r>
  <r>
    <x v="0"/>
    <x v="5"/>
    <x v="5"/>
    <x v="1"/>
    <x v="33"/>
    <n v="0"/>
  </r>
  <r>
    <x v="0"/>
    <x v="6"/>
    <x v="6"/>
    <x v="1"/>
    <x v="33"/>
    <n v="33868"/>
  </r>
  <r>
    <x v="0"/>
    <x v="7"/>
    <x v="7"/>
    <x v="1"/>
    <x v="33"/>
    <n v="1013030"/>
  </r>
  <r>
    <x v="0"/>
    <x v="8"/>
    <x v="8"/>
    <x v="1"/>
    <x v="33"/>
    <n v="1087467"/>
  </r>
  <r>
    <x v="0"/>
    <x v="9"/>
    <x v="9"/>
    <x v="1"/>
    <x v="33"/>
    <n v="125695"/>
  </r>
  <r>
    <x v="0"/>
    <x v="10"/>
    <x v="10"/>
    <x v="1"/>
    <x v="33"/>
    <n v="859954"/>
  </r>
  <r>
    <x v="0"/>
    <x v="11"/>
    <x v="11"/>
    <x v="1"/>
    <x v="33"/>
    <n v="0"/>
  </r>
  <r>
    <x v="0"/>
    <x v="12"/>
    <x v="12"/>
    <x v="1"/>
    <x v="33"/>
    <n v="0"/>
  </r>
  <r>
    <x v="0"/>
    <x v="13"/>
    <x v="13"/>
    <x v="1"/>
    <x v="33"/>
    <n v="159032"/>
  </r>
  <r>
    <x v="1"/>
    <x v="14"/>
    <x v="14"/>
    <x v="0"/>
    <x v="33"/>
    <n v="0"/>
  </r>
  <r>
    <x v="1"/>
    <x v="15"/>
    <x v="15"/>
    <x v="0"/>
    <x v="33"/>
    <n v="0"/>
  </r>
  <r>
    <x v="1"/>
    <x v="16"/>
    <x v="16"/>
    <x v="0"/>
    <x v="33"/>
    <n v="0"/>
  </r>
  <r>
    <x v="1"/>
    <x v="17"/>
    <x v="17"/>
    <x v="0"/>
    <x v="33"/>
    <n v="255132"/>
  </r>
  <r>
    <x v="1"/>
    <x v="18"/>
    <x v="18"/>
    <x v="0"/>
    <x v="33"/>
    <n v="1904"/>
  </r>
  <r>
    <x v="1"/>
    <x v="19"/>
    <x v="19"/>
    <x v="0"/>
    <x v="33"/>
    <n v="284202"/>
  </r>
  <r>
    <x v="1"/>
    <x v="20"/>
    <x v="20"/>
    <x v="0"/>
    <x v="33"/>
    <n v="0"/>
  </r>
  <r>
    <x v="1"/>
    <x v="21"/>
    <x v="21"/>
    <x v="0"/>
    <x v="33"/>
    <n v="0"/>
  </r>
  <r>
    <x v="1"/>
    <x v="22"/>
    <x v="22"/>
    <x v="0"/>
    <x v="33"/>
    <n v="485217"/>
  </r>
  <r>
    <x v="1"/>
    <x v="14"/>
    <x v="14"/>
    <x v="1"/>
    <x v="33"/>
    <n v="0"/>
  </r>
  <r>
    <x v="1"/>
    <x v="15"/>
    <x v="15"/>
    <x v="1"/>
    <x v="33"/>
    <n v="25356"/>
  </r>
  <r>
    <x v="1"/>
    <x v="16"/>
    <x v="16"/>
    <x v="1"/>
    <x v="33"/>
    <n v="0"/>
  </r>
  <r>
    <x v="1"/>
    <x v="17"/>
    <x v="17"/>
    <x v="1"/>
    <x v="33"/>
    <n v="0"/>
  </r>
  <r>
    <x v="1"/>
    <x v="18"/>
    <x v="18"/>
    <x v="1"/>
    <x v="33"/>
    <n v="105834"/>
  </r>
  <r>
    <x v="1"/>
    <x v="19"/>
    <x v="19"/>
    <x v="1"/>
    <x v="33"/>
    <n v="111524"/>
  </r>
  <r>
    <x v="1"/>
    <x v="20"/>
    <x v="20"/>
    <x v="1"/>
    <x v="33"/>
    <n v="0"/>
  </r>
  <r>
    <x v="1"/>
    <x v="21"/>
    <x v="21"/>
    <x v="1"/>
    <x v="33"/>
    <n v="0"/>
  </r>
  <r>
    <x v="1"/>
    <x v="22"/>
    <x v="22"/>
    <x v="1"/>
    <x v="33"/>
    <n v="662814"/>
  </r>
  <r>
    <x v="2"/>
    <x v="23"/>
    <x v="23"/>
    <x v="0"/>
    <x v="33"/>
    <n v="474510"/>
  </r>
  <r>
    <x v="2"/>
    <x v="23"/>
    <x v="23"/>
    <x v="1"/>
    <x v="33"/>
    <n v="-465762"/>
  </r>
  <r>
    <x v="3"/>
    <x v="24"/>
    <x v="24"/>
    <x v="0"/>
    <x v="33"/>
    <n v="0"/>
  </r>
  <r>
    <x v="3"/>
    <x v="24"/>
    <x v="24"/>
    <x v="1"/>
    <x v="33"/>
    <n v="0"/>
  </r>
  <r>
    <x v="0"/>
    <x v="0"/>
    <x v="0"/>
    <x v="0"/>
    <x v="34"/>
    <n v="135786"/>
  </r>
  <r>
    <x v="0"/>
    <x v="1"/>
    <x v="1"/>
    <x v="0"/>
    <x v="34"/>
    <n v="3664593"/>
  </r>
  <r>
    <x v="0"/>
    <x v="2"/>
    <x v="2"/>
    <x v="0"/>
    <x v="34"/>
    <n v="184578"/>
  </r>
  <r>
    <x v="0"/>
    <x v="3"/>
    <x v="3"/>
    <x v="0"/>
    <x v="34"/>
    <n v="117560"/>
  </r>
  <r>
    <x v="0"/>
    <x v="4"/>
    <x v="4"/>
    <x v="0"/>
    <x v="34"/>
    <n v="296805"/>
  </r>
  <r>
    <x v="0"/>
    <x v="5"/>
    <x v="5"/>
    <x v="0"/>
    <x v="34"/>
    <n v="643139"/>
  </r>
  <r>
    <x v="0"/>
    <x v="6"/>
    <x v="6"/>
    <x v="0"/>
    <x v="34"/>
    <n v="0"/>
  </r>
  <r>
    <x v="0"/>
    <x v="7"/>
    <x v="7"/>
    <x v="0"/>
    <x v="34"/>
    <n v="0"/>
  </r>
  <r>
    <x v="0"/>
    <x v="8"/>
    <x v="8"/>
    <x v="0"/>
    <x v="34"/>
    <n v="0"/>
  </r>
  <r>
    <x v="0"/>
    <x v="9"/>
    <x v="9"/>
    <x v="0"/>
    <x v="34"/>
    <n v="0"/>
  </r>
  <r>
    <x v="0"/>
    <x v="10"/>
    <x v="10"/>
    <x v="0"/>
    <x v="34"/>
    <n v="0"/>
  </r>
  <r>
    <x v="0"/>
    <x v="11"/>
    <x v="11"/>
    <x v="0"/>
    <x v="34"/>
    <n v="10805734"/>
  </r>
  <r>
    <x v="0"/>
    <x v="12"/>
    <x v="12"/>
    <x v="0"/>
    <x v="34"/>
    <n v="0"/>
  </r>
  <r>
    <x v="0"/>
    <x v="13"/>
    <x v="13"/>
    <x v="0"/>
    <x v="34"/>
    <n v="9666514"/>
  </r>
  <r>
    <x v="0"/>
    <x v="0"/>
    <x v="0"/>
    <x v="1"/>
    <x v="34"/>
    <n v="0"/>
  </r>
  <r>
    <x v="0"/>
    <x v="1"/>
    <x v="1"/>
    <x v="1"/>
    <x v="34"/>
    <n v="0"/>
  </r>
  <r>
    <x v="0"/>
    <x v="2"/>
    <x v="2"/>
    <x v="1"/>
    <x v="34"/>
    <n v="78749"/>
  </r>
  <r>
    <x v="0"/>
    <x v="3"/>
    <x v="3"/>
    <x v="1"/>
    <x v="34"/>
    <n v="20367"/>
  </r>
  <r>
    <x v="0"/>
    <x v="4"/>
    <x v="4"/>
    <x v="1"/>
    <x v="34"/>
    <n v="0"/>
  </r>
  <r>
    <x v="0"/>
    <x v="5"/>
    <x v="5"/>
    <x v="1"/>
    <x v="34"/>
    <n v="0"/>
  </r>
  <r>
    <x v="0"/>
    <x v="6"/>
    <x v="6"/>
    <x v="1"/>
    <x v="34"/>
    <n v="33416"/>
  </r>
  <r>
    <x v="0"/>
    <x v="7"/>
    <x v="7"/>
    <x v="1"/>
    <x v="34"/>
    <n v="1206069"/>
  </r>
  <r>
    <x v="0"/>
    <x v="8"/>
    <x v="8"/>
    <x v="1"/>
    <x v="34"/>
    <n v="1028432"/>
  </r>
  <r>
    <x v="0"/>
    <x v="9"/>
    <x v="9"/>
    <x v="1"/>
    <x v="34"/>
    <n v="131205"/>
  </r>
  <r>
    <x v="0"/>
    <x v="10"/>
    <x v="10"/>
    <x v="1"/>
    <x v="34"/>
    <n v="893598"/>
  </r>
  <r>
    <x v="0"/>
    <x v="11"/>
    <x v="11"/>
    <x v="1"/>
    <x v="34"/>
    <n v="0"/>
  </r>
  <r>
    <x v="0"/>
    <x v="12"/>
    <x v="12"/>
    <x v="1"/>
    <x v="34"/>
    <n v="0"/>
  </r>
  <r>
    <x v="0"/>
    <x v="13"/>
    <x v="13"/>
    <x v="1"/>
    <x v="34"/>
    <n v="131050"/>
  </r>
  <r>
    <x v="1"/>
    <x v="14"/>
    <x v="14"/>
    <x v="0"/>
    <x v="34"/>
    <n v="0"/>
  </r>
  <r>
    <x v="1"/>
    <x v="15"/>
    <x v="15"/>
    <x v="0"/>
    <x v="34"/>
    <n v="0"/>
  </r>
  <r>
    <x v="1"/>
    <x v="16"/>
    <x v="16"/>
    <x v="0"/>
    <x v="34"/>
    <n v="255273"/>
  </r>
  <r>
    <x v="1"/>
    <x v="17"/>
    <x v="17"/>
    <x v="0"/>
    <x v="34"/>
    <n v="472791"/>
  </r>
  <r>
    <x v="1"/>
    <x v="18"/>
    <x v="18"/>
    <x v="0"/>
    <x v="34"/>
    <n v="2393"/>
  </r>
  <r>
    <x v="1"/>
    <x v="19"/>
    <x v="19"/>
    <x v="0"/>
    <x v="34"/>
    <n v="10560"/>
  </r>
  <r>
    <x v="1"/>
    <x v="20"/>
    <x v="20"/>
    <x v="0"/>
    <x v="34"/>
    <n v="28090"/>
  </r>
  <r>
    <x v="1"/>
    <x v="21"/>
    <x v="21"/>
    <x v="0"/>
    <x v="34"/>
    <n v="0"/>
  </r>
  <r>
    <x v="1"/>
    <x v="22"/>
    <x v="22"/>
    <x v="0"/>
    <x v="34"/>
    <n v="211816"/>
  </r>
  <r>
    <x v="1"/>
    <x v="14"/>
    <x v="14"/>
    <x v="1"/>
    <x v="34"/>
    <n v="0"/>
  </r>
  <r>
    <x v="1"/>
    <x v="15"/>
    <x v="15"/>
    <x v="1"/>
    <x v="34"/>
    <n v="30190"/>
  </r>
  <r>
    <x v="1"/>
    <x v="16"/>
    <x v="16"/>
    <x v="1"/>
    <x v="34"/>
    <n v="0"/>
  </r>
  <r>
    <x v="1"/>
    <x v="17"/>
    <x v="17"/>
    <x v="1"/>
    <x v="34"/>
    <n v="0"/>
  </r>
  <r>
    <x v="1"/>
    <x v="18"/>
    <x v="18"/>
    <x v="1"/>
    <x v="34"/>
    <n v="159732"/>
  </r>
  <r>
    <x v="1"/>
    <x v="19"/>
    <x v="19"/>
    <x v="1"/>
    <x v="34"/>
    <n v="494536"/>
  </r>
  <r>
    <x v="1"/>
    <x v="20"/>
    <x v="20"/>
    <x v="1"/>
    <x v="34"/>
    <n v="0"/>
  </r>
  <r>
    <x v="1"/>
    <x v="21"/>
    <x v="21"/>
    <x v="1"/>
    <x v="34"/>
    <n v="0"/>
  </r>
  <r>
    <x v="1"/>
    <x v="22"/>
    <x v="22"/>
    <x v="1"/>
    <x v="34"/>
    <n v="847866"/>
  </r>
  <r>
    <x v="2"/>
    <x v="23"/>
    <x v="23"/>
    <x v="0"/>
    <x v="34"/>
    <n v="40512"/>
  </r>
  <r>
    <x v="2"/>
    <x v="23"/>
    <x v="23"/>
    <x v="1"/>
    <x v="34"/>
    <n v="-21129"/>
  </r>
  <r>
    <x v="3"/>
    <x v="24"/>
    <x v="24"/>
    <x v="0"/>
    <x v="34"/>
    <n v="0"/>
  </r>
  <r>
    <x v="3"/>
    <x v="24"/>
    <x v="24"/>
    <x v="1"/>
    <x v="34"/>
    <n v="0"/>
  </r>
  <r>
    <x v="0"/>
    <x v="0"/>
    <x v="0"/>
    <x v="0"/>
    <x v="35"/>
    <n v="132261"/>
  </r>
  <r>
    <x v="0"/>
    <x v="1"/>
    <x v="1"/>
    <x v="0"/>
    <x v="35"/>
    <n v="3843024"/>
  </r>
  <r>
    <x v="0"/>
    <x v="2"/>
    <x v="2"/>
    <x v="0"/>
    <x v="35"/>
    <n v="181252"/>
  </r>
  <r>
    <x v="0"/>
    <x v="3"/>
    <x v="3"/>
    <x v="0"/>
    <x v="35"/>
    <n v="111933"/>
  </r>
  <r>
    <x v="0"/>
    <x v="4"/>
    <x v="4"/>
    <x v="0"/>
    <x v="35"/>
    <n v="252811"/>
  </r>
  <r>
    <x v="0"/>
    <x v="5"/>
    <x v="5"/>
    <x v="0"/>
    <x v="35"/>
    <n v="839939"/>
  </r>
  <r>
    <x v="0"/>
    <x v="6"/>
    <x v="6"/>
    <x v="0"/>
    <x v="35"/>
    <n v="0"/>
  </r>
  <r>
    <x v="0"/>
    <x v="7"/>
    <x v="7"/>
    <x v="0"/>
    <x v="35"/>
    <n v="0"/>
  </r>
  <r>
    <x v="0"/>
    <x v="8"/>
    <x v="8"/>
    <x v="0"/>
    <x v="35"/>
    <n v="0"/>
  </r>
  <r>
    <x v="0"/>
    <x v="9"/>
    <x v="9"/>
    <x v="0"/>
    <x v="35"/>
    <n v="0"/>
  </r>
  <r>
    <x v="0"/>
    <x v="10"/>
    <x v="10"/>
    <x v="0"/>
    <x v="35"/>
    <n v="0"/>
  </r>
  <r>
    <x v="0"/>
    <x v="11"/>
    <x v="11"/>
    <x v="0"/>
    <x v="35"/>
    <n v="11418720"/>
  </r>
  <r>
    <x v="0"/>
    <x v="12"/>
    <x v="12"/>
    <x v="0"/>
    <x v="35"/>
    <n v="0"/>
  </r>
  <r>
    <x v="0"/>
    <x v="13"/>
    <x v="13"/>
    <x v="0"/>
    <x v="35"/>
    <n v="10202041"/>
  </r>
  <r>
    <x v="0"/>
    <x v="0"/>
    <x v="0"/>
    <x v="1"/>
    <x v="35"/>
    <n v="0"/>
  </r>
  <r>
    <x v="0"/>
    <x v="1"/>
    <x v="1"/>
    <x v="1"/>
    <x v="35"/>
    <n v="0"/>
  </r>
  <r>
    <x v="0"/>
    <x v="2"/>
    <x v="2"/>
    <x v="1"/>
    <x v="35"/>
    <n v="80879"/>
  </r>
  <r>
    <x v="0"/>
    <x v="3"/>
    <x v="3"/>
    <x v="1"/>
    <x v="35"/>
    <n v="23666"/>
  </r>
  <r>
    <x v="0"/>
    <x v="4"/>
    <x v="4"/>
    <x v="1"/>
    <x v="35"/>
    <n v="0"/>
  </r>
  <r>
    <x v="0"/>
    <x v="5"/>
    <x v="5"/>
    <x v="1"/>
    <x v="35"/>
    <n v="0"/>
  </r>
  <r>
    <x v="0"/>
    <x v="6"/>
    <x v="6"/>
    <x v="1"/>
    <x v="35"/>
    <n v="31042"/>
  </r>
  <r>
    <x v="0"/>
    <x v="7"/>
    <x v="7"/>
    <x v="1"/>
    <x v="35"/>
    <n v="1490803"/>
  </r>
  <r>
    <x v="0"/>
    <x v="8"/>
    <x v="8"/>
    <x v="1"/>
    <x v="35"/>
    <n v="1062620"/>
  </r>
  <r>
    <x v="0"/>
    <x v="9"/>
    <x v="9"/>
    <x v="1"/>
    <x v="35"/>
    <n v="130968"/>
  </r>
  <r>
    <x v="0"/>
    <x v="10"/>
    <x v="10"/>
    <x v="1"/>
    <x v="35"/>
    <n v="998009"/>
  </r>
  <r>
    <x v="0"/>
    <x v="11"/>
    <x v="11"/>
    <x v="1"/>
    <x v="35"/>
    <n v="0"/>
  </r>
  <r>
    <x v="0"/>
    <x v="12"/>
    <x v="12"/>
    <x v="1"/>
    <x v="35"/>
    <n v="0"/>
  </r>
  <r>
    <x v="0"/>
    <x v="13"/>
    <x v="13"/>
    <x v="1"/>
    <x v="35"/>
    <n v="115889"/>
  </r>
  <r>
    <x v="1"/>
    <x v="14"/>
    <x v="14"/>
    <x v="0"/>
    <x v="35"/>
    <n v="0"/>
  </r>
  <r>
    <x v="1"/>
    <x v="15"/>
    <x v="15"/>
    <x v="0"/>
    <x v="35"/>
    <n v="0"/>
  </r>
  <r>
    <x v="1"/>
    <x v="16"/>
    <x v="16"/>
    <x v="0"/>
    <x v="35"/>
    <n v="270438"/>
  </r>
  <r>
    <x v="1"/>
    <x v="17"/>
    <x v="17"/>
    <x v="0"/>
    <x v="35"/>
    <n v="518987"/>
  </r>
  <r>
    <x v="1"/>
    <x v="18"/>
    <x v="18"/>
    <x v="0"/>
    <x v="35"/>
    <n v="2149"/>
  </r>
  <r>
    <x v="1"/>
    <x v="19"/>
    <x v="19"/>
    <x v="0"/>
    <x v="35"/>
    <n v="16513"/>
  </r>
  <r>
    <x v="1"/>
    <x v="20"/>
    <x v="20"/>
    <x v="0"/>
    <x v="35"/>
    <n v="41526"/>
  </r>
  <r>
    <x v="1"/>
    <x v="21"/>
    <x v="21"/>
    <x v="0"/>
    <x v="35"/>
    <n v="0"/>
  </r>
  <r>
    <x v="1"/>
    <x v="22"/>
    <x v="22"/>
    <x v="0"/>
    <x v="35"/>
    <n v="258514"/>
  </r>
  <r>
    <x v="1"/>
    <x v="14"/>
    <x v="14"/>
    <x v="1"/>
    <x v="35"/>
    <n v="0"/>
  </r>
  <r>
    <x v="1"/>
    <x v="15"/>
    <x v="15"/>
    <x v="1"/>
    <x v="35"/>
    <n v="34544"/>
  </r>
  <r>
    <x v="1"/>
    <x v="16"/>
    <x v="16"/>
    <x v="1"/>
    <x v="35"/>
    <n v="0"/>
  </r>
  <r>
    <x v="1"/>
    <x v="17"/>
    <x v="17"/>
    <x v="1"/>
    <x v="35"/>
    <n v="1752"/>
  </r>
  <r>
    <x v="1"/>
    <x v="18"/>
    <x v="18"/>
    <x v="1"/>
    <x v="35"/>
    <n v="132940"/>
  </r>
  <r>
    <x v="1"/>
    <x v="19"/>
    <x v="19"/>
    <x v="1"/>
    <x v="35"/>
    <n v="404341"/>
  </r>
  <r>
    <x v="1"/>
    <x v="20"/>
    <x v="20"/>
    <x v="1"/>
    <x v="35"/>
    <n v="0"/>
  </r>
  <r>
    <x v="1"/>
    <x v="21"/>
    <x v="21"/>
    <x v="1"/>
    <x v="35"/>
    <n v="0"/>
  </r>
  <r>
    <x v="1"/>
    <x v="22"/>
    <x v="22"/>
    <x v="1"/>
    <x v="35"/>
    <n v="938998"/>
  </r>
  <r>
    <x v="2"/>
    <x v="23"/>
    <x v="23"/>
    <x v="0"/>
    <x v="35"/>
    <n v="-17864"/>
  </r>
  <r>
    <x v="2"/>
    <x v="23"/>
    <x v="23"/>
    <x v="1"/>
    <x v="35"/>
    <n v="39232"/>
  </r>
  <r>
    <x v="3"/>
    <x v="24"/>
    <x v="24"/>
    <x v="0"/>
    <x v="35"/>
    <n v="0"/>
  </r>
  <r>
    <x v="3"/>
    <x v="24"/>
    <x v="24"/>
    <x v="1"/>
    <x v="35"/>
    <n v="0"/>
  </r>
  <r>
    <x v="0"/>
    <x v="0"/>
    <x v="0"/>
    <x v="0"/>
    <x v="36"/>
    <n v="131288"/>
  </r>
  <r>
    <x v="0"/>
    <x v="1"/>
    <x v="1"/>
    <x v="0"/>
    <x v="36"/>
    <n v="4800843"/>
  </r>
  <r>
    <x v="0"/>
    <x v="2"/>
    <x v="2"/>
    <x v="0"/>
    <x v="36"/>
    <n v="179282"/>
  </r>
  <r>
    <x v="0"/>
    <x v="3"/>
    <x v="3"/>
    <x v="0"/>
    <x v="36"/>
    <n v="111122"/>
  </r>
  <r>
    <x v="0"/>
    <x v="4"/>
    <x v="4"/>
    <x v="0"/>
    <x v="36"/>
    <n v="273090"/>
  </r>
  <r>
    <x v="0"/>
    <x v="5"/>
    <x v="5"/>
    <x v="0"/>
    <x v="36"/>
    <n v="1008804"/>
  </r>
  <r>
    <x v="0"/>
    <x v="6"/>
    <x v="6"/>
    <x v="0"/>
    <x v="36"/>
    <n v="0"/>
  </r>
  <r>
    <x v="0"/>
    <x v="7"/>
    <x v="7"/>
    <x v="0"/>
    <x v="36"/>
    <n v="0"/>
  </r>
  <r>
    <x v="0"/>
    <x v="8"/>
    <x v="8"/>
    <x v="0"/>
    <x v="36"/>
    <n v="0"/>
  </r>
  <r>
    <x v="0"/>
    <x v="9"/>
    <x v="9"/>
    <x v="0"/>
    <x v="36"/>
    <n v="0"/>
  </r>
  <r>
    <x v="0"/>
    <x v="10"/>
    <x v="10"/>
    <x v="0"/>
    <x v="36"/>
    <n v="0"/>
  </r>
  <r>
    <x v="0"/>
    <x v="11"/>
    <x v="11"/>
    <x v="0"/>
    <x v="36"/>
    <n v="13922074"/>
  </r>
  <r>
    <x v="0"/>
    <x v="12"/>
    <x v="12"/>
    <x v="0"/>
    <x v="36"/>
    <n v="0"/>
  </r>
  <r>
    <x v="0"/>
    <x v="13"/>
    <x v="13"/>
    <x v="0"/>
    <x v="36"/>
    <n v="10904022"/>
  </r>
  <r>
    <x v="0"/>
    <x v="0"/>
    <x v="0"/>
    <x v="1"/>
    <x v="36"/>
    <n v="0"/>
  </r>
  <r>
    <x v="0"/>
    <x v="1"/>
    <x v="1"/>
    <x v="1"/>
    <x v="36"/>
    <n v="0"/>
  </r>
  <r>
    <x v="0"/>
    <x v="2"/>
    <x v="2"/>
    <x v="1"/>
    <x v="36"/>
    <n v="75793"/>
  </r>
  <r>
    <x v="0"/>
    <x v="3"/>
    <x v="3"/>
    <x v="1"/>
    <x v="36"/>
    <n v="21750"/>
  </r>
  <r>
    <x v="0"/>
    <x v="4"/>
    <x v="4"/>
    <x v="1"/>
    <x v="36"/>
    <n v="0"/>
  </r>
  <r>
    <x v="0"/>
    <x v="5"/>
    <x v="5"/>
    <x v="1"/>
    <x v="36"/>
    <n v="0"/>
  </r>
  <r>
    <x v="0"/>
    <x v="6"/>
    <x v="6"/>
    <x v="1"/>
    <x v="36"/>
    <n v="29702"/>
  </r>
  <r>
    <x v="0"/>
    <x v="7"/>
    <x v="7"/>
    <x v="1"/>
    <x v="36"/>
    <n v="1635023"/>
  </r>
  <r>
    <x v="0"/>
    <x v="8"/>
    <x v="8"/>
    <x v="1"/>
    <x v="36"/>
    <n v="1107931"/>
  </r>
  <r>
    <x v="0"/>
    <x v="9"/>
    <x v="9"/>
    <x v="1"/>
    <x v="36"/>
    <n v="141655"/>
  </r>
  <r>
    <x v="0"/>
    <x v="10"/>
    <x v="10"/>
    <x v="1"/>
    <x v="36"/>
    <n v="1025126"/>
  </r>
  <r>
    <x v="0"/>
    <x v="11"/>
    <x v="11"/>
    <x v="1"/>
    <x v="36"/>
    <n v="0"/>
  </r>
  <r>
    <x v="0"/>
    <x v="12"/>
    <x v="12"/>
    <x v="1"/>
    <x v="36"/>
    <n v="0"/>
  </r>
  <r>
    <x v="0"/>
    <x v="13"/>
    <x v="13"/>
    <x v="1"/>
    <x v="36"/>
    <n v="0"/>
  </r>
  <r>
    <x v="1"/>
    <x v="14"/>
    <x v="14"/>
    <x v="0"/>
    <x v="36"/>
    <n v="0"/>
  </r>
  <r>
    <x v="1"/>
    <x v="15"/>
    <x v="15"/>
    <x v="0"/>
    <x v="36"/>
    <n v="0"/>
  </r>
  <r>
    <x v="1"/>
    <x v="16"/>
    <x v="16"/>
    <x v="0"/>
    <x v="36"/>
    <n v="241817"/>
  </r>
  <r>
    <x v="1"/>
    <x v="17"/>
    <x v="17"/>
    <x v="0"/>
    <x v="36"/>
    <n v="447001"/>
  </r>
  <r>
    <x v="1"/>
    <x v="18"/>
    <x v="18"/>
    <x v="0"/>
    <x v="36"/>
    <n v="3"/>
  </r>
  <r>
    <x v="1"/>
    <x v="19"/>
    <x v="19"/>
    <x v="0"/>
    <x v="36"/>
    <n v="32809"/>
  </r>
  <r>
    <x v="1"/>
    <x v="20"/>
    <x v="20"/>
    <x v="0"/>
    <x v="36"/>
    <n v="38030"/>
  </r>
  <r>
    <x v="1"/>
    <x v="21"/>
    <x v="21"/>
    <x v="0"/>
    <x v="36"/>
    <n v="0"/>
  </r>
  <r>
    <x v="1"/>
    <x v="22"/>
    <x v="22"/>
    <x v="0"/>
    <x v="36"/>
    <n v="232900"/>
  </r>
  <r>
    <x v="1"/>
    <x v="14"/>
    <x v="14"/>
    <x v="1"/>
    <x v="36"/>
    <n v="0"/>
  </r>
  <r>
    <x v="1"/>
    <x v="15"/>
    <x v="15"/>
    <x v="1"/>
    <x v="36"/>
    <n v="37344"/>
  </r>
  <r>
    <x v="1"/>
    <x v="16"/>
    <x v="16"/>
    <x v="1"/>
    <x v="36"/>
    <n v="0"/>
  </r>
  <r>
    <x v="1"/>
    <x v="17"/>
    <x v="17"/>
    <x v="1"/>
    <x v="36"/>
    <n v="1738"/>
  </r>
  <r>
    <x v="1"/>
    <x v="18"/>
    <x v="18"/>
    <x v="1"/>
    <x v="36"/>
    <n v="141477"/>
  </r>
  <r>
    <x v="1"/>
    <x v="19"/>
    <x v="19"/>
    <x v="1"/>
    <x v="36"/>
    <n v="130531"/>
  </r>
  <r>
    <x v="1"/>
    <x v="20"/>
    <x v="20"/>
    <x v="1"/>
    <x v="36"/>
    <n v="0"/>
  </r>
  <r>
    <x v="1"/>
    <x v="21"/>
    <x v="21"/>
    <x v="1"/>
    <x v="36"/>
    <n v="0"/>
  </r>
  <r>
    <x v="1"/>
    <x v="22"/>
    <x v="22"/>
    <x v="1"/>
    <x v="36"/>
    <n v="969759"/>
  </r>
  <r>
    <x v="2"/>
    <x v="23"/>
    <x v="23"/>
    <x v="0"/>
    <x v="36"/>
    <n v="195783"/>
  </r>
  <r>
    <x v="2"/>
    <x v="23"/>
    <x v="23"/>
    <x v="1"/>
    <x v="36"/>
    <n v="-69715"/>
  </r>
  <r>
    <x v="3"/>
    <x v="24"/>
    <x v="24"/>
    <x v="0"/>
    <x v="36"/>
    <n v="0"/>
  </r>
  <r>
    <x v="3"/>
    <x v="24"/>
    <x v="24"/>
    <x v="1"/>
    <x v="36"/>
    <n v="0"/>
  </r>
  <r>
    <x v="0"/>
    <x v="0"/>
    <x v="0"/>
    <x v="0"/>
    <x v="37"/>
    <n v="128734"/>
  </r>
  <r>
    <x v="0"/>
    <x v="1"/>
    <x v="1"/>
    <x v="0"/>
    <x v="37"/>
    <n v="4776388"/>
  </r>
  <r>
    <x v="0"/>
    <x v="2"/>
    <x v="2"/>
    <x v="0"/>
    <x v="37"/>
    <n v="175973"/>
  </r>
  <r>
    <x v="0"/>
    <x v="3"/>
    <x v="3"/>
    <x v="0"/>
    <x v="37"/>
    <n v="110013"/>
  </r>
  <r>
    <x v="0"/>
    <x v="4"/>
    <x v="4"/>
    <x v="0"/>
    <x v="37"/>
    <n v="304148"/>
  </r>
  <r>
    <x v="0"/>
    <x v="5"/>
    <x v="5"/>
    <x v="0"/>
    <x v="37"/>
    <n v="1158321"/>
  </r>
  <r>
    <x v="0"/>
    <x v="6"/>
    <x v="6"/>
    <x v="0"/>
    <x v="37"/>
    <n v="0"/>
  </r>
  <r>
    <x v="0"/>
    <x v="7"/>
    <x v="7"/>
    <x v="0"/>
    <x v="37"/>
    <n v="0"/>
  </r>
  <r>
    <x v="0"/>
    <x v="8"/>
    <x v="8"/>
    <x v="0"/>
    <x v="37"/>
    <n v="0"/>
  </r>
  <r>
    <x v="0"/>
    <x v="9"/>
    <x v="9"/>
    <x v="0"/>
    <x v="37"/>
    <n v="0"/>
  </r>
  <r>
    <x v="0"/>
    <x v="10"/>
    <x v="10"/>
    <x v="0"/>
    <x v="37"/>
    <n v="0"/>
  </r>
  <r>
    <x v="0"/>
    <x v="11"/>
    <x v="11"/>
    <x v="0"/>
    <x v="37"/>
    <n v="12947185"/>
  </r>
  <r>
    <x v="0"/>
    <x v="12"/>
    <x v="12"/>
    <x v="0"/>
    <x v="37"/>
    <n v="0"/>
  </r>
  <r>
    <x v="0"/>
    <x v="13"/>
    <x v="13"/>
    <x v="0"/>
    <x v="37"/>
    <n v="11630531"/>
  </r>
  <r>
    <x v="0"/>
    <x v="0"/>
    <x v="0"/>
    <x v="1"/>
    <x v="37"/>
    <n v="0"/>
  </r>
  <r>
    <x v="0"/>
    <x v="1"/>
    <x v="1"/>
    <x v="1"/>
    <x v="37"/>
    <n v="0"/>
  </r>
  <r>
    <x v="0"/>
    <x v="2"/>
    <x v="2"/>
    <x v="1"/>
    <x v="37"/>
    <n v="74599"/>
  </r>
  <r>
    <x v="0"/>
    <x v="3"/>
    <x v="3"/>
    <x v="1"/>
    <x v="37"/>
    <n v="36390"/>
  </r>
  <r>
    <x v="0"/>
    <x v="4"/>
    <x v="4"/>
    <x v="1"/>
    <x v="37"/>
    <n v="0"/>
  </r>
  <r>
    <x v="0"/>
    <x v="5"/>
    <x v="5"/>
    <x v="1"/>
    <x v="37"/>
    <n v="0"/>
  </r>
  <r>
    <x v="0"/>
    <x v="6"/>
    <x v="6"/>
    <x v="1"/>
    <x v="37"/>
    <n v="31003"/>
  </r>
  <r>
    <x v="0"/>
    <x v="7"/>
    <x v="7"/>
    <x v="1"/>
    <x v="37"/>
    <n v="1846787"/>
  </r>
  <r>
    <x v="0"/>
    <x v="8"/>
    <x v="8"/>
    <x v="1"/>
    <x v="37"/>
    <n v="1131864"/>
  </r>
  <r>
    <x v="0"/>
    <x v="9"/>
    <x v="9"/>
    <x v="1"/>
    <x v="37"/>
    <n v="147868"/>
  </r>
  <r>
    <x v="0"/>
    <x v="10"/>
    <x v="10"/>
    <x v="1"/>
    <x v="37"/>
    <n v="1096325"/>
  </r>
  <r>
    <x v="0"/>
    <x v="11"/>
    <x v="11"/>
    <x v="1"/>
    <x v="37"/>
    <n v="0"/>
  </r>
  <r>
    <x v="0"/>
    <x v="12"/>
    <x v="12"/>
    <x v="1"/>
    <x v="37"/>
    <n v="0"/>
  </r>
  <r>
    <x v="0"/>
    <x v="13"/>
    <x v="13"/>
    <x v="1"/>
    <x v="37"/>
    <n v="20000"/>
  </r>
  <r>
    <x v="1"/>
    <x v="14"/>
    <x v="14"/>
    <x v="0"/>
    <x v="37"/>
    <n v="0"/>
  </r>
  <r>
    <x v="1"/>
    <x v="15"/>
    <x v="15"/>
    <x v="0"/>
    <x v="37"/>
    <n v="0"/>
  </r>
  <r>
    <x v="1"/>
    <x v="16"/>
    <x v="16"/>
    <x v="0"/>
    <x v="37"/>
    <n v="268962"/>
  </r>
  <r>
    <x v="1"/>
    <x v="17"/>
    <x v="17"/>
    <x v="0"/>
    <x v="37"/>
    <n v="418814"/>
  </r>
  <r>
    <x v="1"/>
    <x v="18"/>
    <x v="18"/>
    <x v="0"/>
    <x v="37"/>
    <n v="9542"/>
  </r>
  <r>
    <x v="1"/>
    <x v="19"/>
    <x v="19"/>
    <x v="0"/>
    <x v="37"/>
    <n v="100824"/>
  </r>
  <r>
    <x v="1"/>
    <x v="20"/>
    <x v="20"/>
    <x v="0"/>
    <x v="37"/>
    <n v="75683"/>
  </r>
  <r>
    <x v="1"/>
    <x v="21"/>
    <x v="21"/>
    <x v="0"/>
    <x v="37"/>
    <n v="0"/>
  </r>
  <r>
    <x v="1"/>
    <x v="22"/>
    <x v="22"/>
    <x v="0"/>
    <x v="37"/>
    <n v="255044"/>
  </r>
  <r>
    <x v="1"/>
    <x v="14"/>
    <x v="14"/>
    <x v="1"/>
    <x v="37"/>
    <n v="0"/>
  </r>
  <r>
    <x v="1"/>
    <x v="15"/>
    <x v="15"/>
    <x v="1"/>
    <x v="37"/>
    <n v="40532"/>
  </r>
  <r>
    <x v="1"/>
    <x v="16"/>
    <x v="16"/>
    <x v="1"/>
    <x v="37"/>
    <n v="0"/>
  </r>
  <r>
    <x v="1"/>
    <x v="17"/>
    <x v="17"/>
    <x v="1"/>
    <x v="37"/>
    <n v="1606"/>
  </r>
  <r>
    <x v="1"/>
    <x v="18"/>
    <x v="18"/>
    <x v="1"/>
    <x v="37"/>
    <n v="150422"/>
  </r>
  <r>
    <x v="1"/>
    <x v="19"/>
    <x v="19"/>
    <x v="1"/>
    <x v="37"/>
    <n v="109483"/>
  </r>
  <r>
    <x v="1"/>
    <x v="20"/>
    <x v="20"/>
    <x v="1"/>
    <x v="37"/>
    <n v="0"/>
  </r>
  <r>
    <x v="1"/>
    <x v="21"/>
    <x v="21"/>
    <x v="1"/>
    <x v="37"/>
    <n v="0"/>
  </r>
  <r>
    <x v="1"/>
    <x v="22"/>
    <x v="22"/>
    <x v="1"/>
    <x v="37"/>
    <n v="1166890"/>
  </r>
  <r>
    <x v="2"/>
    <x v="23"/>
    <x v="23"/>
    <x v="0"/>
    <x v="37"/>
    <n v="173785"/>
  </r>
  <r>
    <x v="2"/>
    <x v="23"/>
    <x v="23"/>
    <x v="1"/>
    <x v="37"/>
    <n v="385467"/>
  </r>
  <r>
    <x v="3"/>
    <x v="24"/>
    <x v="24"/>
    <x v="0"/>
    <x v="37"/>
    <n v="0"/>
  </r>
  <r>
    <x v="3"/>
    <x v="24"/>
    <x v="24"/>
    <x v="1"/>
    <x v="37"/>
    <n v="0"/>
  </r>
  <r>
    <x v="0"/>
    <x v="0"/>
    <x v="0"/>
    <x v="0"/>
    <x v="38"/>
    <n v="128264"/>
  </r>
  <r>
    <x v="0"/>
    <x v="1"/>
    <x v="1"/>
    <x v="0"/>
    <x v="38"/>
    <n v="5137995"/>
  </r>
  <r>
    <x v="0"/>
    <x v="2"/>
    <x v="2"/>
    <x v="0"/>
    <x v="38"/>
    <n v="162221"/>
  </r>
  <r>
    <x v="0"/>
    <x v="3"/>
    <x v="3"/>
    <x v="0"/>
    <x v="38"/>
    <n v="102584"/>
  </r>
  <r>
    <x v="0"/>
    <x v="4"/>
    <x v="4"/>
    <x v="0"/>
    <x v="38"/>
    <n v="335092"/>
  </r>
  <r>
    <x v="0"/>
    <x v="5"/>
    <x v="5"/>
    <x v="0"/>
    <x v="38"/>
    <n v="1317630"/>
  </r>
  <r>
    <x v="0"/>
    <x v="6"/>
    <x v="6"/>
    <x v="0"/>
    <x v="38"/>
    <n v="0"/>
  </r>
  <r>
    <x v="0"/>
    <x v="7"/>
    <x v="7"/>
    <x v="0"/>
    <x v="38"/>
    <n v="0"/>
  </r>
  <r>
    <x v="0"/>
    <x v="8"/>
    <x v="8"/>
    <x v="0"/>
    <x v="38"/>
    <n v="0"/>
  </r>
  <r>
    <x v="0"/>
    <x v="9"/>
    <x v="9"/>
    <x v="0"/>
    <x v="38"/>
    <n v="0"/>
  </r>
  <r>
    <x v="0"/>
    <x v="10"/>
    <x v="10"/>
    <x v="0"/>
    <x v="38"/>
    <n v="0"/>
  </r>
  <r>
    <x v="0"/>
    <x v="11"/>
    <x v="11"/>
    <x v="0"/>
    <x v="38"/>
    <n v="15885651"/>
  </r>
  <r>
    <x v="0"/>
    <x v="12"/>
    <x v="12"/>
    <x v="0"/>
    <x v="38"/>
    <n v="0"/>
  </r>
  <r>
    <x v="0"/>
    <x v="13"/>
    <x v="13"/>
    <x v="0"/>
    <x v="38"/>
    <n v="12577297"/>
  </r>
  <r>
    <x v="0"/>
    <x v="0"/>
    <x v="0"/>
    <x v="1"/>
    <x v="38"/>
    <n v="0"/>
  </r>
  <r>
    <x v="0"/>
    <x v="1"/>
    <x v="1"/>
    <x v="1"/>
    <x v="38"/>
    <n v="14"/>
  </r>
  <r>
    <x v="0"/>
    <x v="2"/>
    <x v="2"/>
    <x v="1"/>
    <x v="38"/>
    <n v="397395"/>
  </r>
  <r>
    <x v="0"/>
    <x v="3"/>
    <x v="3"/>
    <x v="1"/>
    <x v="38"/>
    <n v="40795"/>
  </r>
  <r>
    <x v="0"/>
    <x v="4"/>
    <x v="4"/>
    <x v="1"/>
    <x v="38"/>
    <n v="0"/>
  </r>
  <r>
    <x v="0"/>
    <x v="5"/>
    <x v="5"/>
    <x v="1"/>
    <x v="38"/>
    <n v="0"/>
  </r>
  <r>
    <x v="0"/>
    <x v="6"/>
    <x v="6"/>
    <x v="1"/>
    <x v="38"/>
    <n v="26991"/>
  </r>
  <r>
    <x v="0"/>
    <x v="7"/>
    <x v="7"/>
    <x v="1"/>
    <x v="38"/>
    <n v="1975256"/>
  </r>
  <r>
    <x v="0"/>
    <x v="8"/>
    <x v="8"/>
    <x v="1"/>
    <x v="38"/>
    <n v="1166055"/>
  </r>
  <r>
    <x v="0"/>
    <x v="9"/>
    <x v="9"/>
    <x v="1"/>
    <x v="38"/>
    <n v="154457"/>
  </r>
  <r>
    <x v="0"/>
    <x v="10"/>
    <x v="10"/>
    <x v="1"/>
    <x v="38"/>
    <n v="1136764"/>
  </r>
  <r>
    <x v="0"/>
    <x v="11"/>
    <x v="11"/>
    <x v="1"/>
    <x v="38"/>
    <n v="710"/>
  </r>
  <r>
    <x v="0"/>
    <x v="12"/>
    <x v="12"/>
    <x v="1"/>
    <x v="38"/>
    <n v="0"/>
  </r>
  <r>
    <x v="0"/>
    <x v="13"/>
    <x v="13"/>
    <x v="1"/>
    <x v="38"/>
    <n v="73596"/>
  </r>
  <r>
    <x v="1"/>
    <x v="14"/>
    <x v="14"/>
    <x v="0"/>
    <x v="38"/>
    <n v="0"/>
  </r>
  <r>
    <x v="1"/>
    <x v="15"/>
    <x v="15"/>
    <x v="0"/>
    <x v="38"/>
    <n v="0"/>
  </r>
  <r>
    <x v="1"/>
    <x v="16"/>
    <x v="16"/>
    <x v="0"/>
    <x v="38"/>
    <n v="304605"/>
  </r>
  <r>
    <x v="1"/>
    <x v="17"/>
    <x v="17"/>
    <x v="0"/>
    <x v="38"/>
    <n v="441153"/>
  </r>
  <r>
    <x v="1"/>
    <x v="18"/>
    <x v="18"/>
    <x v="0"/>
    <x v="38"/>
    <n v="16763"/>
  </r>
  <r>
    <x v="1"/>
    <x v="19"/>
    <x v="19"/>
    <x v="0"/>
    <x v="38"/>
    <n v="25718"/>
  </r>
  <r>
    <x v="1"/>
    <x v="20"/>
    <x v="20"/>
    <x v="0"/>
    <x v="38"/>
    <n v="65599"/>
  </r>
  <r>
    <x v="1"/>
    <x v="21"/>
    <x v="21"/>
    <x v="0"/>
    <x v="38"/>
    <n v="0"/>
  </r>
  <r>
    <x v="1"/>
    <x v="22"/>
    <x v="22"/>
    <x v="0"/>
    <x v="38"/>
    <n v="281389"/>
  </r>
  <r>
    <x v="1"/>
    <x v="14"/>
    <x v="14"/>
    <x v="1"/>
    <x v="38"/>
    <n v="0"/>
  </r>
  <r>
    <x v="1"/>
    <x v="15"/>
    <x v="15"/>
    <x v="1"/>
    <x v="38"/>
    <n v="41854"/>
  </r>
  <r>
    <x v="1"/>
    <x v="16"/>
    <x v="16"/>
    <x v="1"/>
    <x v="38"/>
    <n v="0"/>
  </r>
  <r>
    <x v="1"/>
    <x v="17"/>
    <x v="17"/>
    <x v="1"/>
    <x v="38"/>
    <n v="1047"/>
  </r>
  <r>
    <x v="1"/>
    <x v="18"/>
    <x v="18"/>
    <x v="1"/>
    <x v="38"/>
    <n v="146154"/>
  </r>
  <r>
    <x v="1"/>
    <x v="19"/>
    <x v="19"/>
    <x v="1"/>
    <x v="38"/>
    <n v="89546"/>
  </r>
  <r>
    <x v="1"/>
    <x v="20"/>
    <x v="20"/>
    <x v="1"/>
    <x v="38"/>
    <n v="0"/>
  </r>
  <r>
    <x v="1"/>
    <x v="21"/>
    <x v="21"/>
    <x v="1"/>
    <x v="38"/>
    <n v="0"/>
  </r>
  <r>
    <x v="1"/>
    <x v="22"/>
    <x v="22"/>
    <x v="1"/>
    <x v="38"/>
    <n v="1254492"/>
  </r>
  <r>
    <x v="2"/>
    <x v="23"/>
    <x v="23"/>
    <x v="0"/>
    <x v="38"/>
    <n v="170938"/>
  </r>
  <r>
    <x v="2"/>
    <x v="23"/>
    <x v="23"/>
    <x v="1"/>
    <x v="38"/>
    <n v="-136356"/>
  </r>
  <r>
    <x v="3"/>
    <x v="24"/>
    <x v="24"/>
    <x v="0"/>
    <x v="38"/>
    <n v="0"/>
  </r>
  <r>
    <x v="3"/>
    <x v="24"/>
    <x v="24"/>
    <x v="1"/>
    <x v="38"/>
    <n v="0"/>
  </r>
  <r>
    <x v="0"/>
    <x v="0"/>
    <x v="0"/>
    <x v="0"/>
    <x v="39"/>
    <n v="128523"/>
  </r>
  <r>
    <x v="0"/>
    <x v="1"/>
    <x v="1"/>
    <x v="0"/>
    <x v="39"/>
    <n v="4927147"/>
  </r>
  <r>
    <x v="0"/>
    <x v="2"/>
    <x v="2"/>
    <x v="0"/>
    <x v="39"/>
    <n v="152857"/>
  </r>
  <r>
    <x v="0"/>
    <x v="3"/>
    <x v="3"/>
    <x v="0"/>
    <x v="39"/>
    <n v="107266"/>
  </r>
  <r>
    <x v="0"/>
    <x v="4"/>
    <x v="4"/>
    <x v="0"/>
    <x v="39"/>
    <n v="388527"/>
  </r>
  <r>
    <x v="0"/>
    <x v="5"/>
    <x v="5"/>
    <x v="0"/>
    <x v="39"/>
    <n v="1167684"/>
  </r>
  <r>
    <x v="0"/>
    <x v="6"/>
    <x v="6"/>
    <x v="0"/>
    <x v="39"/>
    <n v="0"/>
  </r>
  <r>
    <x v="0"/>
    <x v="7"/>
    <x v="7"/>
    <x v="0"/>
    <x v="39"/>
    <n v="0"/>
  </r>
  <r>
    <x v="0"/>
    <x v="8"/>
    <x v="8"/>
    <x v="0"/>
    <x v="39"/>
    <n v="0"/>
  </r>
  <r>
    <x v="0"/>
    <x v="9"/>
    <x v="9"/>
    <x v="0"/>
    <x v="39"/>
    <n v="0"/>
  </r>
  <r>
    <x v="0"/>
    <x v="10"/>
    <x v="10"/>
    <x v="0"/>
    <x v="39"/>
    <n v="0"/>
  </r>
  <r>
    <x v="0"/>
    <x v="11"/>
    <x v="11"/>
    <x v="0"/>
    <x v="39"/>
    <n v="16902471"/>
  </r>
  <r>
    <x v="0"/>
    <x v="12"/>
    <x v="12"/>
    <x v="0"/>
    <x v="39"/>
    <n v="0"/>
  </r>
  <r>
    <x v="0"/>
    <x v="13"/>
    <x v="13"/>
    <x v="0"/>
    <x v="39"/>
    <n v="13473361"/>
  </r>
  <r>
    <x v="0"/>
    <x v="0"/>
    <x v="0"/>
    <x v="1"/>
    <x v="39"/>
    <n v="0"/>
  </r>
  <r>
    <x v="0"/>
    <x v="1"/>
    <x v="1"/>
    <x v="1"/>
    <x v="39"/>
    <n v="37695"/>
  </r>
  <r>
    <x v="0"/>
    <x v="2"/>
    <x v="2"/>
    <x v="1"/>
    <x v="39"/>
    <n v="634219"/>
  </r>
  <r>
    <x v="0"/>
    <x v="3"/>
    <x v="3"/>
    <x v="1"/>
    <x v="39"/>
    <n v="29446"/>
  </r>
  <r>
    <x v="0"/>
    <x v="4"/>
    <x v="4"/>
    <x v="1"/>
    <x v="39"/>
    <n v="0"/>
  </r>
  <r>
    <x v="0"/>
    <x v="5"/>
    <x v="5"/>
    <x v="1"/>
    <x v="39"/>
    <n v="0"/>
  </r>
  <r>
    <x v="0"/>
    <x v="6"/>
    <x v="6"/>
    <x v="1"/>
    <x v="39"/>
    <n v="28200"/>
  </r>
  <r>
    <x v="0"/>
    <x v="7"/>
    <x v="7"/>
    <x v="1"/>
    <x v="39"/>
    <n v="2111744"/>
  </r>
  <r>
    <x v="0"/>
    <x v="8"/>
    <x v="8"/>
    <x v="1"/>
    <x v="39"/>
    <n v="1189925"/>
  </r>
  <r>
    <x v="0"/>
    <x v="9"/>
    <x v="9"/>
    <x v="1"/>
    <x v="39"/>
    <n v="159077"/>
  </r>
  <r>
    <x v="0"/>
    <x v="10"/>
    <x v="10"/>
    <x v="1"/>
    <x v="39"/>
    <n v="1162200"/>
  </r>
  <r>
    <x v="0"/>
    <x v="11"/>
    <x v="11"/>
    <x v="1"/>
    <x v="39"/>
    <n v="1183"/>
  </r>
  <r>
    <x v="0"/>
    <x v="12"/>
    <x v="12"/>
    <x v="1"/>
    <x v="39"/>
    <n v="0"/>
  </r>
  <r>
    <x v="0"/>
    <x v="13"/>
    <x v="13"/>
    <x v="1"/>
    <x v="39"/>
    <n v="444451"/>
  </r>
  <r>
    <x v="1"/>
    <x v="14"/>
    <x v="14"/>
    <x v="0"/>
    <x v="39"/>
    <n v="0"/>
  </r>
  <r>
    <x v="1"/>
    <x v="15"/>
    <x v="15"/>
    <x v="0"/>
    <x v="39"/>
    <n v="0"/>
  </r>
  <r>
    <x v="1"/>
    <x v="16"/>
    <x v="16"/>
    <x v="0"/>
    <x v="39"/>
    <n v="0"/>
  </r>
  <r>
    <x v="1"/>
    <x v="17"/>
    <x v="17"/>
    <x v="0"/>
    <x v="39"/>
    <n v="417038"/>
  </r>
  <r>
    <x v="1"/>
    <x v="18"/>
    <x v="18"/>
    <x v="0"/>
    <x v="39"/>
    <n v="36314"/>
  </r>
  <r>
    <x v="1"/>
    <x v="19"/>
    <x v="19"/>
    <x v="0"/>
    <x v="39"/>
    <n v="60237"/>
  </r>
  <r>
    <x v="1"/>
    <x v="20"/>
    <x v="20"/>
    <x v="0"/>
    <x v="39"/>
    <n v="249504"/>
  </r>
  <r>
    <x v="1"/>
    <x v="21"/>
    <x v="21"/>
    <x v="0"/>
    <x v="39"/>
    <n v="0"/>
  </r>
  <r>
    <x v="1"/>
    <x v="22"/>
    <x v="22"/>
    <x v="0"/>
    <x v="39"/>
    <n v="261110"/>
  </r>
  <r>
    <x v="1"/>
    <x v="14"/>
    <x v="14"/>
    <x v="1"/>
    <x v="39"/>
    <n v="0"/>
  </r>
  <r>
    <x v="1"/>
    <x v="15"/>
    <x v="15"/>
    <x v="1"/>
    <x v="39"/>
    <n v="52099"/>
  </r>
  <r>
    <x v="1"/>
    <x v="16"/>
    <x v="16"/>
    <x v="1"/>
    <x v="39"/>
    <n v="327219"/>
  </r>
  <r>
    <x v="1"/>
    <x v="17"/>
    <x v="17"/>
    <x v="1"/>
    <x v="39"/>
    <n v="886"/>
  </r>
  <r>
    <x v="1"/>
    <x v="18"/>
    <x v="18"/>
    <x v="1"/>
    <x v="39"/>
    <n v="201021"/>
  </r>
  <r>
    <x v="1"/>
    <x v="19"/>
    <x v="19"/>
    <x v="1"/>
    <x v="39"/>
    <n v="84212"/>
  </r>
  <r>
    <x v="1"/>
    <x v="20"/>
    <x v="20"/>
    <x v="1"/>
    <x v="39"/>
    <n v="0"/>
  </r>
  <r>
    <x v="1"/>
    <x v="21"/>
    <x v="21"/>
    <x v="1"/>
    <x v="39"/>
    <n v="0"/>
  </r>
  <r>
    <x v="1"/>
    <x v="22"/>
    <x v="22"/>
    <x v="1"/>
    <x v="39"/>
    <n v="1558635"/>
  </r>
  <r>
    <x v="2"/>
    <x v="23"/>
    <x v="23"/>
    <x v="0"/>
    <x v="39"/>
    <n v="477492"/>
  </r>
  <r>
    <x v="2"/>
    <x v="23"/>
    <x v="23"/>
    <x v="1"/>
    <x v="39"/>
    <n v="-319127"/>
  </r>
  <r>
    <x v="3"/>
    <x v="24"/>
    <x v="24"/>
    <x v="0"/>
    <x v="39"/>
    <n v="0"/>
  </r>
  <r>
    <x v="3"/>
    <x v="24"/>
    <x v="24"/>
    <x v="1"/>
    <x v="39"/>
    <n v="0"/>
  </r>
  <r>
    <x v="0"/>
    <x v="0"/>
    <x v="0"/>
    <x v="0"/>
    <x v="40"/>
    <n v="129640"/>
  </r>
  <r>
    <x v="0"/>
    <x v="1"/>
    <x v="1"/>
    <x v="0"/>
    <x v="40"/>
    <n v="4508284"/>
  </r>
  <r>
    <x v="0"/>
    <x v="2"/>
    <x v="2"/>
    <x v="0"/>
    <x v="40"/>
    <n v="146001"/>
  </r>
  <r>
    <x v="0"/>
    <x v="3"/>
    <x v="3"/>
    <x v="0"/>
    <x v="40"/>
    <n v="106081"/>
  </r>
  <r>
    <x v="0"/>
    <x v="4"/>
    <x v="4"/>
    <x v="0"/>
    <x v="40"/>
    <n v="498774"/>
  </r>
  <r>
    <x v="0"/>
    <x v="5"/>
    <x v="5"/>
    <x v="0"/>
    <x v="40"/>
    <n v="1286198"/>
  </r>
  <r>
    <x v="0"/>
    <x v="6"/>
    <x v="6"/>
    <x v="0"/>
    <x v="40"/>
    <n v="0"/>
  </r>
  <r>
    <x v="0"/>
    <x v="7"/>
    <x v="7"/>
    <x v="0"/>
    <x v="40"/>
    <n v="0"/>
  </r>
  <r>
    <x v="0"/>
    <x v="8"/>
    <x v="8"/>
    <x v="0"/>
    <x v="40"/>
    <n v="0"/>
  </r>
  <r>
    <x v="0"/>
    <x v="9"/>
    <x v="9"/>
    <x v="0"/>
    <x v="40"/>
    <n v="0"/>
  </r>
  <r>
    <x v="0"/>
    <x v="10"/>
    <x v="10"/>
    <x v="0"/>
    <x v="40"/>
    <n v="0"/>
  </r>
  <r>
    <x v="0"/>
    <x v="11"/>
    <x v="11"/>
    <x v="0"/>
    <x v="40"/>
    <n v="16848538"/>
  </r>
  <r>
    <x v="0"/>
    <x v="12"/>
    <x v="12"/>
    <x v="0"/>
    <x v="40"/>
    <n v="0"/>
  </r>
  <r>
    <x v="0"/>
    <x v="13"/>
    <x v="13"/>
    <x v="0"/>
    <x v="40"/>
    <n v="13303093"/>
  </r>
  <r>
    <x v="0"/>
    <x v="0"/>
    <x v="0"/>
    <x v="1"/>
    <x v="40"/>
    <n v="0"/>
  </r>
  <r>
    <x v="0"/>
    <x v="1"/>
    <x v="1"/>
    <x v="1"/>
    <x v="40"/>
    <n v="37100"/>
  </r>
  <r>
    <x v="0"/>
    <x v="2"/>
    <x v="2"/>
    <x v="1"/>
    <x v="40"/>
    <n v="600400"/>
  </r>
  <r>
    <x v="0"/>
    <x v="3"/>
    <x v="3"/>
    <x v="1"/>
    <x v="40"/>
    <n v="29941"/>
  </r>
  <r>
    <x v="0"/>
    <x v="4"/>
    <x v="4"/>
    <x v="1"/>
    <x v="40"/>
    <n v="0"/>
  </r>
  <r>
    <x v="0"/>
    <x v="5"/>
    <x v="5"/>
    <x v="1"/>
    <x v="40"/>
    <n v="0"/>
  </r>
  <r>
    <x v="0"/>
    <x v="6"/>
    <x v="6"/>
    <x v="1"/>
    <x v="40"/>
    <n v="30824"/>
  </r>
  <r>
    <x v="0"/>
    <x v="7"/>
    <x v="7"/>
    <x v="1"/>
    <x v="40"/>
    <n v="2183901"/>
  </r>
  <r>
    <x v="0"/>
    <x v="8"/>
    <x v="8"/>
    <x v="1"/>
    <x v="40"/>
    <n v="1762529"/>
  </r>
  <r>
    <x v="0"/>
    <x v="9"/>
    <x v="9"/>
    <x v="1"/>
    <x v="40"/>
    <n v="225961"/>
  </r>
  <r>
    <x v="0"/>
    <x v="10"/>
    <x v="10"/>
    <x v="1"/>
    <x v="40"/>
    <n v="1295554"/>
  </r>
  <r>
    <x v="0"/>
    <x v="11"/>
    <x v="11"/>
    <x v="1"/>
    <x v="40"/>
    <n v="389"/>
  </r>
  <r>
    <x v="0"/>
    <x v="12"/>
    <x v="12"/>
    <x v="1"/>
    <x v="40"/>
    <n v="0"/>
  </r>
  <r>
    <x v="0"/>
    <x v="13"/>
    <x v="13"/>
    <x v="1"/>
    <x v="40"/>
    <n v="536333"/>
  </r>
  <r>
    <x v="1"/>
    <x v="14"/>
    <x v="14"/>
    <x v="0"/>
    <x v="40"/>
    <n v="0"/>
  </r>
  <r>
    <x v="1"/>
    <x v="15"/>
    <x v="15"/>
    <x v="0"/>
    <x v="40"/>
    <n v="0"/>
  </r>
  <r>
    <x v="1"/>
    <x v="16"/>
    <x v="16"/>
    <x v="0"/>
    <x v="40"/>
    <n v="0"/>
  </r>
  <r>
    <x v="1"/>
    <x v="17"/>
    <x v="17"/>
    <x v="0"/>
    <x v="40"/>
    <n v="362559"/>
  </r>
  <r>
    <x v="1"/>
    <x v="18"/>
    <x v="18"/>
    <x v="0"/>
    <x v="40"/>
    <n v="20406"/>
  </r>
  <r>
    <x v="1"/>
    <x v="19"/>
    <x v="19"/>
    <x v="0"/>
    <x v="40"/>
    <n v="68487"/>
  </r>
  <r>
    <x v="1"/>
    <x v="20"/>
    <x v="20"/>
    <x v="0"/>
    <x v="40"/>
    <n v="254204"/>
  </r>
  <r>
    <x v="1"/>
    <x v="21"/>
    <x v="21"/>
    <x v="0"/>
    <x v="40"/>
    <n v="0"/>
  </r>
  <r>
    <x v="1"/>
    <x v="22"/>
    <x v="22"/>
    <x v="0"/>
    <x v="40"/>
    <n v="268134"/>
  </r>
  <r>
    <x v="1"/>
    <x v="14"/>
    <x v="14"/>
    <x v="1"/>
    <x v="40"/>
    <n v="0"/>
  </r>
  <r>
    <x v="1"/>
    <x v="15"/>
    <x v="15"/>
    <x v="1"/>
    <x v="40"/>
    <n v="65896"/>
  </r>
  <r>
    <x v="1"/>
    <x v="16"/>
    <x v="16"/>
    <x v="1"/>
    <x v="40"/>
    <n v="362790"/>
  </r>
  <r>
    <x v="1"/>
    <x v="17"/>
    <x v="17"/>
    <x v="1"/>
    <x v="40"/>
    <n v="2582"/>
  </r>
  <r>
    <x v="1"/>
    <x v="18"/>
    <x v="18"/>
    <x v="1"/>
    <x v="40"/>
    <n v="156847"/>
  </r>
  <r>
    <x v="1"/>
    <x v="19"/>
    <x v="19"/>
    <x v="1"/>
    <x v="40"/>
    <n v="101316"/>
  </r>
  <r>
    <x v="1"/>
    <x v="20"/>
    <x v="20"/>
    <x v="1"/>
    <x v="40"/>
    <n v="0"/>
  </r>
  <r>
    <x v="1"/>
    <x v="21"/>
    <x v="21"/>
    <x v="1"/>
    <x v="40"/>
    <n v="0"/>
  </r>
  <r>
    <x v="1"/>
    <x v="22"/>
    <x v="22"/>
    <x v="1"/>
    <x v="40"/>
    <n v="1786315"/>
  </r>
  <r>
    <x v="2"/>
    <x v="23"/>
    <x v="23"/>
    <x v="0"/>
    <x v="40"/>
    <n v="413123"/>
  </r>
  <r>
    <x v="2"/>
    <x v="23"/>
    <x v="23"/>
    <x v="1"/>
    <x v="40"/>
    <n v="-368340"/>
  </r>
  <r>
    <x v="3"/>
    <x v="24"/>
    <x v="24"/>
    <x v="0"/>
    <x v="40"/>
    <n v="0"/>
  </r>
  <r>
    <x v="3"/>
    <x v="24"/>
    <x v="24"/>
    <x v="1"/>
    <x v="40"/>
    <n v="0"/>
  </r>
  <r>
    <x v="0"/>
    <x v="0"/>
    <x v="0"/>
    <x v="0"/>
    <x v="41"/>
    <n v="321352"/>
  </r>
  <r>
    <x v="0"/>
    <x v="1"/>
    <x v="1"/>
    <x v="0"/>
    <x v="41"/>
    <n v="4493564"/>
  </r>
  <r>
    <x v="0"/>
    <x v="2"/>
    <x v="2"/>
    <x v="0"/>
    <x v="41"/>
    <n v="168716"/>
  </r>
  <r>
    <x v="0"/>
    <x v="3"/>
    <x v="3"/>
    <x v="0"/>
    <x v="41"/>
    <n v="88289"/>
  </r>
  <r>
    <x v="0"/>
    <x v="4"/>
    <x v="4"/>
    <x v="0"/>
    <x v="41"/>
    <n v="446696"/>
  </r>
  <r>
    <x v="0"/>
    <x v="5"/>
    <x v="5"/>
    <x v="0"/>
    <x v="41"/>
    <n v="1167307"/>
  </r>
  <r>
    <x v="0"/>
    <x v="6"/>
    <x v="6"/>
    <x v="0"/>
    <x v="41"/>
    <n v="0"/>
  </r>
  <r>
    <x v="0"/>
    <x v="7"/>
    <x v="7"/>
    <x v="0"/>
    <x v="41"/>
    <n v="0"/>
  </r>
  <r>
    <x v="0"/>
    <x v="8"/>
    <x v="8"/>
    <x v="0"/>
    <x v="41"/>
    <n v="0"/>
  </r>
  <r>
    <x v="0"/>
    <x v="9"/>
    <x v="9"/>
    <x v="0"/>
    <x v="41"/>
    <n v="0"/>
  </r>
  <r>
    <x v="0"/>
    <x v="10"/>
    <x v="10"/>
    <x v="0"/>
    <x v="41"/>
    <n v="0"/>
  </r>
  <r>
    <x v="0"/>
    <x v="11"/>
    <x v="11"/>
    <x v="0"/>
    <x v="41"/>
    <n v="17239775"/>
  </r>
  <r>
    <x v="0"/>
    <x v="12"/>
    <x v="12"/>
    <x v="0"/>
    <x v="41"/>
    <n v="0"/>
  </r>
  <r>
    <x v="0"/>
    <x v="13"/>
    <x v="13"/>
    <x v="0"/>
    <x v="41"/>
    <n v="16146059"/>
  </r>
  <r>
    <x v="0"/>
    <x v="0"/>
    <x v="0"/>
    <x v="1"/>
    <x v="41"/>
    <n v="0"/>
  </r>
  <r>
    <x v="0"/>
    <x v="1"/>
    <x v="1"/>
    <x v="1"/>
    <x v="41"/>
    <n v="44400"/>
  </r>
  <r>
    <x v="0"/>
    <x v="2"/>
    <x v="2"/>
    <x v="1"/>
    <x v="41"/>
    <n v="550654"/>
  </r>
  <r>
    <x v="0"/>
    <x v="3"/>
    <x v="3"/>
    <x v="1"/>
    <x v="41"/>
    <n v="41075"/>
  </r>
  <r>
    <x v="0"/>
    <x v="4"/>
    <x v="4"/>
    <x v="1"/>
    <x v="41"/>
    <n v="0"/>
  </r>
  <r>
    <x v="0"/>
    <x v="5"/>
    <x v="5"/>
    <x v="1"/>
    <x v="41"/>
    <n v="0"/>
  </r>
  <r>
    <x v="0"/>
    <x v="6"/>
    <x v="6"/>
    <x v="1"/>
    <x v="41"/>
    <n v="31331"/>
  </r>
  <r>
    <x v="0"/>
    <x v="7"/>
    <x v="7"/>
    <x v="1"/>
    <x v="41"/>
    <n v="2911972"/>
  </r>
  <r>
    <x v="0"/>
    <x v="8"/>
    <x v="8"/>
    <x v="1"/>
    <x v="41"/>
    <n v="2160441"/>
  </r>
  <r>
    <x v="0"/>
    <x v="9"/>
    <x v="9"/>
    <x v="1"/>
    <x v="41"/>
    <n v="297674"/>
  </r>
  <r>
    <x v="0"/>
    <x v="10"/>
    <x v="10"/>
    <x v="1"/>
    <x v="41"/>
    <n v="1427164"/>
  </r>
  <r>
    <x v="0"/>
    <x v="11"/>
    <x v="11"/>
    <x v="1"/>
    <x v="41"/>
    <n v="429"/>
  </r>
  <r>
    <x v="0"/>
    <x v="12"/>
    <x v="12"/>
    <x v="1"/>
    <x v="41"/>
    <n v="0"/>
  </r>
  <r>
    <x v="0"/>
    <x v="13"/>
    <x v="13"/>
    <x v="1"/>
    <x v="41"/>
    <n v="1436516"/>
  </r>
  <r>
    <x v="1"/>
    <x v="14"/>
    <x v="14"/>
    <x v="0"/>
    <x v="41"/>
    <n v="304695"/>
  </r>
  <r>
    <x v="1"/>
    <x v="15"/>
    <x v="15"/>
    <x v="0"/>
    <x v="41"/>
    <n v="0"/>
  </r>
  <r>
    <x v="1"/>
    <x v="16"/>
    <x v="16"/>
    <x v="0"/>
    <x v="41"/>
    <n v="0"/>
  </r>
  <r>
    <x v="1"/>
    <x v="17"/>
    <x v="17"/>
    <x v="0"/>
    <x v="41"/>
    <n v="196500"/>
  </r>
  <r>
    <x v="1"/>
    <x v="18"/>
    <x v="18"/>
    <x v="0"/>
    <x v="41"/>
    <n v="125515"/>
  </r>
  <r>
    <x v="1"/>
    <x v="19"/>
    <x v="19"/>
    <x v="0"/>
    <x v="41"/>
    <n v="92193"/>
  </r>
  <r>
    <x v="1"/>
    <x v="20"/>
    <x v="20"/>
    <x v="0"/>
    <x v="41"/>
    <n v="195460"/>
  </r>
  <r>
    <x v="1"/>
    <x v="21"/>
    <x v="21"/>
    <x v="0"/>
    <x v="41"/>
    <n v="0"/>
  </r>
  <r>
    <x v="1"/>
    <x v="22"/>
    <x v="22"/>
    <x v="0"/>
    <x v="41"/>
    <n v="351171"/>
  </r>
  <r>
    <x v="1"/>
    <x v="14"/>
    <x v="14"/>
    <x v="1"/>
    <x v="41"/>
    <n v="0"/>
  </r>
  <r>
    <x v="1"/>
    <x v="15"/>
    <x v="15"/>
    <x v="1"/>
    <x v="41"/>
    <n v="79044"/>
  </r>
  <r>
    <x v="1"/>
    <x v="16"/>
    <x v="16"/>
    <x v="1"/>
    <x v="41"/>
    <n v="414192"/>
  </r>
  <r>
    <x v="1"/>
    <x v="17"/>
    <x v="17"/>
    <x v="1"/>
    <x v="41"/>
    <n v="2964"/>
  </r>
  <r>
    <x v="1"/>
    <x v="18"/>
    <x v="18"/>
    <x v="1"/>
    <x v="41"/>
    <n v="105822"/>
  </r>
  <r>
    <x v="1"/>
    <x v="19"/>
    <x v="19"/>
    <x v="1"/>
    <x v="41"/>
    <n v="142272"/>
  </r>
  <r>
    <x v="1"/>
    <x v="20"/>
    <x v="20"/>
    <x v="1"/>
    <x v="41"/>
    <n v="0"/>
  </r>
  <r>
    <x v="1"/>
    <x v="21"/>
    <x v="21"/>
    <x v="1"/>
    <x v="41"/>
    <n v="0"/>
  </r>
  <r>
    <x v="1"/>
    <x v="22"/>
    <x v="22"/>
    <x v="1"/>
    <x v="41"/>
    <n v="2004898"/>
  </r>
  <r>
    <x v="2"/>
    <x v="23"/>
    <x v="23"/>
    <x v="0"/>
    <x v="41"/>
    <n v="689201"/>
  </r>
  <r>
    <x v="2"/>
    <x v="23"/>
    <x v="23"/>
    <x v="1"/>
    <x v="41"/>
    <n v="-560004"/>
  </r>
  <r>
    <x v="3"/>
    <x v="24"/>
    <x v="24"/>
    <x v="0"/>
    <x v="41"/>
    <n v="0"/>
  </r>
  <r>
    <x v="3"/>
    <x v="24"/>
    <x v="24"/>
    <x v="1"/>
    <x v="41"/>
    <n v="0"/>
  </r>
  <r>
    <x v="0"/>
    <x v="0"/>
    <x v="0"/>
    <x v="0"/>
    <x v="42"/>
    <n v="292107"/>
  </r>
  <r>
    <x v="0"/>
    <x v="1"/>
    <x v="1"/>
    <x v="0"/>
    <x v="42"/>
    <n v="4724051"/>
  </r>
  <r>
    <x v="0"/>
    <x v="2"/>
    <x v="2"/>
    <x v="0"/>
    <x v="42"/>
    <n v="173316"/>
  </r>
  <r>
    <x v="0"/>
    <x v="3"/>
    <x v="3"/>
    <x v="0"/>
    <x v="42"/>
    <n v="75068"/>
  </r>
  <r>
    <x v="0"/>
    <x v="4"/>
    <x v="4"/>
    <x v="0"/>
    <x v="42"/>
    <n v="466346"/>
  </r>
  <r>
    <x v="0"/>
    <x v="5"/>
    <x v="5"/>
    <x v="0"/>
    <x v="42"/>
    <n v="1188181"/>
  </r>
  <r>
    <x v="0"/>
    <x v="6"/>
    <x v="6"/>
    <x v="0"/>
    <x v="42"/>
    <n v="20954"/>
  </r>
  <r>
    <x v="0"/>
    <x v="7"/>
    <x v="7"/>
    <x v="0"/>
    <x v="42"/>
    <n v="0"/>
  </r>
  <r>
    <x v="0"/>
    <x v="8"/>
    <x v="8"/>
    <x v="0"/>
    <x v="42"/>
    <n v="0"/>
  </r>
  <r>
    <x v="0"/>
    <x v="9"/>
    <x v="9"/>
    <x v="0"/>
    <x v="42"/>
    <n v="0"/>
  </r>
  <r>
    <x v="0"/>
    <x v="10"/>
    <x v="10"/>
    <x v="0"/>
    <x v="42"/>
    <n v="0"/>
  </r>
  <r>
    <x v="0"/>
    <x v="11"/>
    <x v="11"/>
    <x v="0"/>
    <x v="42"/>
    <n v="17231930"/>
  </r>
  <r>
    <x v="0"/>
    <x v="12"/>
    <x v="12"/>
    <x v="0"/>
    <x v="42"/>
    <n v="0"/>
  </r>
  <r>
    <x v="0"/>
    <x v="13"/>
    <x v="13"/>
    <x v="0"/>
    <x v="42"/>
    <n v="15042195"/>
  </r>
  <r>
    <x v="0"/>
    <x v="0"/>
    <x v="0"/>
    <x v="1"/>
    <x v="42"/>
    <n v="0"/>
  </r>
  <r>
    <x v="0"/>
    <x v="1"/>
    <x v="1"/>
    <x v="1"/>
    <x v="42"/>
    <n v="53268"/>
  </r>
  <r>
    <x v="0"/>
    <x v="2"/>
    <x v="2"/>
    <x v="1"/>
    <x v="42"/>
    <n v="517965"/>
  </r>
  <r>
    <x v="0"/>
    <x v="3"/>
    <x v="3"/>
    <x v="1"/>
    <x v="42"/>
    <n v="38970"/>
  </r>
  <r>
    <x v="0"/>
    <x v="4"/>
    <x v="4"/>
    <x v="1"/>
    <x v="42"/>
    <n v="0"/>
  </r>
  <r>
    <x v="0"/>
    <x v="5"/>
    <x v="5"/>
    <x v="1"/>
    <x v="42"/>
    <n v="0"/>
  </r>
  <r>
    <x v="0"/>
    <x v="6"/>
    <x v="6"/>
    <x v="1"/>
    <x v="42"/>
    <n v="14010"/>
  </r>
  <r>
    <x v="0"/>
    <x v="7"/>
    <x v="7"/>
    <x v="1"/>
    <x v="42"/>
    <n v="2927767"/>
  </r>
  <r>
    <x v="0"/>
    <x v="8"/>
    <x v="8"/>
    <x v="1"/>
    <x v="42"/>
    <n v="2178309"/>
  </r>
  <r>
    <x v="0"/>
    <x v="9"/>
    <x v="9"/>
    <x v="1"/>
    <x v="42"/>
    <n v="289970"/>
  </r>
  <r>
    <x v="0"/>
    <x v="10"/>
    <x v="10"/>
    <x v="1"/>
    <x v="42"/>
    <n v="1494727"/>
  </r>
  <r>
    <x v="0"/>
    <x v="11"/>
    <x v="11"/>
    <x v="1"/>
    <x v="42"/>
    <n v="1641"/>
  </r>
  <r>
    <x v="0"/>
    <x v="12"/>
    <x v="12"/>
    <x v="1"/>
    <x v="42"/>
    <n v="0"/>
  </r>
  <r>
    <x v="0"/>
    <x v="13"/>
    <x v="13"/>
    <x v="1"/>
    <x v="42"/>
    <n v="1569621"/>
  </r>
  <r>
    <x v="1"/>
    <x v="14"/>
    <x v="14"/>
    <x v="0"/>
    <x v="42"/>
    <n v="343064"/>
  </r>
  <r>
    <x v="1"/>
    <x v="15"/>
    <x v="15"/>
    <x v="0"/>
    <x v="42"/>
    <n v="0"/>
  </r>
  <r>
    <x v="1"/>
    <x v="16"/>
    <x v="16"/>
    <x v="0"/>
    <x v="42"/>
    <n v="0"/>
  </r>
  <r>
    <x v="1"/>
    <x v="17"/>
    <x v="17"/>
    <x v="0"/>
    <x v="42"/>
    <n v="138642"/>
  </r>
  <r>
    <x v="1"/>
    <x v="18"/>
    <x v="18"/>
    <x v="0"/>
    <x v="42"/>
    <n v="89350"/>
  </r>
  <r>
    <x v="1"/>
    <x v="19"/>
    <x v="19"/>
    <x v="0"/>
    <x v="42"/>
    <n v="12420"/>
  </r>
  <r>
    <x v="1"/>
    <x v="20"/>
    <x v="20"/>
    <x v="0"/>
    <x v="42"/>
    <n v="195556"/>
  </r>
  <r>
    <x v="1"/>
    <x v="21"/>
    <x v="21"/>
    <x v="0"/>
    <x v="42"/>
    <n v="0"/>
  </r>
  <r>
    <x v="1"/>
    <x v="22"/>
    <x v="22"/>
    <x v="0"/>
    <x v="42"/>
    <n v="255813"/>
  </r>
  <r>
    <x v="1"/>
    <x v="14"/>
    <x v="14"/>
    <x v="1"/>
    <x v="42"/>
    <n v="0"/>
  </r>
  <r>
    <x v="1"/>
    <x v="15"/>
    <x v="15"/>
    <x v="1"/>
    <x v="42"/>
    <n v="69975"/>
  </r>
  <r>
    <x v="1"/>
    <x v="16"/>
    <x v="16"/>
    <x v="1"/>
    <x v="42"/>
    <n v="502884"/>
  </r>
  <r>
    <x v="1"/>
    <x v="17"/>
    <x v="17"/>
    <x v="1"/>
    <x v="42"/>
    <n v="1406"/>
  </r>
  <r>
    <x v="1"/>
    <x v="18"/>
    <x v="18"/>
    <x v="1"/>
    <x v="42"/>
    <n v="81675"/>
  </r>
  <r>
    <x v="1"/>
    <x v="19"/>
    <x v="19"/>
    <x v="1"/>
    <x v="42"/>
    <n v="74224"/>
  </r>
  <r>
    <x v="1"/>
    <x v="20"/>
    <x v="20"/>
    <x v="1"/>
    <x v="42"/>
    <n v="0"/>
  </r>
  <r>
    <x v="1"/>
    <x v="21"/>
    <x v="21"/>
    <x v="1"/>
    <x v="42"/>
    <n v="0"/>
  </r>
  <r>
    <x v="1"/>
    <x v="22"/>
    <x v="22"/>
    <x v="1"/>
    <x v="42"/>
    <n v="2355442"/>
  </r>
  <r>
    <x v="2"/>
    <x v="23"/>
    <x v="23"/>
    <x v="0"/>
    <x v="42"/>
    <n v="697459"/>
  </r>
  <r>
    <x v="2"/>
    <x v="23"/>
    <x v="23"/>
    <x v="1"/>
    <x v="42"/>
    <n v="-591831"/>
  </r>
  <r>
    <x v="3"/>
    <x v="24"/>
    <x v="24"/>
    <x v="0"/>
    <x v="42"/>
    <n v="0"/>
  </r>
  <r>
    <x v="3"/>
    <x v="24"/>
    <x v="24"/>
    <x v="1"/>
    <x v="42"/>
    <n v="0"/>
  </r>
  <r>
    <x v="0"/>
    <x v="0"/>
    <x v="0"/>
    <x v="0"/>
    <x v="43"/>
    <n v="276000"/>
  </r>
  <r>
    <x v="0"/>
    <x v="1"/>
    <x v="1"/>
    <x v="0"/>
    <x v="43"/>
    <n v="4734000"/>
  </r>
  <r>
    <x v="0"/>
    <x v="2"/>
    <x v="2"/>
    <x v="0"/>
    <x v="43"/>
    <n v="179423"/>
  </r>
  <r>
    <x v="0"/>
    <x v="3"/>
    <x v="3"/>
    <x v="0"/>
    <x v="43"/>
    <n v="79285"/>
  </r>
  <r>
    <x v="0"/>
    <x v="4"/>
    <x v="4"/>
    <x v="0"/>
    <x v="43"/>
    <n v="552000"/>
  </r>
  <r>
    <x v="0"/>
    <x v="5"/>
    <x v="5"/>
    <x v="0"/>
    <x v="43"/>
    <n v="1197000"/>
  </r>
  <r>
    <x v="0"/>
    <x v="6"/>
    <x v="6"/>
    <x v="0"/>
    <x v="43"/>
    <n v="27940"/>
  </r>
  <r>
    <x v="0"/>
    <x v="7"/>
    <x v="7"/>
    <x v="0"/>
    <x v="43"/>
    <n v="0"/>
  </r>
  <r>
    <x v="0"/>
    <x v="8"/>
    <x v="8"/>
    <x v="0"/>
    <x v="43"/>
    <n v="0"/>
  </r>
  <r>
    <x v="0"/>
    <x v="9"/>
    <x v="9"/>
    <x v="0"/>
    <x v="43"/>
    <n v="0"/>
  </r>
  <r>
    <x v="0"/>
    <x v="10"/>
    <x v="10"/>
    <x v="0"/>
    <x v="43"/>
    <n v="0"/>
  </r>
  <r>
    <x v="0"/>
    <x v="11"/>
    <x v="11"/>
    <x v="0"/>
    <x v="43"/>
    <n v="17590000"/>
  </r>
  <r>
    <x v="0"/>
    <x v="12"/>
    <x v="12"/>
    <x v="0"/>
    <x v="43"/>
    <n v="0"/>
  </r>
  <r>
    <x v="0"/>
    <x v="13"/>
    <x v="13"/>
    <x v="0"/>
    <x v="43"/>
    <n v="13912000"/>
  </r>
  <r>
    <x v="0"/>
    <x v="0"/>
    <x v="0"/>
    <x v="1"/>
    <x v="43"/>
    <n v="0"/>
  </r>
  <r>
    <x v="0"/>
    <x v="1"/>
    <x v="1"/>
    <x v="1"/>
    <x v="43"/>
    <n v="53474"/>
  </r>
  <r>
    <x v="0"/>
    <x v="2"/>
    <x v="2"/>
    <x v="1"/>
    <x v="43"/>
    <n v="485806"/>
  </r>
  <r>
    <x v="0"/>
    <x v="3"/>
    <x v="3"/>
    <x v="1"/>
    <x v="43"/>
    <n v="38811"/>
  </r>
  <r>
    <x v="0"/>
    <x v="4"/>
    <x v="4"/>
    <x v="1"/>
    <x v="43"/>
    <n v="0"/>
  </r>
  <r>
    <x v="0"/>
    <x v="5"/>
    <x v="5"/>
    <x v="1"/>
    <x v="43"/>
    <n v="0"/>
  </r>
  <r>
    <x v="0"/>
    <x v="6"/>
    <x v="6"/>
    <x v="1"/>
    <x v="43"/>
    <n v="8198"/>
  </r>
  <r>
    <x v="0"/>
    <x v="7"/>
    <x v="7"/>
    <x v="1"/>
    <x v="43"/>
    <n v="2969134"/>
  </r>
  <r>
    <x v="0"/>
    <x v="8"/>
    <x v="8"/>
    <x v="1"/>
    <x v="43"/>
    <n v="2210601"/>
  </r>
  <r>
    <x v="0"/>
    <x v="9"/>
    <x v="9"/>
    <x v="1"/>
    <x v="43"/>
    <n v="314910"/>
  </r>
  <r>
    <x v="0"/>
    <x v="10"/>
    <x v="10"/>
    <x v="1"/>
    <x v="43"/>
    <n v="1496221"/>
  </r>
  <r>
    <x v="0"/>
    <x v="11"/>
    <x v="11"/>
    <x v="1"/>
    <x v="43"/>
    <n v="0"/>
  </r>
  <r>
    <x v="0"/>
    <x v="12"/>
    <x v="12"/>
    <x v="1"/>
    <x v="43"/>
    <n v="1401612"/>
  </r>
  <r>
    <x v="0"/>
    <x v="13"/>
    <x v="13"/>
    <x v="1"/>
    <x v="43"/>
    <n v="891021"/>
  </r>
  <r>
    <x v="1"/>
    <x v="14"/>
    <x v="14"/>
    <x v="0"/>
    <x v="43"/>
    <n v="303071"/>
  </r>
  <r>
    <x v="1"/>
    <x v="15"/>
    <x v="15"/>
    <x v="0"/>
    <x v="43"/>
    <n v="0"/>
  </r>
  <r>
    <x v="1"/>
    <x v="16"/>
    <x v="16"/>
    <x v="0"/>
    <x v="43"/>
    <n v="0"/>
  </r>
  <r>
    <x v="1"/>
    <x v="17"/>
    <x v="17"/>
    <x v="0"/>
    <x v="43"/>
    <n v="153000"/>
  </r>
  <r>
    <x v="1"/>
    <x v="18"/>
    <x v="18"/>
    <x v="0"/>
    <x v="43"/>
    <n v="83541"/>
  </r>
  <r>
    <x v="1"/>
    <x v="19"/>
    <x v="19"/>
    <x v="0"/>
    <x v="43"/>
    <n v="44286"/>
  </r>
  <r>
    <x v="1"/>
    <x v="20"/>
    <x v="20"/>
    <x v="0"/>
    <x v="43"/>
    <n v="194301"/>
  </r>
  <r>
    <x v="1"/>
    <x v="21"/>
    <x v="21"/>
    <x v="0"/>
    <x v="43"/>
    <n v="0"/>
  </r>
  <r>
    <x v="1"/>
    <x v="22"/>
    <x v="22"/>
    <x v="0"/>
    <x v="43"/>
    <n v="277664"/>
  </r>
  <r>
    <x v="1"/>
    <x v="14"/>
    <x v="14"/>
    <x v="1"/>
    <x v="43"/>
    <n v="0"/>
  </r>
  <r>
    <x v="1"/>
    <x v="15"/>
    <x v="15"/>
    <x v="1"/>
    <x v="43"/>
    <n v="70971"/>
  </r>
  <r>
    <x v="1"/>
    <x v="16"/>
    <x v="16"/>
    <x v="1"/>
    <x v="43"/>
    <n v="535646"/>
  </r>
  <r>
    <x v="1"/>
    <x v="17"/>
    <x v="17"/>
    <x v="1"/>
    <x v="43"/>
    <n v="894"/>
  </r>
  <r>
    <x v="1"/>
    <x v="18"/>
    <x v="18"/>
    <x v="1"/>
    <x v="43"/>
    <n v="67458"/>
  </r>
  <r>
    <x v="1"/>
    <x v="19"/>
    <x v="19"/>
    <x v="1"/>
    <x v="43"/>
    <n v="14427"/>
  </r>
  <r>
    <x v="1"/>
    <x v="20"/>
    <x v="20"/>
    <x v="1"/>
    <x v="43"/>
    <n v="0"/>
  </r>
  <r>
    <x v="1"/>
    <x v="21"/>
    <x v="21"/>
    <x v="1"/>
    <x v="43"/>
    <n v="0"/>
  </r>
  <r>
    <x v="1"/>
    <x v="22"/>
    <x v="22"/>
    <x v="1"/>
    <x v="43"/>
    <n v="2136774"/>
  </r>
  <r>
    <x v="2"/>
    <x v="23"/>
    <x v="23"/>
    <x v="0"/>
    <x v="43"/>
    <n v="552565"/>
  </r>
  <r>
    <x v="2"/>
    <x v="23"/>
    <x v="23"/>
    <x v="1"/>
    <x v="43"/>
    <n v="-407562"/>
  </r>
  <r>
    <x v="3"/>
    <x v="24"/>
    <x v="24"/>
    <x v="0"/>
    <x v="43"/>
    <n v="-60647"/>
  </r>
  <r>
    <x v="3"/>
    <x v="24"/>
    <x v="24"/>
    <x v="1"/>
    <x v="43"/>
    <n v="0"/>
  </r>
  <r>
    <x v="0"/>
    <x v="0"/>
    <x v="0"/>
    <x v="0"/>
    <x v="44"/>
    <n v="268957"/>
  </r>
  <r>
    <x v="0"/>
    <x v="1"/>
    <x v="1"/>
    <x v="0"/>
    <x v="44"/>
    <n v="5708000"/>
  </r>
  <r>
    <x v="0"/>
    <x v="2"/>
    <x v="2"/>
    <x v="0"/>
    <x v="44"/>
    <n v="174541"/>
  </r>
  <r>
    <x v="0"/>
    <x v="3"/>
    <x v="3"/>
    <x v="0"/>
    <x v="44"/>
    <n v="71062"/>
  </r>
  <r>
    <x v="0"/>
    <x v="4"/>
    <x v="4"/>
    <x v="0"/>
    <x v="44"/>
    <n v="599000"/>
  </r>
  <r>
    <x v="0"/>
    <x v="5"/>
    <x v="5"/>
    <x v="0"/>
    <x v="44"/>
    <n v="998868"/>
  </r>
  <r>
    <x v="0"/>
    <x v="6"/>
    <x v="6"/>
    <x v="0"/>
    <x v="44"/>
    <n v="34646"/>
  </r>
  <r>
    <x v="0"/>
    <x v="7"/>
    <x v="7"/>
    <x v="0"/>
    <x v="44"/>
    <n v="0"/>
  </r>
  <r>
    <x v="0"/>
    <x v="8"/>
    <x v="8"/>
    <x v="0"/>
    <x v="44"/>
    <n v="0"/>
  </r>
  <r>
    <x v="0"/>
    <x v="9"/>
    <x v="9"/>
    <x v="0"/>
    <x v="44"/>
    <n v="0"/>
  </r>
  <r>
    <x v="0"/>
    <x v="10"/>
    <x v="10"/>
    <x v="0"/>
    <x v="44"/>
    <n v="0"/>
  </r>
  <r>
    <x v="0"/>
    <x v="11"/>
    <x v="11"/>
    <x v="0"/>
    <x v="44"/>
    <n v="18500000"/>
  </r>
  <r>
    <x v="0"/>
    <x v="12"/>
    <x v="12"/>
    <x v="0"/>
    <x v="44"/>
    <n v="0"/>
  </r>
  <r>
    <x v="0"/>
    <x v="13"/>
    <x v="13"/>
    <x v="0"/>
    <x v="44"/>
    <n v="14629608"/>
  </r>
  <r>
    <x v="0"/>
    <x v="0"/>
    <x v="0"/>
    <x v="1"/>
    <x v="44"/>
    <n v="0"/>
  </r>
  <r>
    <x v="0"/>
    <x v="1"/>
    <x v="1"/>
    <x v="1"/>
    <x v="44"/>
    <n v="8603"/>
  </r>
  <r>
    <x v="0"/>
    <x v="2"/>
    <x v="2"/>
    <x v="1"/>
    <x v="44"/>
    <n v="500200"/>
  </r>
  <r>
    <x v="0"/>
    <x v="3"/>
    <x v="3"/>
    <x v="1"/>
    <x v="44"/>
    <n v="37912"/>
  </r>
  <r>
    <x v="0"/>
    <x v="4"/>
    <x v="4"/>
    <x v="1"/>
    <x v="44"/>
    <n v="0"/>
  </r>
  <r>
    <x v="0"/>
    <x v="5"/>
    <x v="5"/>
    <x v="1"/>
    <x v="44"/>
    <n v="0"/>
  </r>
  <r>
    <x v="0"/>
    <x v="6"/>
    <x v="6"/>
    <x v="1"/>
    <x v="44"/>
    <n v="0"/>
  </r>
  <r>
    <x v="0"/>
    <x v="7"/>
    <x v="7"/>
    <x v="1"/>
    <x v="44"/>
    <n v="3136153"/>
  </r>
  <r>
    <x v="0"/>
    <x v="8"/>
    <x v="8"/>
    <x v="1"/>
    <x v="44"/>
    <n v="2278289"/>
  </r>
  <r>
    <x v="0"/>
    <x v="9"/>
    <x v="9"/>
    <x v="1"/>
    <x v="44"/>
    <n v="341801"/>
  </r>
  <r>
    <x v="0"/>
    <x v="10"/>
    <x v="10"/>
    <x v="1"/>
    <x v="44"/>
    <n v="1557077"/>
  </r>
  <r>
    <x v="0"/>
    <x v="11"/>
    <x v="11"/>
    <x v="1"/>
    <x v="44"/>
    <n v="0"/>
  </r>
  <r>
    <x v="0"/>
    <x v="12"/>
    <x v="12"/>
    <x v="1"/>
    <x v="44"/>
    <n v="1491800"/>
  </r>
  <r>
    <x v="0"/>
    <x v="13"/>
    <x v="13"/>
    <x v="1"/>
    <x v="44"/>
    <n v="162544"/>
  </r>
  <r>
    <x v="1"/>
    <x v="14"/>
    <x v="14"/>
    <x v="0"/>
    <x v="44"/>
    <n v="291877"/>
  </r>
  <r>
    <x v="1"/>
    <x v="15"/>
    <x v="15"/>
    <x v="0"/>
    <x v="44"/>
    <n v="0"/>
  </r>
  <r>
    <x v="1"/>
    <x v="16"/>
    <x v="16"/>
    <x v="0"/>
    <x v="44"/>
    <n v="0"/>
  </r>
  <r>
    <x v="1"/>
    <x v="17"/>
    <x v="17"/>
    <x v="0"/>
    <x v="44"/>
    <n v="291721"/>
  </r>
  <r>
    <x v="1"/>
    <x v="18"/>
    <x v="18"/>
    <x v="0"/>
    <x v="44"/>
    <n v="85544"/>
  </r>
  <r>
    <x v="1"/>
    <x v="19"/>
    <x v="19"/>
    <x v="0"/>
    <x v="44"/>
    <n v="68587"/>
  </r>
  <r>
    <x v="1"/>
    <x v="20"/>
    <x v="20"/>
    <x v="0"/>
    <x v="44"/>
    <n v="222814"/>
  </r>
  <r>
    <x v="1"/>
    <x v="21"/>
    <x v="21"/>
    <x v="0"/>
    <x v="44"/>
    <n v="0"/>
  </r>
  <r>
    <x v="1"/>
    <x v="22"/>
    <x v="22"/>
    <x v="0"/>
    <x v="44"/>
    <n v="275330"/>
  </r>
  <r>
    <x v="1"/>
    <x v="14"/>
    <x v="14"/>
    <x v="1"/>
    <x v="44"/>
    <n v="0"/>
  </r>
  <r>
    <x v="1"/>
    <x v="15"/>
    <x v="15"/>
    <x v="1"/>
    <x v="44"/>
    <n v="74689"/>
  </r>
  <r>
    <x v="1"/>
    <x v="16"/>
    <x v="16"/>
    <x v="1"/>
    <x v="44"/>
    <n v="571719"/>
  </r>
  <r>
    <x v="1"/>
    <x v="17"/>
    <x v="17"/>
    <x v="1"/>
    <x v="44"/>
    <n v="1049"/>
  </r>
  <r>
    <x v="1"/>
    <x v="18"/>
    <x v="18"/>
    <x v="1"/>
    <x v="44"/>
    <n v="108288"/>
  </r>
  <r>
    <x v="1"/>
    <x v="19"/>
    <x v="19"/>
    <x v="1"/>
    <x v="44"/>
    <n v="0"/>
  </r>
  <r>
    <x v="1"/>
    <x v="20"/>
    <x v="20"/>
    <x v="1"/>
    <x v="44"/>
    <n v="0"/>
  </r>
  <r>
    <x v="1"/>
    <x v="21"/>
    <x v="21"/>
    <x v="1"/>
    <x v="44"/>
    <n v="0"/>
  </r>
  <r>
    <x v="1"/>
    <x v="22"/>
    <x v="22"/>
    <x v="1"/>
    <x v="44"/>
    <n v="2205995"/>
  </r>
  <r>
    <x v="2"/>
    <x v="23"/>
    <x v="23"/>
    <x v="0"/>
    <x v="44"/>
    <n v="352569"/>
  </r>
  <r>
    <x v="2"/>
    <x v="23"/>
    <x v="23"/>
    <x v="1"/>
    <x v="44"/>
    <n v="-244436"/>
  </r>
  <r>
    <x v="3"/>
    <x v="24"/>
    <x v="24"/>
    <x v="0"/>
    <x v="44"/>
    <n v="136948"/>
  </r>
  <r>
    <x v="3"/>
    <x v="24"/>
    <x v="24"/>
    <x v="1"/>
    <x v="44"/>
    <n v="0"/>
  </r>
  <r>
    <x v="0"/>
    <x v="0"/>
    <x v="0"/>
    <x v="0"/>
    <x v="45"/>
    <n v="269227"/>
  </r>
  <r>
    <x v="0"/>
    <x v="1"/>
    <x v="1"/>
    <x v="0"/>
    <x v="45"/>
    <n v="5862241"/>
  </r>
  <r>
    <x v="0"/>
    <x v="2"/>
    <x v="2"/>
    <x v="0"/>
    <x v="45"/>
    <n v="170796"/>
  </r>
  <r>
    <x v="0"/>
    <x v="3"/>
    <x v="3"/>
    <x v="0"/>
    <x v="45"/>
    <n v="67239"/>
  </r>
  <r>
    <x v="0"/>
    <x v="4"/>
    <x v="4"/>
    <x v="0"/>
    <x v="45"/>
    <n v="659337"/>
  </r>
  <r>
    <x v="0"/>
    <x v="5"/>
    <x v="5"/>
    <x v="0"/>
    <x v="45"/>
    <n v="1131737"/>
  </r>
  <r>
    <x v="0"/>
    <x v="6"/>
    <x v="6"/>
    <x v="0"/>
    <x v="45"/>
    <n v="35790"/>
  </r>
  <r>
    <x v="0"/>
    <x v="7"/>
    <x v="7"/>
    <x v="0"/>
    <x v="45"/>
    <n v="0"/>
  </r>
  <r>
    <x v="0"/>
    <x v="8"/>
    <x v="8"/>
    <x v="0"/>
    <x v="45"/>
    <n v="0"/>
  </r>
  <r>
    <x v="0"/>
    <x v="9"/>
    <x v="9"/>
    <x v="0"/>
    <x v="45"/>
    <n v="0"/>
  </r>
  <r>
    <x v="0"/>
    <x v="10"/>
    <x v="10"/>
    <x v="0"/>
    <x v="45"/>
    <n v="0"/>
  </r>
  <r>
    <x v="0"/>
    <x v="11"/>
    <x v="11"/>
    <x v="0"/>
    <x v="45"/>
    <n v="20875045"/>
  </r>
  <r>
    <x v="0"/>
    <x v="12"/>
    <x v="12"/>
    <x v="0"/>
    <x v="45"/>
    <n v="0"/>
  </r>
  <r>
    <x v="0"/>
    <x v="13"/>
    <x v="13"/>
    <x v="0"/>
    <x v="45"/>
    <n v="15753154"/>
  </r>
  <r>
    <x v="0"/>
    <x v="0"/>
    <x v="0"/>
    <x v="1"/>
    <x v="45"/>
    <n v="0"/>
  </r>
  <r>
    <x v="0"/>
    <x v="1"/>
    <x v="1"/>
    <x v="1"/>
    <x v="45"/>
    <n v="86"/>
  </r>
  <r>
    <x v="0"/>
    <x v="2"/>
    <x v="2"/>
    <x v="1"/>
    <x v="45"/>
    <n v="496015"/>
  </r>
  <r>
    <x v="0"/>
    <x v="3"/>
    <x v="3"/>
    <x v="1"/>
    <x v="45"/>
    <n v="38818"/>
  </r>
  <r>
    <x v="0"/>
    <x v="4"/>
    <x v="4"/>
    <x v="1"/>
    <x v="45"/>
    <n v="0"/>
  </r>
  <r>
    <x v="0"/>
    <x v="5"/>
    <x v="5"/>
    <x v="1"/>
    <x v="45"/>
    <n v="0"/>
  </r>
  <r>
    <x v="0"/>
    <x v="6"/>
    <x v="6"/>
    <x v="1"/>
    <x v="45"/>
    <n v="0"/>
  </r>
  <r>
    <x v="0"/>
    <x v="7"/>
    <x v="7"/>
    <x v="1"/>
    <x v="45"/>
    <n v="3338514"/>
  </r>
  <r>
    <x v="0"/>
    <x v="8"/>
    <x v="8"/>
    <x v="1"/>
    <x v="45"/>
    <n v="2423415"/>
  </r>
  <r>
    <x v="0"/>
    <x v="9"/>
    <x v="9"/>
    <x v="1"/>
    <x v="45"/>
    <n v="350891"/>
  </r>
  <r>
    <x v="0"/>
    <x v="10"/>
    <x v="10"/>
    <x v="1"/>
    <x v="45"/>
    <n v="1615708"/>
  </r>
  <r>
    <x v="0"/>
    <x v="11"/>
    <x v="11"/>
    <x v="1"/>
    <x v="45"/>
    <n v="0"/>
  </r>
  <r>
    <x v="0"/>
    <x v="12"/>
    <x v="12"/>
    <x v="1"/>
    <x v="45"/>
    <n v="1605439"/>
  </r>
  <r>
    <x v="0"/>
    <x v="13"/>
    <x v="13"/>
    <x v="1"/>
    <x v="45"/>
    <n v="166429"/>
  </r>
  <r>
    <x v="1"/>
    <x v="14"/>
    <x v="14"/>
    <x v="0"/>
    <x v="45"/>
    <n v="308485"/>
  </r>
  <r>
    <x v="1"/>
    <x v="15"/>
    <x v="15"/>
    <x v="0"/>
    <x v="45"/>
    <n v="0"/>
  </r>
  <r>
    <x v="1"/>
    <x v="16"/>
    <x v="16"/>
    <x v="0"/>
    <x v="45"/>
    <n v="0"/>
  </r>
  <r>
    <x v="1"/>
    <x v="17"/>
    <x v="17"/>
    <x v="0"/>
    <x v="45"/>
    <n v="281793"/>
  </r>
  <r>
    <x v="1"/>
    <x v="18"/>
    <x v="18"/>
    <x v="0"/>
    <x v="45"/>
    <n v="38992"/>
  </r>
  <r>
    <x v="1"/>
    <x v="19"/>
    <x v="19"/>
    <x v="0"/>
    <x v="45"/>
    <n v="71355"/>
  </r>
  <r>
    <x v="1"/>
    <x v="20"/>
    <x v="20"/>
    <x v="0"/>
    <x v="45"/>
    <n v="245427"/>
  </r>
  <r>
    <x v="1"/>
    <x v="21"/>
    <x v="21"/>
    <x v="0"/>
    <x v="45"/>
    <n v="0"/>
  </r>
  <r>
    <x v="1"/>
    <x v="22"/>
    <x v="22"/>
    <x v="0"/>
    <x v="45"/>
    <n v="264544"/>
  </r>
  <r>
    <x v="1"/>
    <x v="14"/>
    <x v="14"/>
    <x v="1"/>
    <x v="45"/>
    <n v="0"/>
  </r>
  <r>
    <x v="1"/>
    <x v="15"/>
    <x v="15"/>
    <x v="1"/>
    <x v="45"/>
    <n v="74107"/>
  </r>
  <r>
    <x v="1"/>
    <x v="16"/>
    <x v="16"/>
    <x v="1"/>
    <x v="45"/>
    <n v="608438"/>
  </r>
  <r>
    <x v="1"/>
    <x v="17"/>
    <x v="17"/>
    <x v="1"/>
    <x v="45"/>
    <n v="1043"/>
  </r>
  <r>
    <x v="1"/>
    <x v="18"/>
    <x v="18"/>
    <x v="1"/>
    <x v="45"/>
    <n v="109208"/>
  </r>
  <r>
    <x v="1"/>
    <x v="19"/>
    <x v="19"/>
    <x v="1"/>
    <x v="45"/>
    <n v="0"/>
  </r>
  <r>
    <x v="1"/>
    <x v="20"/>
    <x v="20"/>
    <x v="1"/>
    <x v="45"/>
    <n v="0"/>
  </r>
  <r>
    <x v="1"/>
    <x v="21"/>
    <x v="21"/>
    <x v="1"/>
    <x v="45"/>
    <n v="0"/>
  </r>
  <r>
    <x v="1"/>
    <x v="22"/>
    <x v="22"/>
    <x v="1"/>
    <x v="45"/>
    <n v="2268977"/>
  </r>
  <r>
    <x v="2"/>
    <x v="23"/>
    <x v="23"/>
    <x v="0"/>
    <x v="45"/>
    <n v="260932"/>
  </r>
  <r>
    <x v="2"/>
    <x v="23"/>
    <x v="23"/>
    <x v="1"/>
    <x v="45"/>
    <n v="-127111"/>
  </r>
  <r>
    <x v="3"/>
    <x v="24"/>
    <x v="24"/>
    <x v="0"/>
    <x v="45"/>
    <n v="0"/>
  </r>
  <r>
    <x v="3"/>
    <x v="24"/>
    <x v="24"/>
    <x v="1"/>
    <x v="45"/>
    <n v="0"/>
  </r>
  <r>
    <x v="0"/>
    <x v="0"/>
    <x v="0"/>
    <x v="0"/>
    <x v="46"/>
    <n v="271065"/>
  </r>
  <r>
    <x v="0"/>
    <x v="1"/>
    <x v="1"/>
    <x v="0"/>
    <x v="46"/>
    <n v="5786986"/>
  </r>
  <r>
    <x v="0"/>
    <x v="2"/>
    <x v="2"/>
    <x v="0"/>
    <x v="46"/>
    <n v="168766"/>
  </r>
  <r>
    <x v="0"/>
    <x v="3"/>
    <x v="3"/>
    <x v="0"/>
    <x v="46"/>
    <n v="53920"/>
  </r>
  <r>
    <x v="0"/>
    <x v="4"/>
    <x v="4"/>
    <x v="0"/>
    <x v="46"/>
    <n v="599254"/>
  </r>
  <r>
    <x v="0"/>
    <x v="5"/>
    <x v="5"/>
    <x v="0"/>
    <x v="46"/>
    <n v="1199553"/>
  </r>
  <r>
    <x v="0"/>
    <x v="6"/>
    <x v="6"/>
    <x v="0"/>
    <x v="46"/>
    <n v="35801"/>
  </r>
  <r>
    <x v="0"/>
    <x v="7"/>
    <x v="7"/>
    <x v="0"/>
    <x v="46"/>
    <n v="0"/>
  </r>
  <r>
    <x v="0"/>
    <x v="8"/>
    <x v="8"/>
    <x v="0"/>
    <x v="46"/>
    <n v="0"/>
  </r>
  <r>
    <x v="0"/>
    <x v="9"/>
    <x v="9"/>
    <x v="0"/>
    <x v="46"/>
    <n v="0"/>
  </r>
  <r>
    <x v="0"/>
    <x v="10"/>
    <x v="10"/>
    <x v="0"/>
    <x v="46"/>
    <n v="0"/>
  </r>
  <r>
    <x v="0"/>
    <x v="11"/>
    <x v="11"/>
    <x v="0"/>
    <x v="46"/>
    <n v="23273258"/>
  </r>
  <r>
    <x v="0"/>
    <x v="12"/>
    <x v="12"/>
    <x v="0"/>
    <x v="46"/>
    <n v="0"/>
  </r>
  <r>
    <x v="0"/>
    <x v="13"/>
    <x v="13"/>
    <x v="0"/>
    <x v="46"/>
    <n v="16566295"/>
  </r>
  <r>
    <x v="0"/>
    <x v="0"/>
    <x v="0"/>
    <x v="1"/>
    <x v="46"/>
    <n v="0"/>
  </r>
  <r>
    <x v="0"/>
    <x v="1"/>
    <x v="1"/>
    <x v="1"/>
    <x v="46"/>
    <n v="1788"/>
  </r>
  <r>
    <x v="0"/>
    <x v="2"/>
    <x v="2"/>
    <x v="1"/>
    <x v="46"/>
    <n v="496657"/>
  </r>
  <r>
    <x v="0"/>
    <x v="3"/>
    <x v="3"/>
    <x v="1"/>
    <x v="46"/>
    <n v="38446"/>
  </r>
  <r>
    <x v="0"/>
    <x v="4"/>
    <x v="4"/>
    <x v="1"/>
    <x v="46"/>
    <n v="0"/>
  </r>
  <r>
    <x v="0"/>
    <x v="5"/>
    <x v="5"/>
    <x v="1"/>
    <x v="46"/>
    <n v="0"/>
  </r>
  <r>
    <x v="0"/>
    <x v="6"/>
    <x v="6"/>
    <x v="1"/>
    <x v="46"/>
    <n v="0"/>
  </r>
  <r>
    <x v="0"/>
    <x v="7"/>
    <x v="7"/>
    <x v="1"/>
    <x v="46"/>
    <n v="3536009"/>
  </r>
  <r>
    <x v="0"/>
    <x v="8"/>
    <x v="8"/>
    <x v="1"/>
    <x v="46"/>
    <n v="2436235"/>
  </r>
  <r>
    <x v="0"/>
    <x v="9"/>
    <x v="9"/>
    <x v="1"/>
    <x v="46"/>
    <n v="370041"/>
  </r>
  <r>
    <x v="0"/>
    <x v="10"/>
    <x v="10"/>
    <x v="1"/>
    <x v="46"/>
    <n v="1652899"/>
  </r>
  <r>
    <x v="0"/>
    <x v="11"/>
    <x v="11"/>
    <x v="1"/>
    <x v="46"/>
    <n v="0"/>
  </r>
  <r>
    <x v="0"/>
    <x v="12"/>
    <x v="12"/>
    <x v="1"/>
    <x v="46"/>
    <n v="1690477"/>
  </r>
  <r>
    <x v="0"/>
    <x v="13"/>
    <x v="13"/>
    <x v="1"/>
    <x v="46"/>
    <n v="178009"/>
  </r>
  <r>
    <x v="1"/>
    <x v="14"/>
    <x v="14"/>
    <x v="0"/>
    <x v="46"/>
    <n v="316329"/>
  </r>
  <r>
    <x v="1"/>
    <x v="15"/>
    <x v="15"/>
    <x v="0"/>
    <x v="46"/>
    <n v="0"/>
  </r>
  <r>
    <x v="1"/>
    <x v="16"/>
    <x v="16"/>
    <x v="0"/>
    <x v="46"/>
    <n v="0"/>
  </r>
  <r>
    <x v="1"/>
    <x v="17"/>
    <x v="17"/>
    <x v="0"/>
    <x v="46"/>
    <n v="250659"/>
  </r>
  <r>
    <x v="1"/>
    <x v="18"/>
    <x v="18"/>
    <x v="0"/>
    <x v="46"/>
    <n v="17207"/>
  </r>
  <r>
    <x v="1"/>
    <x v="19"/>
    <x v="19"/>
    <x v="0"/>
    <x v="46"/>
    <n v="90402"/>
  </r>
  <r>
    <x v="1"/>
    <x v="20"/>
    <x v="20"/>
    <x v="0"/>
    <x v="46"/>
    <n v="190464"/>
  </r>
  <r>
    <x v="1"/>
    <x v="21"/>
    <x v="21"/>
    <x v="0"/>
    <x v="46"/>
    <n v="0"/>
  </r>
  <r>
    <x v="1"/>
    <x v="22"/>
    <x v="22"/>
    <x v="0"/>
    <x v="46"/>
    <n v="328705"/>
  </r>
  <r>
    <x v="1"/>
    <x v="14"/>
    <x v="14"/>
    <x v="1"/>
    <x v="46"/>
    <n v="0"/>
  </r>
  <r>
    <x v="1"/>
    <x v="15"/>
    <x v="15"/>
    <x v="1"/>
    <x v="46"/>
    <n v="81595"/>
  </r>
  <r>
    <x v="1"/>
    <x v="16"/>
    <x v="16"/>
    <x v="1"/>
    <x v="46"/>
    <n v="627095"/>
  </r>
  <r>
    <x v="1"/>
    <x v="17"/>
    <x v="17"/>
    <x v="1"/>
    <x v="46"/>
    <n v="1017"/>
  </r>
  <r>
    <x v="1"/>
    <x v="18"/>
    <x v="18"/>
    <x v="1"/>
    <x v="46"/>
    <n v="154635"/>
  </r>
  <r>
    <x v="1"/>
    <x v="19"/>
    <x v="19"/>
    <x v="1"/>
    <x v="46"/>
    <n v="0"/>
  </r>
  <r>
    <x v="1"/>
    <x v="20"/>
    <x v="20"/>
    <x v="1"/>
    <x v="46"/>
    <n v="0"/>
  </r>
  <r>
    <x v="1"/>
    <x v="21"/>
    <x v="21"/>
    <x v="1"/>
    <x v="46"/>
    <n v="0"/>
  </r>
  <r>
    <x v="1"/>
    <x v="22"/>
    <x v="22"/>
    <x v="1"/>
    <x v="46"/>
    <n v="2315022"/>
  </r>
  <r>
    <x v="2"/>
    <x v="23"/>
    <x v="23"/>
    <x v="0"/>
    <x v="46"/>
    <n v="70099"/>
  </r>
  <r>
    <x v="2"/>
    <x v="23"/>
    <x v="23"/>
    <x v="1"/>
    <x v="46"/>
    <n v="31629"/>
  </r>
  <r>
    <x v="3"/>
    <x v="24"/>
    <x v="24"/>
    <x v="0"/>
    <x v="46"/>
    <n v="1006"/>
  </r>
  <r>
    <x v="3"/>
    <x v="24"/>
    <x v="24"/>
    <x v="1"/>
    <x v="46"/>
    <n v="0"/>
  </r>
  <r>
    <x v="0"/>
    <x v="0"/>
    <x v="0"/>
    <x v="0"/>
    <x v="47"/>
    <n v="270948"/>
  </r>
  <r>
    <x v="0"/>
    <x v="1"/>
    <x v="1"/>
    <x v="0"/>
    <x v="47"/>
    <n v="5836627"/>
  </r>
  <r>
    <x v="0"/>
    <x v="2"/>
    <x v="2"/>
    <x v="0"/>
    <x v="47"/>
    <n v="161503"/>
  </r>
  <r>
    <x v="0"/>
    <x v="3"/>
    <x v="3"/>
    <x v="0"/>
    <x v="47"/>
    <n v="45688"/>
  </r>
  <r>
    <x v="0"/>
    <x v="4"/>
    <x v="4"/>
    <x v="0"/>
    <x v="47"/>
    <n v="780197"/>
  </r>
  <r>
    <x v="0"/>
    <x v="5"/>
    <x v="5"/>
    <x v="0"/>
    <x v="47"/>
    <n v="1221285"/>
  </r>
  <r>
    <x v="0"/>
    <x v="6"/>
    <x v="6"/>
    <x v="0"/>
    <x v="47"/>
    <n v="34978"/>
  </r>
  <r>
    <x v="0"/>
    <x v="7"/>
    <x v="7"/>
    <x v="0"/>
    <x v="47"/>
    <n v="0"/>
  </r>
  <r>
    <x v="0"/>
    <x v="8"/>
    <x v="8"/>
    <x v="0"/>
    <x v="47"/>
    <n v="0"/>
  </r>
  <r>
    <x v="0"/>
    <x v="9"/>
    <x v="9"/>
    <x v="0"/>
    <x v="47"/>
    <n v="0"/>
  </r>
  <r>
    <x v="0"/>
    <x v="10"/>
    <x v="10"/>
    <x v="0"/>
    <x v="47"/>
    <n v="0"/>
  </r>
  <r>
    <x v="0"/>
    <x v="11"/>
    <x v="11"/>
    <x v="0"/>
    <x v="47"/>
    <n v="27925096"/>
  </r>
  <r>
    <x v="0"/>
    <x v="12"/>
    <x v="12"/>
    <x v="0"/>
    <x v="47"/>
    <n v="0"/>
  </r>
  <r>
    <x v="0"/>
    <x v="13"/>
    <x v="13"/>
    <x v="0"/>
    <x v="47"/>
    <n v="17582517"/>
  </r>
  <r>
    <x v="0"/>
    <x v="0"/>
    <x v="0"/>
    <x v="1"/>
    <x v="47"/>
    <n v="0"/>
  </r>
  <r>
    <x v="0"/>
    <x v="1"/>
    <x v="1"/>
    <x v="1"/>
    <x v="47"/>
    <n v="799"/>
  </r>
  <r>
    <x v="0"/>
    <x v="2"/>
    <x v="2"/>
    <x v="1"/>
    <x v="47"/>
    <n v="482800"/>
  </r>
  <r>
    <x v="0"/>
    <x v="3"/>
    <x v="3"/>
    <x v="1"/>
    <x v="47"/>
    <n v="37942"/>
  </r>
  <r>
    <x v="0"/>
    <x v="4"/>
    <x v="4"/>
    <x v="1"/>
    <x v="47"/>
    <n v="0"/>
  </r>
  <r>
    <x v="0"/>
    <x v="5"/>
    <x v="5"/>
    <x v="1"/>
    <x v="47"/>
    <n v="0"/>
  </r>
  <r>
    <x v="0"/>
    <x v="6"/>
    <x v="6"/>
    <x v="1"/>
    <x v="47"/>
    <n v="0"/>
  </r>
  <r>
    <x v="0"/>
    <x v="7"/>
    <x v="7"/>
    <x v="1"/>
    <x v="47"/>
    <n v="3840551"/>
  </r>
  <r>
    <x v="0"/>
    <x v="8"/>
    <x v="8"/>
    <x v="1"/>
    <x v="47"/>
    <n v="2469173"/>
  </r>
  <r>
    <x v="0"/>
    <x v="9"/>
    <x v="9"/>
    <x v="1"/>
    <x v="47"/>
    <n v="384650"/>
  </r>
  <r>
    <x v="0"/>
    <x v="10"/>
    <x v="10"/>
    <x v="1"/>
    <x v="47"/>
    <n v="1741273"/>
  </r>
  <r>
    <x v="0"/>
    <x v="11"/>
    <x v="11"/>
    <x v="1"/>
    <x v="47"/>
    <n v="0"/>
  </r>
  <r>
    <x v="0"/>
    <x v="12"/>
    <x v="12"/>
    <x v="1"/>
    <x v="47"/>
    <n v="1789783"/>
  </r>
  <r>
    <x v="0"/>
    <x v="13"/>
    <x v="13"/>
    <x v="1"/>
    <x v="47"/>
    <n v="182227"/>
  </r>
  <r>
    <x v="1"/>
    <x v="14"/>
    <x v="14"/>
    <x v="0"/>
    <x v="47"/>
    <n v="178062"/>
  </r>
  <r>
    <x v="1"/>
    <x v="15"/>
    <x v="15"/>
    <x v="0"/>
    <x v="47"/>
    <n v="0"/>
  </r>
  <r>
    <x v="1"/>
    <x v="16"/>
    <x v="16"/>
    <x v="0"/>
    <x v="47"/>
    <n v="0"/>
  </r>
  <r>
    <x v="1"/>
    <x v="17"/>
    <x v="17"/>
    <x v="0"/>
    <x v="47"/>
    <n v="279387"/>
  </r>
  <r>
    <x v="1"/>
    <x v="18"/>
    <x v="18"/>
    <x v="0"/>
    <x v="47"/>
    <n v="9736"/>
  </r>
  <r>
    <x v="1"/>
    <x v="19"/>
    <x v="19"/>
    <x v="0"/>
    <x v="47"/>
    <n v="9595"/>
  </r>
  <r>
    <x v="1"/>
    <x v="20"/>
    <x v="20"/>
    <x v="0"/>
    <x v="47"/>
    <n v="191682"/>
  </r>
  <r>
    <x v="1"/>
    <x v="21"/>
    <x v="21"/>
    <x v="0"/>
    <x v="47"/>
    <n v="0"/>
  </r>
  <r>
    <x v="1"/>
    <x v="22"/>
    <x v="22"/>
    <x v="0"/>
    <x v="47"/>
    <n v="308893"/>
  </r>
  <r>
    <x v="1"/>
    <x v="14"/>
    <x v="14"/>
    <x v="1"/>
    <x v="47"/>
    <n v="0"/>
  </r>
  <r>
    <x v="1"/>
    <x v="15"/>
    <x v="15"/>
    <x v="1"/>
    <x v="47"/>
    <n v="86920"/>
  </r>
  <r>
    <x v="1"/>
    <x v="16"/>
    <x v="16"/>
    <x v="1"/>
    <x v="47"/>
    <n v="639285"/>
  </r>
  <r>
    <x v="1"/>
    <x v="17"/>
    <x v="17"/>
    <x v="1"/>
    <x v="47"/>
    <n v="836"/>
  </r>
  <r>
    <x v="1"/>
    <x v="18"/>
    <x v="18"/>
    <x v="1"/>
    <x v="47"/>
    <n v="184583"/>
  </r>
  <r>
    <x v="1"/>
    <x v="19"/>
    <x v="19"/>
    <x v="1"/>
    <x v="47"/>
    <n v="27686"/>
  </r>
  <r>
    <x v="1"/>
    <x v="20"/>
    <x v="20"/>
    <x v="1"/>
    <x v="47"/>
    <n v="0"/>
  </r>
  <r>
    <x v="1"/>
    <x v="21"/>
    <x v="21"/>
    <x v="1"/>
    <x v="47"/>
    <n v="0"/>
  </r>
  <r>
    <x v="1"/>
    <x v="22"/>
    <x v="22"/>
    <x v="1"/>
    <x v="47"/>
    <n v="2631350"/>
  </r>
  <r>
    <x v="2"/>
    <x v="23"/>
    <x v="23"/>
    <x v="0"/>
    <x v="47"/>
    <n v="134683"/>
  </r>
  <r>
    <x v="2"/>
    <x v="23"/>
    <x v="23"/>
    <x v="1"/>
    <x v="47"/>
    <n v="-48589"/>
  </r>
  <r>
    <x v="3"/>
    <x v="24"/>
    <x v="24"/>
    <x v="0"/>
    <x v="47"/>
    <n v="1706"/>
  </r>
  <r>
    <x v="3"/>
    <x v="24"/>
    <x v="24"/>
    <x v="1"/>
    <x v="47"/>
    <n v="0"/>
  </r>
  <r>
    <x v="0"/>
    <x v="0"/>
    <x v="0"/>
    <x v="0"/>
    <x v="48"/>
    <n v="273113"/>
  </r>
  <r>
    <x v="0"/>
    <x v="1"/>
    <x v="1"/>
    <x v="0"/>
    <x v="48"/>
    <n v="5724002"/>
  </r>
  <r>
    <x v="0"/>
    <x v="2"/>
    <x v="2"/>
    <x v="0"/>
    <x v="48"/>
    <n v="150190"/>
  </r>
  <r>
    <x v="0"/>
    <x v="3"/>
    <x v="3"/>
    <x v="0"/>
    <x v="48"/>
    <n v="23619"/>
  </r>
  <r>
    <x v="0"/>
    <x v="4"/>
    <x v="4"/>
    <x v="0"/>
    <x v="48"/>
    <n v="890488"/>
  </r>
  <r>
    <x v="0"/>
    <x v="5"/>
    <x v="5"/>
    <x v="0"/>
    <x v="48"/>
    <n v="1253972"/>
  </r>
  <r>
    <x v="0"/>
    <x v="6"/>
    <x v="6"/>
    <x v="0"/>
    <x v="48"/>
    <n v="34284"/>
  </r>
  <r>
    <x v="0"/>
    <x v="7"/>
    <x v="7"/>
    <x v="0"/>
    <x v="48"/>
    <n v="0"/>
  </r>
  <r>
    <x v="0"/>
    <x v="8"/>
    <x v="8"/>
    <x v="0"/>
    <x v="48"/>
    <n v="0"/>
  </r>
  <r>
    <x v="0"/>
    <x v="9"/>
    <x v="9"/>
    <x v="0"/>
    <x v="48"/>
    <n v="0"/>
  </r>
  <r>
    <x v="0"/>
    <x v="10"/>
    <x v="10"/>
    <x v="0"/>
    <x v="48"/>
    <n v="0"/>
  </r>
  <r>
    <x v="0"/>
    <x v="11"/>
    <x v="11"/>
    <x v="0"/>
    <x v="48"/>
    <n v="30891480"/>
  </r>
  <r>
    <x v="0"/>
    <x v="12"/>
    <x v="12"/>
    <x v="0"/>
    <x v="48"/>
    <n v="0"/>
  </r>
  <r>
    <x v="0"/>
    <x v="13"/>
    <x v="13"/>
    <x v="0"/>
    <x v="48"/>
    <n v="18957484"/>
  </r>
  <r>
    <x v="0"/>
    <x v="0"/>
    <x v="0"/>
    <x v="1"/>
    <x v="48"/>
    <n v="0"/>
  </r>
  <r>
    <x v="0"/>
    <x v="1"/>
    <x v="1"/>
    <x v="1"/>
    <x v="48"/>
    <n v="33"/>
  </r>
  <r>
    <x v="0"/>
    <x v="2"/>
    <x v="2"/>
    <x v="1"/>
    <x v="48"/>
    <n v="826358"/>
  </r>
  <r>
    <x v="0"/>
    <x v="3"/>
    <x v="3"/>
    <x v="1"/>
    <x v="48"/>
    <n v="39943"/>
  </r>
  <r>
    <x v="0"/>
    <x v="4"/>
    <x v="4"/>
    <x v="1"/>
    <x v="48"/>
    <n v="0"/>
  </r>
  <r>
    <x v="0"/>
    <x v="5"/>
    <x v="5"/>
    <x v="1"/>
    <x v="48"/>
    <n v="0"/>
  </r>
  <r>
    <x v="0"/>
    <x v="6"/>
    <x v="6"/>
    <x v="1"/>
    <x v="48"/>
    <n v="0"/>
  </r>
  <r>
    <x v="0"/>
    <x v="7"/>
    <x v="7"/>
    <x v="1"/>
    <x v="48"/>
    <n v="3699894"/>
  </r>
  <r>
    <x v="0"/>
    <x v="8"/>
    <x v="8"/>
    <x v="1"/>
    <x v="48"/>
    <n v="2597702"/>
  </r>
  <r>
    <x v="0"/>
    <x v="9"/>
    <x v="9"/>
    <x v="1"/>
    <x v="48"/>
    <n v="428412"/>
  </r>
  <r>
    <x v="0"/>
    <x v="10"/>
    <x v="10"/>
    <x v="1"/>
    <x v="48"/>
    <n v="1843443"/>
  </r>
  <r>
    <x v="0"/>
    <x v="11"/>
    <x v="11"/>
    <x v="1"/>
    <x v="48"/>
    <n v="0"/>
  </r>
  <r>
    <x v="0"/>
    <x v="12"/>
    <x v="12"/>
    <x v="1"/>
    <x v="48"/>
    <n v="1884434"/>
  </r>
  <r>
    <x v="0"/>
    <x v="13"/>
    <x v="13"/>
    <x v="1"/>
    <x v="48"/>
    <n v="169143"/>
  </r>
  <r>
    <x v="1"/>
    <x v="14"/>
    <x v="14"/>
    <x v="0"/>
    <x v="48"/>
    <n v="0"/>
  </r>
  <r>
    <x v="1"/>
    <x v="15"/>
    <x v="15"/>
    <x v="0"/>
    <x v="48"/>
    <n v="0"/>
  </r>
  <r>
    <x v="1"/>
    <x v="16"/>
    <x v="16"/>
    <x v="0"/>
    <x v="48"/>
    <n v="0"/>
  </r>
  <r>
    <x v="1"/>
    <x v="17"/>
    <x v="17"/>
    <x v="0"/>
    <x v="48"/>
    <n v="308573"/>
  </r>
  <r>
    <x v="1"/>
    <x v="18"/>
    <x v="18"/>
    <x v="0"/>
    <x v="48"/>
    <n v="6578"/>
  </r>
  <r>
    <x v="1"/>
    <x v="19"/>
    <x v="19"/>
    <x v="0"/>
    <x v="48"/>
    <n v="9646"/>
  </r>
  <r>
    <x v="1"/>
    <x v="20"/>
    <x v="20"/>
    <x v="0"/>
    <x v="48"/>
    <n v="176455"/>
  </r>
  <r>
    <x v="1"/>
    <x v="21"/>
    <x v="21"/>
    <x v="0"/>
    <x v="48"/>
    <n v="0"/>
  </r>
  <r>
    <x v="1"/>
    <x v="22"/>
    <x v="22"/>
    <x v="0"/>
    <x v="48"/>
    <n v="229361"/>
  </r>
  <r>
    <x v="1"/>
    <x v="14"/>
    <x v="14"/>
    <x v="1"/>
    <x v="48"/>
    <n v="0"/>
  </r>
  <r>
    <x v="1"/>
    <x v="15"/>
    <x v="15"/>
    <x v="1"/>
    <x v="48"/>
    <n v="97461"/>
  </r>
  <r>
    <x v="1"/>
    <x v="16"/>
    <x v="16"/>
    <x v="1"/>
    <x v="48"/>
    <n v="633589"/>
  </r>
  <r>
    <x v="1"/>
    <x v="17"/>
    <x v="17"/>
    <x v="1"/>
    <x v="48"/>
    <n v="898"/>
  </r>
  <r>
    <x v="1"/>
    <x v="18"/>
    <x v="18"/>
    <x v="1"/>
    <x v="48"/>
    <n v="214080"/>
  </r>
  <r>
    <x v="1"/>
    <x v="19"/>
    <x v="19"/>
    <x v="1"/>
    <x v="48"/>
    <n v="4305"/>
  </r>
  <r>
    <x v="1"/>
    <x v="20"/>
    <x v="20"/>
    <x v="1"/>
    <x v="48"/>
    <n v="0"/>
  </r>
  <r>
    <x v="1"/>
    <x v="21"/>
    <x v="21"/>
    <x v="1"/>
    <x v="48"/>
    <n v="0"/>
  </r>
  <r>
    <x v="1"/>
    <x v="22"/>
    <x v="22"/>
    <x v="1"/>
    <x v="48"/>
    <n v="2906885"/>
  </r>
  <r>
    <x v="2"/>
    <x v="23"/>
    <x v="23"/>
    <x v="0"/>
    <x v="48"/>
    <n v="-318921"/>
  </r>
  <r>
    <x v="2"/>
    <x v="23"/>
    <x v="23"/>
    <x v="1"/>
    <x v="48"/>
    <n v="319016"/>
  </r>
  <r>
    <x v="3"/>
    <x v="24"/>
    <x v="24"/>
    <x v="0"/>
    <x v="48"/>
    <n v="4967"/>
  </r>
  <r>
    <x v="3"/>
    <x v="24"/>
    <x v="24"/>
    <x v="1"/>
    <x v="48"/>
    <n v="0"/>
  </r>
  <r>
    <x v="0"/>
    <x v="0"/>
    <x v="0"/>
    <x v="0"/>
    <x v="49"/>
    <n v="282165"/>
  </r>
  <r>
    <x v="0"/>
    <x v="1"/>
    <x v="1"/>
    <x v="0"/>
    <x v="49"/>
    <n v="6638762"/>
  </r>
  <r>
    <x v="0"/>
    <x v="2"/>
    <x v="2"/>
    <x v="0"/>
    <x v="49"/>
    <n v="132200"/>
  </r>
  <r>
    <x v="0"/>
    <x v="3"/>
    <x v="3"/>
    <x v="0"/>
    <x v="49"/>
    <n v="5955"/>
  </r>
  <r>
    <x v="0"/>
    <x v="4"/>
    <x v="4"/>
    <x v="0"/>
    <x v="49"/>
    <n v="928148"/>
  </r>
  <r>
    <x v="0"/>
    <x v="5"/>
    <x v="5"/>
    <x v="0"/>
    <x v="49"/>
    <n v="1299777"/>
  </r>
  <r>
    <x v="0"/>
    <x v="6"/>
    <x v="6"/>
    <x v="0"/>
    <x v="49"/>
    <n v="28422"/>
  </r>
  <r>
    <x v="0"/>
    <x v="7"/>
    <x v="7"/>
    <x v="0"/>
    <x v="49"/>
    <n v="0"/>
  </r>
  <r>
    <x v="0"/>
    <x v="8"/>
    <x v="8"/>
    <x v="0"/>
    <x v="49"/>
    <n v="0"/>
  </r>
  <r>
    <x v="0"/>
    <x v="9"/>
    <x v="9"/>
    <x v="0"/>
    <x v="49"/>
    <n v="0"/>
  </r>
  <r>
    <x v="0"/>
    <x v="10"/>
    <x v="10"/>
    <x v="0"/>
    <x v="49"/>
    <n v="0"/>
  </r>
  <r>
    <x v="0"/>
    <x v="11"/>
    <x v="11"/>
    <x v="0"/>
    <x v="49"/>
    <n v="39574649"/>
  </r>
  <r>
    <x v="0"/>
    <x v="12"/>
    <x v="12"/>
    <x v="0"/>
    <x v="49"/>
    <n v="0"/>
  </r>
  <r>
    <x v="0"/>
    <x v="13"/>
    <x v="13"/>
    <x v="0"/>
    <x v="49"/>
    <n v="21137297"/>
  </r>
  <r>
    <x v="0"/>
    <x v="0"/>
    <x v="0"/>
    <x v="1"/>
    <x v="49"/>
    <n v="0"/>
  </r>
  <r>
    <x v="0"/>
    <x v="1"/>
    <x v="1"/>
    <x v="1"/>
    <x v="49"/>
    <n v="0"/>
  </r>
  <r>
    <x v="0"/>
    <x v="2"/>
    <x v="2"/>
    <x v="1"/>
    <x v="49"/>
    <n v="1084446"/>
  </r>
  <r>
    <x v="0"/>
    <x v="3"/>
    <x v="3"/>
    <x v="1"/>
    <x v="49"/>
    <n v="39608"/>
  </r>
  <r>
    <x v="0"/>
    <x v="4"/>
    <x v="4"/>
    <x v="1"/>
    <x v="49"/>
    <n v="0"/>
  </r>
  <r>
    <x v="0"/>
    <x v="5"/>
    <x v="5"/>
    <x v="1"/>
    <x v="49"/>
    <n v="0"/>
  </r>
  <r>
    <x v="0"/>
    <x v="6"/>
    <x v="6"/>
    <x v="1"/>
    <x v="49"/>
    <n v="0"/>
  </r>
  <r>
    <x v="0"/>
    <x v="7"/>
    <x v="7"/>
    <x v="1"/>
    <x v="49"/>
    <n v="3295706"/>
  </r>
  <r>
    <x v="0"/>
    <x v="8"/>
    <x v="8"/>
    <x v="1"/>
    <x v="49"/>
    <n v="2595011"/>
  </r>
  <r>
    <x v="0"/>
    <x v="9"/>
    <x v="9"/>
    <x v="1"/>
    <x v="49"/>
    <n v="446359"/>
  </r>
  <r>
    <x v="0"/>
    <x v="10"/>
    <x v="10"/>
    <x v="1"/>
    <x v="49"/>
    <n v="1916982"/>
  </r>
  <r>
    <x v="0"/>
    <x v="11"/>
    <x v="11"/>
    <x v="1"/>
    <x v="49"/>
    <n v="0"/>
  </r>
  <r>
    <x v="0"/>
    <x v="12"/>
    <x v="12"/>
    <x v="1"/>
    <x v="49"/>
    <n v="2130900"/>
  </r>
  <r>
    <x v="0"/>
    <x v="13"/>
    <x v="13"/>
    <x v="1"/>
    <x v="49"/>
    <n v="189188"/>
  </r>
  <r>
    <x v="1"/>
    <x v="14"/>
    <x v="14"/>
    <x v="0"/>
    <x v="49"/>
    <n v="0"/>
  </r>
  <r>
    <x v="1"/>
    <x v="15"/>
    <x v="15"/>
    <x v="0"/>
    <x v="49"/>
    <n v="0"/>
  </r>
  <r>
    <x v="1"/>
    <x v="16"/>
    <x v="16"/>
    <x v="0"/>
    <x v="49"/>
    <n v="0"/>
  </r>
  <r>
    <x v="1"/>
    <x v="17"/>
    <x v="17"/>
    <x v="0"/>
    <x v="49"/>
    <n v="471952"/>
  </r>
  <r>
    <x v="1"/>
    <x v="18"/>
    <x v="18"/>
    <x v="0"/>
    <x v="49"/>
    <n v="4948"/>
  </r>
  <r>
    <x v="1"/>
    <x v="19"/>
    <x v="19"/>
    <x v="0"/>
    <x v="49"/>
    <n v="11912"/>
  </r>
  <r>
    <x v="1"/>
    <x v="20"/>
    <x v="20"/>
    <x v="0"/>
    <x v="49"/>
    <n v="197744"/>
  </r>
  <r>
    <x v="1"/>
    <x v="21"/>
    <x v="21"/>
    <x v="0"/>
    <x v="49"/>
    <n v="515051"/>
  </r>
  <r>
    <x v="1"/>
    <x v="22"/>
    <x v="22"/>
    <x v="0"/>
    <x v="49"/>
    <n v="321139"/>
  </r>
  <r>
    <x v="1"/>
    <x v="14"/>
    <x v="14"/>
    <x v="1"/>
    <x v="49"/>
    <n v="0"/>
  </r>
  <r>
    <x v="1"/>
    <x v="15"/>
    <x v="15"/>
    <x v="1"/>
    <x v="49"/>
    <n v="104687"/>
  </r>
  <r>
    <x v="1"/>
    <x v="16"/>
    <x v="16"/>
    <x v="1"/>
    <x v="49"/>
    <n v="634603"/>
  </r>
  <r>
    <x v="1"/>
    <x v="17"/>
    <x v="17"/>
    <x v="1"/>
    <x v="49"/>
    <n v="447"/>
  </r>
  <r>
    <x v="1"/>
    <x v="18"/>
    <x v="18"/>
    <x v="1"/>
    <x v="49"/>
    <n v="264041"/>
  </r>
  <r>
    <x v="1"/>
    <x v="19"/>
    <x v="19"/>
    <x v="1"/>
    <x v="49"/>
    <n v="60036"/>
  </r>
  <r>
    <x v="1"/>
    <x v="20"/>
    <x v="20"/>
    <x v="1"/>
    <x v="49"/>
    <n v="0"/>
  </r>
  <r>
    <x v="1"/>
    <x v="21"/>
    <x v="21"/>
    <x v="1"/>
    <x v="49"/>
    <n v="0"/>
  </r>
  <r>
    <x v="1"/>
    <x v="22"/>
    <x v="22"/>
    <x v="1"/>
    <x v="49"/>
    <n v="3186824"/>
  </r>
  <r>
    <x v="2"/>
    <x v="23"/>
    <x v="23"/>
    <x v="0"/>
    <x v="49"/>
    <n v="379032"/>
  </r>
  <r>
    <x v="2"/>
    <x v="23"/>
    <x v="23"/>
    <x v="1"/>
    <x v="49"/>
    <n v="-343663"/>
  </r>
  <r>
    <x v="3"/>
    <x v="24"/>
    <x v="24"/>
    <x v="0"/>
    <x v="49"/>
    <n v="1405"/>
  </r>
  <r>
    <x v="3"/>
    <x v="24"/>
    <x v="24"/>
    <x v="1"/>
    <x v="49"/>
    <n v="0"/>
  </r>
  <r>
    <x v="0"/>
    <x v="0"/>
    <x v="0"/>
    <x v="0"/>
    <x v="50"/>
    <n v="288451"/>
  </r>
  <r>
    <x v="0"/>
    <x v="1"/>
    <x v="1"/>
    <x v="0"/>
    <x v="50"/>
    <n v="6899302"/>
  </r>
  <r>
    <x v="0"/>
    <x v="2"/>
    <x v="2"/>
    <x v="0"/>
    <x v="50"/>
    <n v="126664"/>
  </r>
  <r>
    <x v="0"/>
    <x v="3"/>
    <x v="3"/>
    <x v="0"/>
    <x v="50"/>
    <n v="4382"/>
  </r>
  <r>
    <x v="0"/>
    <x v="4"/>
    <x v="4"/>
    <x v="0"/>
    <x v="50"/>
    <n v="934708"/>
  </r>
  <r>
    <x v="0"/>
    <x v="5"/>
    <x v="5"/>
    <x v="0"/>
    <x v="50"/>
    <n v="1496556"/>
  </r>
  <r>
    <x v="0"/>
    <x v="6"/>
    <x v="6"/>
    <x v="0"/>
    <x v="50"/>
    <n v="26337"/>
  </r>
  <r>
    <x v="0"/>
    <x v="7"/>
    <x v="7"/>
    <x v="0"/>
    <x v="50"/>
    <n v="0"/>
  </r>
  <r>
    <x v="0"/>
    <x v="8"/>
    <x v="8"/>
    <x v="0"/>
    <x v="50"/>
    <n v="0"/>
  </r>
  <r>
    <x v="0"/>
    <x v="9"/>
    <x v="9"/>
    <x v="0"/>
    <x v="50"/>
    <n v="0"/>
  </r>
  <r>
    <x v="0"/>
    <x v="10"/>
    <x v="10"/>
    <x v="0"/>
    <x v="50"/>
    <n v="0"/>
  </r>
  <r>
    <x v="0"/>
    <x v="11"/>
    <x v="11"/>
    <x v="0"/>
    <x v="50"/>
    <n v="44614297"/>
  </r>
  <r>
    <x v="0"/>
    <x v="12"/>
    <x v="12"/>
    <x v="0"/>
    <x v="50"/>
    <n v="0"/>
  </r>
  <r>
    <x v="0"/>
    <x v="13"/>
    <x v="13"/>
    <x v="0"/>
    <x v="50"/>
    <n v="21276843"/>
  </r>
  <r>
    <x v="0"/>
    <x v="0"/>
    <x v="0"/>
    <x v="1"/>
    <x v="50"/>
    <n v="0"/>
  </r>
  <r>
    <x v="0"/>
    <x v="1"/>
    <x v="1"/>
    <x v="1"/>
    <x v="50"/>
    <n v="0"/>
  </r>
  <r>
    <x v="0"/>
    <x v="2"/>
    <x v="2"/>
    <x v="1"/>
    <x v="50"/>
    <n v="1024192"/>
  </r>
  <r>
    <x v="0"/>
    <x v="3"/>
    <x v="3"/>
    <x v="1"/>
    <x v="50"/>
    <n v="40159"/>
  </r>
  <r>
    <x v="0"/>
    <x v="4"/>
    <x v="4"/>
    <x v="1"/>
    <x v="50"/>
    <n v="0"/>
  </r>
  <r>
    <x v="0"/>
    <x v="5"/>
    <x v="5"/>
    <x v="1"/>
    <x v="50"/>
    <n v="0"/>
  </r>
  <r>
    <x v="0"/>
    <x v="6"/>
    <x v="6"/>
    <x v="1"/>
    <x v="50"/>
    <n v="0"/>
  </r>
  <r>
    <x v="0"/>
    <x v="7"/>
    <x v="7"/>
    <x v="1"/>
    <x v="50"/>
    <n v="3289168"/>
  </r>
  <r>
    <x v="0"/>
    <x v="8"/>
    <x v="8"/>
    <x v="1"/>
    <x v="50"/>
    <n v="2679717"/>
  </r>
  <r>
    <x v="0"/>
    <x v="9"/>
    <x v="9"/>
    <x v="1"/>
    <x v="50"/>
    <n v="462425"/>
  </r>
  <r>
    <x v="0"/>
    <x v="10"/>
    <x v="10"/>
    <x v="1"/>
    <x v="50"/>
    <n v="1943249"/>
  </r>
  <r>
    <x v="0"/>
    <x v="11"/>
    <x v="11"/>
    <x v="1"/>
    <x v="50"/>
    <n v="0"/>
  </r>
  <r>
    <x v="0"/>
    <x v="12"/>
    <x v="12"/>
    <x v="1"/>
    <x v="50"/>
    <n v="2287600"/>
  </r>
  <r>
    <x v="0"/>
    <x v="13"/>
    <x v="13"/>
    <x v="1"/>
    <x v="50"/>
    <n v="733849"/>
  </r>
  <r>
    <x v="1"/>
    <x v="14"/>
    <x v="14"/>
    <x v="0"/>
    <x v="50"/>
    <n v="444"/>
  </r>
  <r>
    <x v="1"/>
    <x v="15"/>
    <x v="15"/>
    <x v="0"/>
    <x v="50"/>
    <n v="0"/>
  </r>
  <r>
    <x v="1"/>
    <x v="16"/>
    <x v="16"/>
    <x v="0"/>
    <x v="50"/>
    <n v="0"/>
  </r>
  <r>
    <x v="1"/>
    <x v="17"/>
    <x v="17"/>
    <x v="0"/>
    <x v="50"/>
    <n v="821243"/>
  </r>
  <r>
    <x v="1"/>
    <x v="18"/>
    <x v="18"/>
    <x v="0"/>
    <x v="50"/>
    <n v="4494"/>
  </r>
  <r>
    <x v="1"/>
    <x v="19"/>
    <x v="19"/>
    <x v="0"/>
    <x v="50"/>
    <n v="13438"/>
  </r>
  <r>
    <x v="1"/>
    <x v="20"/>
    <x v="20"/>
    <x v="0"/>
    <x v="50"/>
    <n v="133785"/>
  </r>
  <r>
    <x v="1"/>
    <x v="21"/>
    <x v="21"/>
    <x v="0"/>
    <x v="50"/>
    <n v="392611"/>
  </r>
  <r>
    <x v="1"/>
    <x v="22"/>
    <x v="22"/>
    <x v="0"/>
    <x v="50"/>
    <n v="574177"/>
  </r>
  <r>
    <x v="1"/>
    <x v="14"/>
    <x v="14"/>
    <x v="1"/>
    <x v="50"/>
    <n v="0"/>
  </r>
  <r>
    <x v="1"/>
    <x v="15"/>
    <x v="15"/>
    <x v="1"/>
    <x v="50"/>
    <n v="121668"/>
  </r>
  <r>
    <x v="1"/>
    <x v="16"/>
    <x v="16"/>
    <x v="1"/>
    <x v="50"/>
    <n v="664300"/>
  </r>
  <r>
    <x v="1"/>
    <x v="17"/>
    <x v="17"/>
    <x v="1"/>
    <x v="50"/>
    <n v="306"/>
  </r>
  <r>
    <x v="1"/>
    <x v="18"/>
    <x v="18"/>
    <x v="1"/>
    <x v="50"/>
    <n v="346945"/>
  </r>
  <r>
    <x v="1"/>
    <x v="19"/>
    <x v="19"/>
    <x v="1"/>
    <x v="50"/>
    <n v="123381"/>
  </r>
  <r>
    <x v="1"/>
    <x v="20"/>
    <x v="20"/>
    <x v="1"/>
    <x v="50"/>
    <n v="0"/>
  </r>
  <r>
    <x v="1"/>
    <x v="21"/>
    <x v="21"/>
    <x v="1"/>
    <x v="50"/>
    <n v="80"/>
  </r>
  <r>
    <x v="1"/>
    <x v="22"/>
    <x v="22"/>
    <x v="1"/>
    <x v="50"/>
    <n v="3396498"/>
  </r>
  <r>
    <x v="2"/>
    <x v="23"/>
    <x v="23"/>
    <x v="0"/>
    <x v="50"/>
    <n v="-6180836"/>
  </r>
  <r>
    <x v="2"/>
    <x v="23"/>
    <x v="23"/>
    <x v="1"/>
    <x v="50"/>
    <n v="-122192"/>
  </r>
  <r>
    <x v="3"/>
    <x v="24"/>
    <x v="24"/>
    <x v="0"/>
    <x v="50"/>
    <n v="802"/>
  </r>
  <r>
    <x v="3"/>
    <x v="24"/>
    <x v="24"/>
    <x v="1"/>
    <x v="50"/>
    <n v="0"/>
  </r>
  <r>
    <x v="0"/>
    <x v="0"/>
    <x v="0"/>
    <x v="0"/>
    <x v="51"/>
    <n v="292627"/>
  </r>
  <r>
    <x v="0"/>
    <x v="1"/>
    <x v="1"/>
    <x v="0"/>
    <x v="51"/>
    <n v="5333025"/>
  </r>
  <r>
    <x v="0"/>
    <x v="2"/>
    <x v="2"/>
    <x v="0"/>
    <x v="51"/>
    <n v="121612"/>
  </r>
  <r>
    <x v="0"/>
    <x v="3"/>
    <x v="3"/>
    <x v="0"/>
    <x v="51"/>
    <n v="3296"/>
  </r>
  <r>
    <x v="0"/>
    <x v="4"/>
    <x v="4"/>
    <x v="0"/>
    <x v="51"/>
    <n v="915627"/>
  </r>
  <r>
    <x v="0"/>
    <x v="5"/>
    <x v="5"/>
    <x v="0"/>
    <x v="51"/>
    <n v="1595846"/>
  </r>
  <r>
    <x v="0"/>
    <x v="6"/>
    <x v="6"/>
    <x v="0"/>
    <x v="51"/>
    <n v="15372"/>
  </r>
  <r>
    <x v="0"/>
    <x v="7"/>
    <x v="7"/>
    <x v="0"/>
    <x v="51"/>
    <n v="0"/>
  </r>
  <r>
    <x v="0"/>
    <x v="8"/>
    <x v="8"/>
    <x v="0"/>
    <x v="51"/>
    <n v="0"/>
  </r>
  <r>
    <x v="0"/>
    <x v="9"/>
    <x v="9"/>
    <x v="0"/>
    <x v="51"/>
    <n v="0"/>
  </r>
  <r>
    <x v="0"/>
    <x v="10"/>
    <x v="10"/>
    <x v="0"/>
    <x v="51"/>
    <n v="0"/>
  </r>
  <r>
    <x v="0"/>
    <x v="11"/>
    <x v="11"/>
    <x v="0"/>
    <x v="51"/>
    <n v="33046665"/>
  </r>
  <r>
    <x v="0"/>
    <x v="12"/>
    <x v="12"/>
    <x v="0"/>
    <x v="51"/>
    <n v="0"/>
  </r>
  <r>
    <x v="0"/>
    <x v="13"/>
    <x v="13"/>
    <x v="0"/>
    <x v="51"/>
    <n v="21355315"/>
  </r>
  <r>
    <x v="0"/>
    <x v="25"/>
    <x v="25"/>
    <x v="0"/>
    <x v="51"/>
    <n v="0"/>
  </r>
  <r>
    <x v="0"/>
    <x v="0"/>
    <x v="0"/>
    <x v="1"/>
    <x v="51"/>
    <n v="0"/>
  </r>
  <r>
    <x v="0"/>
    <x v="1"/>
    <x v="1"/>
    <x v="1"/>
    <x v="51"/>
    <n v="11"/>
  </r>
  <r>
    <x v="0"/>
    <x v="2"/>
    <x v="2"/>
    <x v="1"/>
    <x v="51"/>
    <n v="981195"/>
  </r>
  <r>
    <x v="0"/>
    <x v="3"/>
    <x v="3"/>
    <x v="1"/>
    <x v="51"/>
    <n v="41326"/>
  </r>
  <r>
    <x v="0"/>
    <x v="4"/>
    <x v="4"/>
    <x v="1"/>
    <x v="51"/>
    <n v="0"/>
  </r>
  <r>
    <x v="0"/>
    <x v="5"/>
    <x v="5"/>
    <x v="1"/>
    <x v="51"/>
    <n v="156"/>
  </r>
  <r>
    <x v="0"/>
    <x v="6"/>
    <x v="6"/>
    <x v="1"/>
    <x v="51"/>
    <n v="2388"/>
  </r>
  <r>
    <x v="0"/>
    <x v="7"/>
    <x v="7"/>
    <x v="1"/>
    <x v="51"/>
    <n v="1927368"/>
  </r>
  <r>
    <x v="0"/>
    <x v="8"/>
    <x v="8"/>
    <x v="1"/>
    <x v="51"/>
    <n v="2828024"/>
  </r>
  <r>
    <x v="0"/>
    <x v="9"/>
    <x v="9"/>
    <x v="1"/>
    <x v="51"/>
    <n v="467879"/>
  </r>
  <r>
    <x v="0"/>
    <x v="10"/>
    <x v="10"/>
    <x v="1"/>
    <x v="51"/>
    <n v="1891776"/>
  </r>
  <r>
    <x v="0"/>
    <x v="11"/>
    <x v="11"/>
    <x v="1"/>
    <x v="51"/>
    <n v="0"/>
  </r>
  <r>
    <x v="0"/>
    <x v="12"/>
    <x v="12"/>
    <x v="1"/>
    <x v="51"/>
    <n v="2228978"/>
  </r>
  <r>
    <x v="0"/>
    <x v="13"/>
    <x v="13"/>
    <x v="1"/>
    <x v="51"/>
    <n v="232113"/>
  </r>
  <r>
    <x v="0"/>
    <x v="25"/>
    <x v="25"/>
    <x v="1"/>
    <x v="51"/>
    <n v="14264"/>
  </r>
  <r>
    <x v="1"/>
    <x v="14"/>
    <x v="14"/>
    <x v="0"/>
    <x v="51"/>
    <n v="0"/>
  </r>
  <r>
    <x v="1"/>
    <x v="15"/>
    <x v="15"/>
    <x v="0"/>
    <x v="51"/>
    <n v="0"/>
  </r>
  <r>
    <x v="1"/>
    <x v="16"/>
    <x v="16"/>
    <x v="0"/>
    <x v="51"/>
    <n v="0"/>
  </r>
  <r>
    <x v="1"/>
    <x v="17"/>
    <x v="17"/>
    <x v="0"/>
    <x v="51"/>
    <n v="354988"/>
  </r>
  <r>
    <x v="1"/>
    <x v="18"/>
    <x v="18"/>
    <x v="0"/>
    <x v="51"/>
    <n v="4131"/>
  </r>
  <r>
    <x v="1"/>
    <x v="19"/>
    <x v="19"/>
    <x v="0"/>
    <x v="51"/>
    <n v="15131"/>
  </r>
  <r>
    <x v="1"/>
    <x v="20"/>
    <x v="20"/>
    <x v="0"/>
    <x v="51"/>
    <n v="287848"/>
  </r>
  <r>
    <x v="1"/>
    <x v="21"/>
    <x v="21"/>
    <x v="0"/>
    <x v="51"/>
    <n v="75771"/>
  </r>
  <r>
    <x v="1"/>
    <x v="22"/>
    <x v="22"/>
    <x v="0"/>
    <x v="51"/>
    <n v="1190883"/>
  </r>
  <r>
    <x v="1"/>
    <x v="14"/>
    <x v="14"/>
    <x v="1"/>
    <x v="51"/>
    <n v="0"/>
  </r>
  <r>
    <x v="1"/>
    <x v="15"/>
    <x v="15"/>
    <x v="1"/>
    <x v="51"/>
    <n v="125381"/>
  </r>
  <r>
    <x v="1"/>
    <x v="16"/>
    <x v="16"/>
    <x v="1"/>
    <x v="51"/>
    <n v="735050"/>
  </r>
  <r>
    <x v="1"/>
    <x v="17"/>
    <x v="17"/>
    <x v="1"/>
    <x v="51"/>
    <n v="1123"/>
  </r>
  <r>
    <x v="1"/>
    <x v="18"/>
    <x v="18"/>
    <x v="1"/>
    <x v="51"/>
    <n v="208249"/>
  </r>
  <r>
    <x v="1"/>
    <x v="19"/>
    <x v="19"/>
    <x v="1"/>
    <x v="51"/>
    <n v="27698"/>
  </r>
  <r>
    <x v="1"/>
    <x v="20"/>
    <x v="20"/>
    <x v="1"/>
    <x v="51"/>
    <n v="0"/>
  </r>
  <r>
    <x v="1"/>
    <x v="21"/>
    <x v="21"/>
    <x v="1"/>
    <x v="51"/>
    <n v="402010"/>
  </r>
  <r>
    <x v="1"/>
    <x v="22"/>
    <x v="22"/>
    <x v="1"/>
    <x v="51"/>
    <n v="6250624"/>
  </r>
  <r>
    <x v="2"/>
    <x v="23"/>
    <x v="23"/>
    <x v="0"/>
    <x v="51"/>
    <n v="7653229"/>
  </r>
  <r>
    <x v="2"/>
    <x v="23"/>
    <x v="23"/>
    <x v="1"/>
    <x v="51"/>
    <n v="-824131"/>
  </r>
  <r>
    <x v="3"/>
    <x v="24"/>
    <x v="24"/>
    <x v="0"/>
    <x v="51"/>
    <n v="1242"/>
  </r>
  <r>
    <x v="3"/>
    <x v="24"/>
    <x v="24"/>
    <x v="1"/>
    <x v="51"/>
    <n v="0"/>
  </r>
  <r>
    <x v="0"/>
    <x v="0"/>
    <x v="0"/>
    <x v="0"/>
    <x v="52"/>
    <n v="290564"/>
  </r>
  <r>
    <x v="0"/>
    <x v="1"/>
    <x v="1"/>
    <x v="0"/>
    <x v="52"/>
    <n v="6803559"/>
  </r>
  <r>
    <x v="0"/>
    <x v="2"/>
    <x v="2"/>
    <x v="0"/>
    <x v="52"/>
    <n v="114894"/>
  </r>
  <r>
    <x v="0"/>
    <x v="3"/>
    <x v="3"/>
    <x v="0"/>
    <x v="52"/>
    <n v="2037"/>
  </r>
  <r>
    <x v="0"/>
    <x v="4"/>
    <x v="4"/>
    <x v="0"/>
    <x v="52"/>
    <n v="647372"/>
  </r>
  <r>
    <x v="0"/>
    <x v="5"/>
    <x v="5"/>
    <x v="0"/>
    <x v="52"/>
    <n v="1879784"/>
  </r>
  <r>
    <x v="0"/>
    <x v="6"/>
    <x v="6"/>
    <x v="0"/>
    <x v="52"/>
    <n v="15592"/>
  </r>
  <r>
    <x v="0"/>
    <x v="7"/>
    <x v="7"/>
    <x v="0"/>
    <x v="52"/>
    <n v="0"/>
  </r>
  <r>
    <x v="0"/>
    <x v="8"/>
    <x v="8"/>
    <x v="0"/>
    <x v="52"/>
    <n v="0"/>
  </r>
  <r>
    <x v="0"/>
    <x v="9"/>
    <x v="9"/>
    <x v="0"/>
    <x v="52"/>
    <n v="0"/>
  </r>
  <r>
    <x v="0"/>
    <x v="10"/>
    <x v="10"/>
    <x v="0"/>
    <x v="52"/>
    <n v="0"/>
  </r>
  <r>
    <x v="0"/>
    <x v="11"/>
    <x v="11"/>
    <x v="0"/>
    <x v="52"/>
    <n v="32709761"/>
  </r>
  <r>
    <x v="0"/>
    <x v="12"/>
    <x v="12"/>
    <x v="0"/>
    <x v="52"/>
    <n v="0"/>
  </r>
  <r>
    <x v="0"/>
    <x v="13"/>
    <x v="13"/>
    <x v="0"/>
    <x v="52"/>
    <n v="22415138"/>
  </r>
  <r>
    <x v="0"/>
    <x v="25"/>
    <x v="25"/>
    <x v="0"/>
    <x v="52"/>
    <n v="0"/>
  </r>
  <r>
    <x v="0"/>
    <x v="0"/>
    <x v="0"/>
    <x v="1"/>
    <x v="52"/>
    <n v="0"/>
  </r>
  <r>
    <x v="0"/>
    <x v="1"/>
    <x v="1"/>
    <x v="1"/>
    <x v="52"/>
    <n v="0"/>
  </r>
  <r>
    <x v="0"/>
    <x v="2"/>
    <x v="2"/>
    <x v="1"/>
    <x v="52"/>
    <n v="940611"/>
  </r>
  <r>
    <x v="0"/>
    <x v="3"/>
    <x v="3"/>
    <x v="1"/>
    <x v="52"/>
    <n v="39991"/>
  </r>
  <r>
    <x v="0"/>
    <x v="4"/>
    <x v="4"/>
    <x v="1"/>
    <x v="52"/>
    <n v="0"/>
  </r>
  <r>
    <x v="0"/>
    <x v="5"/>
    <x v="5"/>
    <x v="1"/>
    <x v="52"/>
    <n v="0"/>
  </r>
  <r>
    <x v="0"/>
    <x v="6"/>
    <x v="6"/>
    <x v="1"/>
    <x v="52"/>
    <n v="2388"/>
  </r>
  <r>
    <x v="0"/>
    <x v="7"/>
    <x v="7"/>
    <x v="1"/>
    <x v="52"/>
    <n v="1885148"/>
  </r>
  <r>
    <x v="0"/>
    <x v="8"/>
    <x v="8"/>
    <x v="1"/>
    <x v="52"/>
    <n v="2728133"/>
  </r>
  <r>
    <x v="0"/>
    <x v="9"/>
    <x v="9"/>
    <x v="1"/>
    <x v="52"/>
    <n v="474378"/>
  </r>
  <r>
    <x v="0"/>
    <x v="10"/>
    <x v="10"/>
    <x v="1"/>
    <x v="52"/>
    <n v="1986474"/>
  </r>
  <r>
    <x v="0"/>
    <x v="11"/>
    <x v="11"/>
    <x v="1"/>
    <x v="52"/>
    <n v="0"/>
  </r>
  <r>
    <x v="0"/>
    <x v="12"/>
    <x v="12"/>
    <x v="1"/>
    <x v="52"/>
    <n v="2279419"/>
  </r>
  <r>
    <x v="0"/>
    <x v="13"/>
    <x v="13"/>
    <x v="1"/>
    <x v="52"/>
    <n v="204468"/>
  </r>
  <r>
    <x v="0"/>
    <x v="25"/>
    <x v="25"/>
    <x v="1"/>
    <x v="52"/>
    <n v="0"/>
  </r>
  <r>
    <x v="1"/>
    <x v="14"/>
    <x v="14"/>
    <x v="0"/>
    <x v="52"/>
    <n v="0"/>
  </r>
  <r>
    <x v="1"/>
    <x v="15"/>
    <x v="15"/>
    <x v="0"/>
    <x v="52"/>
    <n v="0"/>
  </r>
  <r>
    <x v="1"/>
    <x v="16"/>
    <x v="16"/>
    <x v="0"/>
    <x v="52"/>
    <n v="0"/>
  </r>
  <r>
    <x v="1"/>
    <x v="17"/>
    <x v="17"/>
    <x v="0"/>
    <x v="52"/>
    <n v="189577"/>
  </r>
  <r>
    <x v="1"/>
    <x v="18"/>
    <x v="18"/>
    <x v="0"/>
    <x v="52"/>
    <n v="37075"/>
  </r>
  <r>
    <x v="1"/>
    <x v="19"/>
    <x v="19"/>
    <x v="0"/>
    <x v="52"/>
    <n v="78470"/>
  </r>
  <r>
    <x v="1"/>
    <x v="20"/>
    <x v="20"/>
    <x v="0"/>
    <x v="52"/>
    <n v="257533"/>
  </r>
  <r>
    <x v="1"/>
    <x v="21"/>
    <x v="21"/>
    <x v="0"/>
    <x v="52"/>
    <n v="5"/>
  </r>
  <r>
    <x v="1"/>
    <x v="22"/>
    <x v="22"/>
    <x v="0"/>
    <x v="52"/>
    <n v="12337092"/>
  </r>
  <r>
    <x v="1"/>
    <x v="14"/>
    <x v="14"/>
    <x v="1"/>
    <x v="52"/>
    <n v="0"/>
  </r>
  <r>
    <x v="1"/>
    <x v="15"/>
    <x v="15"/>
    <x v="1"/>
    <x v="52"/>
    <n v="139267"/>
  </r>
  <r>
    <x v="1"/>
    <x v="16"/>
    <x v="16"/>
    <x v="1"/>
    <x v="52"/>
    <n v="818980"/>
  </r>
  <r>
    <x v="1"/>
    <x v="17"/>
    <x v="17"/>
    <x v="1"/>
    <x v="52"/>
    <n v="401"/>
  </r>
  <r>
    <x v="1"/>
    <x v="18"/>
    <x v="18"/>
    <x v="1"/>
    <x v="52"/>
    <n v="107086"/>
  </r>
  <r>
    <x v="1"/>
    <x v="19"/>
    <x v="19"/>
    <x v="1"/>
    <x v="52"/>
    <n v="5000"/>
  </r>
  <r>
    <x v="1"/>
    <x v="20"/>
    <x v="20"/>
    <x v="1"/>
    <x v="52"/>
    <n v="0"/>
  </r>
  <r>
    <x v="1"/>
    <x v="21"/>
    <x v="21"/>
    <x v="1"/>
    <x v="52"/>
    <n v="476069"/>
  </r>
  <r>
    <x v="1"/>
    <x v="22"/>
    <x v="22"/>
    <x v="1"/>
    <x v="52"/>
    <n v="5589409"/>
  </r>
  <r>
    <x v="2"/>
    <x v="23"/>
    <x v="23"/>
    <x v="0"/>
    <x v="52"/>
    <n v="2785113"/>
  </r>
  <r>
    <x v="2"/>
    <x v="23"/>
    <x v="23"/>
    <x v="1"/>
    <x v="52"/>
    <n v="-2446488"/>
  </r>
  <r>
    <x v="3"/>
    <x v="24"/>
    <x v="24"/>
    <x v="0"/>
    <x v="52"/>
    <n v="0"/>
  </r>
  <r>
    <x v="3"/>
    <x v="24"/>
    <x v="24"/>
    <x v="1"/>
    <x v="52"/>
    <n v="0"/>
  </r>
  <r>
    <x v="0"/>
    <x v="0"/>
    <x v="0"/>
    <x v="0"/>
    <x v="53"/>
    <n v="312826"/>
  </r>
  <r>
    <x v="0"/>
    <x v="0"/>
    <x v="0"/>
    <x v="0"/>
    <x v="54"/>
    <n v="314252"/>
  </r>
  <r>
    <x v="0"/>
    <x v="1"/>
    <x v="1"/>
    <x v="0"/>
    <x v="53"/>
    <n v="7019216"/>
  </r>
  <r>
    <x v="0"/>
    <x v="1"/>
    <x v="1"/>
    <x v="0"/>
    <x v="54"/>
    <n v="8670065"/>
  </r>
  <r>
    <x v="0"/>
    <x v="2"/>
    <x v="2"/>
    <x v="0"/>
    <x v="53"/>
    <n v="117137"/>
  </r>
  <r>
    <x v="0"/>
    <x v="2"/>
    <x v="2"/>
    <x v="0"/>
    <x v="54"/>
    <n v="119055"/>
  </r>
  <r>
    <x v="0"/>
    <x v="3"/>
    <x v="3"/>
    <x v="0"/>
    <x v="53"/>
    <n v="2429"/>
  </r>
  <r>
    <x v="0"/>
    <x v="3"/>
    <x v="3"/>
    <x v="0"/>
    <x v="54"/>
    <n v="2655"/>
  </r>
  <r>
    <x v="0"/>
    <x v="4"/>
    <x v="4"/>
    <x v="0"/>
    <x v="53"/>
    <n v="397848"/>
  </r>
  <r>
    <x v="0"/>
    <x v="4"/>
    <x v="4"/>
    <x v="0"/>
    <x v="54"/>
    <n v="213036"/>
  </r>
  <r>
    <x v="0"/>
    <x v="5"/>
    <x v="5"/>
    <x v="0"/>
    <x v="53"/>
    <n v="2114980"/>
  </r>
  <r>
    <x v="0"/>
    <x v="5"/>
    <x v="5"/>
    <x v="0"/>
    <x v="54"/>
    <n v="2232955"/>
  </r>
  <r>
    <x v="0"/>
    <x v="6"/>
    <x v="6"/>
    <x v="0"/>
    <x v="53"/>
    <n v="18678"/>
  </r>
  <r>
    <x v="0"/>
    <x v="6"/>
    <x v="6"/>
    <x v="0"/>
    <x v="54"/>
    <n v="21586"/>
  </r>
  <r>
    <x v="0"/>
    <x v="7"/>
    <x v="7"/>
    <x v="0"/>
    <x v="53"/>
    <n v="0"/>
  </r>
  <r>
    <x v="0"/>
    <x v="7"/>
    <x v="7"/>
    <x v="0"/>
    <x v="54"/>
    <n v="0"/>
  </r>
  <r>
    <x v="0"/>
    <x v="8"/>
    <x v="8"/>
    <x v="0"/>
    <x v="53"/>
    <n v="0"/>
  </r>
  <r>
    <x v="0"/>
    <x v="8"/>
    <x v="8"/>
    <x v="0"/>
    <x v="54"/>
    <n v="0"/>
  </r>
  <r>
    <x v="0"/>
    <x v="9"/>
    <x v="9"/>
    <x v="0"/>
    <x v="53"/>
    <n v="0"/>
  </r>
  <r>
    <x v="0"/>
    <x v="9"/>
    <x v="9"/>
    <x v="0"/>
    <x v="54"/>
    <n v="0"/>
  </r>
  <r>
    <x v="0"/>
    <x v="10"/>
    <x v="10"/>
    <x v="0"/>
    <x v="53"/>
    <n v="0"/>
  </r>
  <r>
    <x v="0"/>
    <x v="10"/>
    <x v="10"/>
    <x v="0"/>
    <x v="54"/>
    <n v="0"/>
  </r>
  <r>
    <x v="0"/>
    <x v="11"/>
    <x v="11"/>
    <x v="0"/>
    <x v="53"/>
    <n v="36398983"/>
  </r>
  <r>
    <x v="0"/>
    <x v="11"/>
    <x v="11"/>
    <x v="0"/>
    <x v="54"/>
    <n v="42738007"/>
  </r>
  <r>
    <x v="0"/>
    <x v="12"/>
    <x v="12"/>
    <x v="0"/>
    <x v="53"/>
    <n v="0"/>
  </r>
  <r>
    <x v="0"/>
    <x v="12"/>
    <x v="12"/>
    <x v="0"/>
    <x v="54"/>
    <n v="0"/>
  </r>
  <r>
    <x v="0"/>
    <x v="13"/>
    <x v="13"/>
    <x v="0"/>
    <x v="53"/>
    <n v="23847329"/>
  </r>
  <r>
    <x v="0"/>
    <x v="13"/>
    <x v="13"/>
    <x v="0"/>
    <x v="54"/>
    <n v="25758635"/>
  </r>
  <r>
    <x v="0"/>
    <x v="25"/>
    <x v="25"/>
    <x v="0"/>
    <x v="53"/>
    <n v="0"/>
  </r>
  <r>
    <x v="0"/>
    <x v="26"/>
    <x v="26"/>
    <x v="0"/>
    <x v="54"/>
    <n v="0"/>
  </r>
  <r>
    <x v="0"/>
    <x v="0"/>
    <x v="0"/>
    <x v="1"/>
    <x v="53"/>
    <n v="0"/>
  </r>
  <r>
    <x v="0"/>
    <x v="0"/>
    <x v="0"/>
    <x v="1"/>
    <x v="54"/>
    <n v="0"/>
  </r>
  <r>
    <x v="0"/>
    <x v="1"/>
    <x v="1"/>
    <x v="1"/>
    <x v="53"/>
    <n v="0"/>
  </r>
  <r>
    <x v="0"/>
    <x v="1"/>
    <x v="1"/>
    <x v="1"/>
    <x v="54"/>
    <n v="0"/>
  </r>
  <r>
    <x v="0"/>
    <x v="2"/>
    <x v="2"/>
    <x v="1"/>
    <x v="53"/>
    <n v="964451"/>
  </r>
  <r>
    <x v="0"/>
    <x v="2"/>
    <x v="2"/>
    <x v="1"/>
    <x v="54"/>
    <n v="977169"/>
  </r>
  <r>
    <x v="0"/>
    <x v="3"/>
    <x v="3"/>
    <x v="1"/>
    <x v="53"/>
    <n v="39714"/>
  </r>
  <r>
    <x v="0"/>
    <x v="3"/>
    <x v="3"/>
    <x v="1"/>
    <x v="54"/>
    <n v="35836"/>
  </r>
  <r>
    <x v="0"/>
    <x v="4"/>
    <x v="4"/>
    <x v="1"/>
    <x v="53"/>
    <n v="0"/>
  </r>
  <r>
    <x v="0"/>
    <x v="4"/>
    <x v="4"/>
    <x v="1"/>
    <x v="54"/>
    <n v="0"/>
  </r>
  <r>
    <x v="0"/>
    <x v="5"/>
    <x v="5"/>
    <x v="1"/>
    <x v="53"/>
    <n v="0"/>
  </r>
  <r>
    <x v="0"/>
    <x v="5"/>
    <x v="5"/>
    <x v="1"/>
    <x v="54"/>
    <n v="0"/>
  </r>
  <r>
    <x v="0"/>
    <x v="6"/>
    <x v="6"/>
    <x v="1"/>
    <x v="53"/>
    <n v="2388"/>
  </r>
  <r>
    <x v="0"/>
    <x v="6"/>
    <x v="6"/>
    <x v="1"/>
    <x v="54"/>
    <n v="2388"/>
  </r>
  <r>
    <x v="0"/>
    <x v="7"/>
    <x v="7"/>
    <x v="1"/>
    <x v="53"/>
    <n v="2051623"/>
  </r>
  <r>
    <x v="0"/>
    <x v="7"/>
    <x v="7"/>
    <x v="1"/>
    <x v="54"/>
    <n v="2133709"/>
  </r>
  <r>
    <x v="0"/>
    <x v="8"/>
    <x v="8"/>
    <x v="1"/>
    <x v="53"/>
    <n v="2824076"/>
  </r>
  <r>
    <x v="0"/>
    <x v="8"/>
    <x v="8"/>
    <x v="1"/>
    <x v="54"/>
    <n v="2834532"/>
  </r>
  <r>
    <x v="0"/>
    <x v="9"/>
    <x v="9"/>
    <x v="1"/>
    <x v="53"/>
    <n v="500807"/>
  </r>
  <r>
    <x v="0"/>
    <x v="9"/>
    <x v="9"/>
    <x v="1"/>
    <x v="54"/>
    <n v="531609"/>
  </r>
  <r>
    <x v="0"/>
    <x v="10"/>
    <x v="10"/>
    <x v="1"/>
    <x v="53"/>
    <n v="2342437"/>
  </r>
  <r>
    <x v="0"/>
    <x v="10"/>
    <x v="10"/>
    <x v="1"/>
    <x v="54"/>
    <n v="2716022"/>
  </r>
  <r>
    <x v="0"/>
    <x v="11"/>
    <x v="11"/>
    <x v="1"/>
    <x v="53"/>
    <n v="0"/>
  </r>
  <r>
    <x v="0"/>
    <x v="11"/>
    <x v="11"/>
    <x v="1"/>
    <x v="54"/>
    <n v="254000"/>
  </r>
  <r>
    <x v="0"/>
    <x v="12"/>
    <x v="12"/>
    <x v="1"/>
    <x v="53"/>
    <n v="2442620"/>
  </r>
  <r>
    <x v="0"/>
    <x v="12"/>
    <x v="12"/>
    <x v="1"/>
    <x v="54"/>
    <n v="2625007"/>
  </r>
  <r>
    <x v="0"/>
    <x v="13"/>
    <x v="13"/>
    <x v="1"/>
    <x v="53"/>
    <n v="216962"/>
  </r>
  <r>
    <x v="0"/>
    <x v="13"/>
    <x v="13"/>
    <x v="1"/>
    <x v="54"/>
    <n v="420469"/>
  </r>
  <r>
    <x v="0"/>
    <x v="25"/>
    <x v="25"/>
    <x v="1"/>
    <x v="53"/>
    <n v="0"/>
  </r>
  <r>
    <x v="0"/>
    <x v="26"/>
    <x v="26"/>
    <x v="1"/>
    <x v="54"/>
    <n v="1163025"/>
  </r>
  <r>
    <x v="1"/>
    <x v="14"/>
    <x v="14"/>
    <x v="0"/>
    <x v="53"/>
    <n v="0"/>
  </r>
  <r>
    <x v="1"/>
    <x v="14"/>
    <x v="14"/>
    <x v="0"/>
    <x v="54"/>
    <n v="0"/>
  </r>
  <r>
    <x v="1"/>
    <x v="15"/>
    <x v="15"/>
    <x v="0"/>
    <x v="53"/>
    <n v="0"/>
  </r>
  <r>
    <x v="1"/>
    <x v="15"/>
    <x v="15"/>
    <x v="0"/>
    <x v="54"/>
    <n v="0"/>
  </r>
  <r>
    <x v="1"/>
    <x v="16"/>
    <x v="16"/>
    <x v="0"/>
    <x v="53"/>
    <n v="0"/>
  </r>
  <r>
    <x v="1"/>
    <x v="16"/>
    <x v="16"/>
    <x v="0"/>
    <x v="54"/>
    <n v="0"/>
  </r>
  <r>
    <x v="1"/>
    <x v="17"/>
    <x v="17"/>
    <x v="0"/>
    <x v="53"/>
    <n v="123312"/>
  </r>
  <r>
    <x v="1"/>
    <x v="17"/>
    <x v="17"/>
    <x v="0"/>
    <x v="54"/>
    <n v="232012"/>
  </r>
  <r>
    <x v="1"/>
    <x v="18"/>
    <x v="18"/>
    <x v="0"/>
    <x v="53"/>
    <n v="5919"/>
  </r>
  <r>
    <x v="1"/>
    <x v="18"/>
    <x v="18"/>
    <x v="0"/>
    <x v="54"/>
    <n v="4791"/>
  </r>
  <r>
    <x v="1"/>
    <x v="19"/>
    <x v="19"/>
    <x v="0"/>
    <x v="53"/>
    <n v="113763"/>
  </r>
  <r>
    <x v="1"/>
    <x v="19"/>
    <x v="19"/>
    <x v="0"/>
    <x v="54"/>
    <n v="174919"/>
  </r>
  <r>
    <x v="1"/>
    <x v="20"/>
    <x v="20"/>
    <x v="0"/>
    <x v="53"/>
    <n v="669319"/>
  </r>
  <r>
    <x v="1"/>
    <x v="20"/>
    <x v="20"/>
    <x v="0"/>
    <x v="54"/>
    <n v="657759"/>
  </r>
  <r>
    <x v="1"/>
    <x v="21"/>
    <x v="21"/>
    <x v="0"/>
    <x v="53"/>
    <n v="4011"/>
  </r>
  <r>
    <x v="1"/>
    <x v="21"/>
    <x v="21"/>
    <x v="0"/>
    <x v="54"/>
    <n v="5068"/>
  </r>
  <r>
    <x v="1"/>
    <x v="22"/>
    <x v="22"/>
    <x v="0"/>
    <x v="53"/>
    <n v="5008601"/>
  </r>
  <r>
    <x v="1"/>
    <x v="22"/>
    <x v="22"/>
    <x v="0"/>
    <x v="54"/>
    <n v="829660"/>
  </r>
  <r>
    <x v="1"/>
    <x v="14"/>
    <x v="14"/>
    <x v="1"/>
    <x v="53"/>
    <n v="0"/>
  </r>
  <r>
    <x v="1"/>
    <x v="14"/>
    <x v="14"/>
    <x v="1"/>
    <x v="54"/>
    <n v="0"/>
  </r>
  <r>
    <x v="1"/>
    <x v="15"/>
    <x v="15"/>
    <x v="1"/>
    <x v="53"/>
    <n v="139510"/>
  </r>
  <r>
    <x v="1"/>
    <x v="15"/>
    <x v="15"/>
    <x v="1"/>
    <x v="54"/>
    <n v="128463"/>
  </r>
  <r>
    <x v="1"/>
    <x v="16"/>
    <x v="16"/>
    <x v="1"/>
    <x v="53"/>
    <n v="1012233"/>
  </r>
  <r>
    <x v="1"/>
    <x v="16"/>
    <x v="16"/>
    <x v="1"/>
    <x v="54"/>
    <n v="1098122"/>
  </r>
  <r>
    <x v="1"/>
    <x v="17"/>
    <x v="17"/>
    <x v="1"/>
    <x v="53"/>
    <n v="111"/>
  </r>
  <r>
    <x v="1"/>
    <x v="17"/>
    <x v="17"/>
    <x v="1"/>
    <x v="54"/>
    <n v="153"/>
  </r>
  <r>
    <x v="1"/>
    <x v="18"/>
    <x v="18"/>
    <x v="1"/>
    <x v="53"/>
    <n v="73508"/>
  </r>
  <r>
    <x v="1"/>
    <x v="18"/>
    <x v="18"/>
    <x v="1"/>
    <x v="54"/>
    <n v="126120"/>
  </r>
  <r>
    <x v="1"/>
    <x v="19"/>
    <x v="19"/>
    <x v="1"/>
    <x v="53"/>
    <n v="7900"/>
  </r>
  <r>
    <x v="1"/>
    <x v="19"/>
    <x v="19"/>
    <x v="1"/>
    <x v="54"/>
    <n v="13200"/>
  </r>
  <r>
    <x v="1"/>
    <x v="20"/>
    <x v="20"/>
    <x v="1"/>
    <x v="53"/>
    <n v="0"/>
  </r>
  <r>
    <x v="1"/>
    <x v="20"/>
    <x v="20"/>
    <x v="1"/>
    <x v="54"/>
    <n v="0"/>
  </r>
  <r>
    <x v="1"/>
    <x v="21"/>
    <x v="21"/>
    <x v="1"/>
    <x v="53"/>
    <n v="762"/>
  </r>
  <r>
    <x v="1"/>
    <x v="21"/>
    <x v="21"/>
    <x v="1"/>
    <x v="54"/>
    <n v="496"/>
  </r>
  <r>
    <x v="1"/>
    <x v="22"/>
    <x v="22"/>
    <x v="1"/>
    <x v="53"/>
    <n v="7564809"/>
  </r>
  <r>
    <x v="1"/>
    <x v="22"/>
    <x v="22"/>
    <x v="1"/>
    <x v="54"/>
    <n v="7435583"/>
  </r>
  <r>
    <x v="2"/>
    <x v="23"/>
    <x v="23"/>
    <x v="0"/>
    <x v="53"/>
    <n v="713029"/>
  </r>
  <r>
    <x v="2"/>
    <x v="23"/>
    <x v="23"/>
    <x v="0"/>
    <x v="54"/>
    <n v="228490"/>
  </r>
  <r>
    <x v="2"/>
    <x v="23"/>
    <x v="23"/>
    <x v="1"/>
    <x v="53"/>
    <n v="-592786"/>
  </r>
  <r>
    <x v="2"/>
    <x v="23"/>
    <x v="23"/>
    <x v="1"/>
    <x v="54"/>
    <n v="-243607"/>
  </r>
  <r>
    <x v="3"/>
    <x v="24"/>
    <x v="24"/>
    <x v="0"/>
    <x v="53"/>
    <n v="0"/>
  </r>
  <r>
    <x v="3"/>
    <x v="24"/>
    <x v="24"/>
    <x v="0"/>
    <x v="54"/>
    <n v="6544"/>
  </r>
  <r>
    <x v="3"/>
    <x v="24"/>
    <x v="24"/>
    <x v="1"/>
    <x v="53"/>
    <n v="0"/>
  </r>
  <r>
    <x v="3"/>
    <x v="24"/>
    <x v="24"/>
    <x v="1"/>
    <x v="54"/>
    <n v="0"/>
  </r>
  <r>
    <x v="0"/>
    <x v="0"/>
    <x v="0"/>
    <x v="0"/>
    <x v="55"/>
    <n v="318276"/>
  </r>
  <r>
    <x v="0"/>
    <x v="1"/>
    <x v="1"/>
    <x v="0"/>
    <x v="55"/>
    <n v="10316467"/>
  </r>
  <r>
    <x v="0"/>
    <x v="2"/>
    <x v="2"/>
    <x v="0"/>
    <x v="55"/>
    <n v="118022"/>
  </r>
  <r>
    <x v="0"/>
    <x v="3"/>
    <x v="3"/>
    <x v="0"/>
    <x v="55"/>
    <n v="2422"/>
  </r>
  <r>
    <x v="0"/>
    <x v="4"/>
    <x v="4"/>
    <x v="0"/>
    <x v="55"/>
    <n v="3786"/>
  </r>
  <r>
    <x v="0"/>
    <x v="5"/>
    <x v="5"/>
    <x v="0"/>
    <x v="55"/>
    <n v="2202327"/>
  </r>
  <r>
    <x v="0"/>
    <x v="6"/>
    <x v="6"/>
    <x v="0"/>
    <x v="55"/>
    <n v="24892"/>
  </r>
  <r>
    <x v="0"/>
    <x v="7"/>
    <x v="7"/>
    <x v="0"/>
    <x v="55"/>
    <n v="0"/>
  </r>
  <r>
    <x v="0"/>
    <x v="8"/>
    <x v="8"/>
    <x v="0"/>
    <x v="55"/>
    <n v="0"/>
  </r>
  <r>
    <x v="0"/>
    <x v="9"/>
    <x v="9"/>
    <x v="0"/>
    <x v="55"/>
    <n v="0"/>
  </r>
  <r>
    <x v="0"/>
    <x v="10"/>
    <x v="10"/>
    <x v="0"/>
    <x v="55"/>
    <n v="0"/>
  </r>
  <r>
    <x v="0"/>
    <x v="11"/>
    <x v="11"/>
    <x v="0"/>
    <x v="55"/>
    <n v="49901122"/>
  </r>
  <r>
    <x v="0"/>
    <x v="12"/>
    <x v="12"/>
    <x v="0"/>
    <x v="55"/>
    <n v="0"/>
  </r>
  <r>
    <x v="0"/>
    <x v="13"/>
    <x v="13"/>
    <x v="0"/>
    <x v="55"/>
    <n v="27580979"/>
  </r>
  <r>
    <x v="0"/>
    <x v="26"/>
    <x v="26"/>
    <x v="0"/>
    <x v="55"/>
    <n v="0"/>
  </r>
  <r>
    <x v="0"/>
    <x v="0"/>
    <x v="0"/>
    <x v="1"/>
    <x v="55"/>
    <n v="0"/>
  </r>
  <r>
    <x v="0"/>
    <x v="1"/>
    <x v="1"/>
    <x v="1"/>
    <x v="55"/>
    <n v="0"/>
  </r>
  <r>
    <x v="0"/>
    <x v="2"/>
    <x v="2"/>
    <x v="1"/>
    <x v="55"/>
    <n v="970681"/>
  </r>
  <r>
    <x v="0"/>
    <x v="3"/>
    <x v="3"/>
    <x v="1"/>
    <x v="55"/>
    <n v="35596"/>
  </r>
  <r>
    <x v="0"/>
    <x v="4"/>
    <x v="4"/>
    <x v="1"/>
    <x v="55"/>
    <n v="0"/>
  </r>
  <r>
    <x v="0"/>
    <x v="5"/>
    <x v="5"/>
    <x v="1"/>
    <x v="55"/>
    <n v="0"/>
  </r>
  <r>
    <x v="0"/>
    <x v="6"/>
    <x v="6"/>
    <x v="1"/>
    <x v="55"/>
    <n v="2388"/>
  </r>
  <r>
    <x v="0"/>
    <x v="7"/>
    <x v="7"/>
    <x v="1"/>
    <x v="55"/>
    <n v="2239348"/>
  </r>
  <r>
    <x v="0"/>
    <x v="8"/>
    <x v="8"/>
    <x v="1"/>
    <x v="55"/>
    <n v="2842953"/>
  </r>
  <r>
    <x v="0"/>
    <x v="9"/>
    <x v="9"/>
    <x v="1"/>
    <x v="55"/>
    <n v="550428"/>
  </r>
  <r>
    <x v="0"/>
    <x v="10"/>
    <x v="10"/>
    <x v="1"/>
    <x v="55"/>
    <n v="2811901"/>
  </r>
  <r>
    <x v="0"/>
    <x v="11"/>
    <x v="11"/>
    <x v="1"/>
    <x v="55"/>
    <n v="1318701"/>
  </r>
  <r>
    <x v="0"/>
    <x v="12"/>
    <x v="12"/>
    <x v="1"/>
    <x v="55"/>
    <n v="2846114"/>
  </r>
  <r>
    <x v="0"/>
    <x v="13"/>
    <x v="13"/>
    <x v="1"/>
    <x v="55"/>
    <n v="354305"/>
  </r>
  <r>
    <x v="0"/>
    <x v="26"/>
    <x v="26"/>
    <x v="1"/>
    <x v="55"/>
    <n v="1419684"/>
  </r>
  <r>
    <x v="1"/>
    <x v="14"/>
    <x v="14"/>
    <x v="0"/>
    <x v="55"/>
    <n v="0"/>
  </r>
  <r>
    <x v="1"/>
    <x v="15"/>
    <x v="15"/>
    <x v="0"/>
    <x v="55"/>
    <n v="0"/>
  </r>
  <r>
    <x v="1"/>
    <x v="16"/>
    <x v="16"/>
    <x v="0"/>
    <x v="55"/>
    <n v="0"/>
  </r>
  <r>
    <x v="1"/>
    <x v="17"/>
    <x v="17"/>
    <x v="0"/>
    <x v="55"/>
    <n v="447193"/>
  </r>
  <r>
    <x v="1"/>
    <x v="18"/>
    <x v="18"/>
    <x v="0"/>
    <x v="55"/>
    <n v="4021"/>
  </r>
  <r>
    <x v="1"/>
    <x v="19"/>
    <x v="19"/>
    <x v="0"/>
    <x v="55"/>
    <n v="295573"/>
  </r>
  <r>
    <x v="1"/>
    <x v="20"/>
    <x v="20"/>
    <x v="0"/>
    <x v="55"/>
    <n v="334206"/>
  </r>
  <r>
    <x v="1"/>
    <x v="21"/>
    <x v="21"/>
    <x v="0"/>
    <x v="55"/>
    <n v="87969"/>
  </r>
  <r>
    <x v="1"/>
    <x v="22"/>
    <x v="22"/>
    <x v="0"/>
    <x v="55"/>
    <n v="1820820"/>
  </r>
  <r>
    <x v="1"/>
    <x v="14"/>
    <x v="14"/>
    <x v="1"/>
    <x v="55"/>
    <n v="0"/>
  </r>
  <r>
    <x v="1"/>
    <x v="15"/>
    <x v="15"/>
    <x v="1"/>
    <x v="55"/>
    <n v="130911"/>
  </r>
  <r>
    <x v="1"/>
    <x v="16"/>
    <x v="16"/>
    <x v="1"/>
    <x v="55"/>
    <n v="1230748"/>
  </r>
  <r>
    <x v="1"/>
    <x v="17"/>
    <x v="17"/>
    <x v="1"/>
    <x v="55"/>
    <n v="433"/>
  </r>
  <r>
    <x v="1"/>
    <x v="18"/>
    <x v="18"/>
    <x v="1"/>
    <x v="55"/>
    <n v="272937"/>
  </r>
  <r>
    <x v="1"/>
    <x v="19"/>
    <x v="19"/>
    <x v="1"/>
    <x v="55"/>
    <n v="4000"/>
  </r>
  <r>
    <x v="1"/>
    <x v="20"/>
    <x v="20"/>
    <x v="1"/>
    <x v="55"/>
    <n v="0"/>
  </r>
  <r>
    <x v="1"/>
    <x v="21"/>
    <x v="21"/>
    <x v="1"/>
    <x v="55"/>
    <n v="1645"/>
  </r>
  <r>
    <x v="1"/>
    <x v="22"/>
    <x v="22"/>
    <x v="1"/>
    <x v="55"/>
    <n v="7849847"/>
  </r>
  <r>
    <x v="2"/>
    <x v="23"/>
    <x v="23"/>
    <x v="0"/>
    <x v="55"/>
    <n v="-6630"/>
  </r>
  <r>
    <x v="2"/>
    <x v="23"/>
    <x v="23"/>
    <x v="1"/>
    <x v="55"/>
    <n v="13420"/>
  </r>
  <r>
    <x v="3"/>
    <x v="24"/>
    <x v="24"/>
    <x v="0"/>
    <x v="55"/>
    <n v="0"/>
  </r>
  <r>
    <x v="3"/>
    <x v="24"/>
    <x v="24"/>
    <x v="1"/>
    <x v="55"/>
    <n v="0"/>
  </r>
  <r>
    <x v="0"/>
    <x v="0"/>
    <x v="0"/>
    <x v="0"/>
    <x v="56"/>
    <n v="333789"/>
  </r>
  <r>
    <x v="0"/>
    <x v="1"/>
    <x v="1"/>
    <x v="0"/>
    <x v="56"/>
    <n v="11157898"/>
  </r>
  <r>
    <x v="0"/>
    <x v="2"/>
    <x v="2"/>
    <x v="0"/>
    <x v="56"/>
    <n v="115368"/>
  </r>
  <r>
    <x v="0"/>
    <x v="3"/>
    <x v="3"/>
    <x v="0"/>
    <x v="56"/>
    <n v="2270"/>
  </r>
  <r>
    <x v="0"/>
    <x v="4"/>
    <x v="4"/>
    <x v="0"/>
    <x v="56"/>
    <n v="6348"/>
  </r>
  <r>
    <x v="0"/>
    <x v="5"/>
    <x v="5"/>
    <x v="0"/>
    <x v="56"/>
    <n v="2178336"/>
  </r>
  <r>
    <x v="0"/>
    <x v="6"/>
    <x v="6"/>
    <x v="0"/>
    <x v="56"/>
    <n v="26982"/>
  </r>
  <r>
    <x v="0"/>
    <x v="7"/>
    <x v="7"/>
    <x v="0"/>
    <x v="56"/>
    <n v="0"/>
  </r>
  <r>
    <x v="0"/>
    <x v="8"/>
    <x v="8"/>
    <x v="0"/>
    <x v="56"/>
    <n v="0"/>
  </r>
  <r>
    <x v="0"/>
    <x v="9"/>
    <x v="9"/>
    <x v="0"/>
    <x v="56"/>
    <n v="0"/>
  </r>
  <r>
    <x v="0"/>
    <x v="10"/>
    <x v="10"/>
    <x v="0"/>
    <x v="56"/>
    <n v="0"/>
  </r>
  <r>
    <x v="0"/>
    <x v="11"/>
    <x v="11"/>
    <x v="0"/>
    <x v="56"/>
    <n v="51971378"/>
  </r>
  <r>
    <x v="0"/>
    <x v="12"/>
    <x v="12"/>
    <x v="0"/>
    <x v="56"/>
    <n v="0"/>
  </r>
  <r>
    <x v="0"/>
    <x v="13"/>
    <x v="13"/>
    <x v="0"/>
    <x v="56"/>
    <n v="27444661"/>
  </r>
  <r>
    <x v="0"/>
    <x v="26"/>
    <x v="26"/>
    <x v="0"/>
    <x v="56"/>
    <n v="0"/>
  </r>
  <r>
    <x v="0"/>
    <x v="0"/>
    <x v="0"/>
    <x v="1"/>
    <x v="56"/>
    <n v="0"/>
  </r>
  <r>
    <x v="0"/>
    <x v="1"/>
    <x v="1"/>
    <x v="1"/>
    <x v="56"/>
    <n v="0"/>
  </r>
  <r>
    <x v="0"/>
    <x v="2"/>
    <x v="2"/>
    <x v="1"/>
    <x v="56"/>
    <n v="963168"/>
  </r>
  <r>
    <x v="0"/>
    <x v="3"/>
    <x v="3"/>
    <x v="1"/>
    <x v="56"/>
    <n v="35257"/>
  </r>
  <r>
    <x v="0"/>
    <x v="4"/>
    <x v="4"/>
    <x v="1"/>
    <x v="56"/>
    <n v="0"/>
  </r>
  <r>
    <x v="0"/>
    <x v="5"/>
    <x v="5"/>
    <x v="1"/>
    <x v="56"/>
    <n v="0"/>
  </r>
  <r>
    <x v="0"/>
    <x v="6"/>
    <x v="6"/>
    <x v="1"/>
    <x v="56"/>
    <n v="2388"/>
  </r>
  <r>
    <x v="0"/>
    <x v="7"/>
    <x v="7"/>
    <x v="1"/>
    <x v="56"/>
    <n v="2268019"/>
  </r>
  <r>
    <x v="0"/>
    <x v="8"/>
    <x v="8"/>
    <x v="1"/>
    <x v="56"/>
    <n v="2851631"/>
  </r>
  <r>
    <x v="0"/>
    <x v="9"/>
    <x v="9"/>
    <x v="1"/>
    <x v="56"/>
    <n v="580896"/>
  </r>
  <r>
    <x v="0"/>
    <x v="10"/>
    <x v="10"/>
    <x v="1"/>
    <x v="56"/>
    <n v="2849952"/>
  </r>
  <r>
    <x v="0"/>
    <x v="11"/>
    <x v="11"/>
    <x v="1"/>
    <x v="56"/>
    <n v="1377388"/>
  </r>
  <r>
    <x v="0"/>
    <x v="12"/>
    <x v="12"/>
    <x v="1"/>
    <x v="56"/>
    <n v="2862308"/>
  </r>
  <r>
    <x v="0"/>
    <x v="13"/>
    <x v="13"/>
    <x v="1"/>
    <x v="56"/>
    <n v="950814"/>
  </r>
  <r>
    <x v="0"/>
    <x v="26"/>
    <x v="26"/>
    <x v="1"/>
    <x v="56"/>
    <n v="1411392"/>
  </r>
  <r>
    <x v="1"/>
    <x v="14"/>
    <x v="14"/>
    <x v="0"/>
    <x v="56"/>
    <n v="0"/>
  </r>
  <r>
    <x v="1"/>
    <x v="15"/>
    <x v="15"/>
    <x v="0"/>
    <x v="56"/>
    <n v="0"/>
  </r>
  <r>
    <x v="1"/>
    <x v="16"/>
    <x v="16"/>
    <x v="0"/>
    <x v="56"/>
    <n v="0"/>
  </r>
  <r>
    <x v="1"/>
    <x v="17"/>
    <x v="17"/>
    <x v="0"/>
    <x v="56"/>
    <n v="533149"/>
  </r>
  <r>
    <x v="1"/>
    <x v="18"/>
    <x v="18"/>
    <x v="0"/>
    <x v="56"/>
    <n v="5813"/>
  </r>
  <r>
    <x v="1"/>
    <x v="19"/>
    <x v="19"/>
    <x v="0"/>
    <x v="56"/>
    <n v="255092"/>
  </r>
  <r>
    <x v="1"/>
    <x v="20"/>
    <x v="20"/>
    <x v="0"/>
    <x v="56"/>
    <n v="205180"/>
  </r>
  <r>
    <x v="1"/>
    <x v="21"/>
    <x v="21"/>
    <x v="0"/>
    <x v="56"/>
    <n v="37251"/>
  </r>
  <r>
    <x v="1"/>
    <x v="22"/>
    <x v="22"/>
    <x v="0"/>
    <x v="56"/>
    <n v="1213398"/>
  </r>
  <r>
    <x v="1"/>
    <x v="14"/>
    <x v="14"/>
    <x v="1"/>
    <x v="56"/>
    <n v="0"/>
  </r>
  <r>
    <x v="1"/>
    <x v="15"/>
    <x v="15"/>
    <x v="1"/>
    <x v="56"/>
    <n v="112154"/>
  </r>
  <r>
    <x v="1"/>
    <x v="16"/>
    <x v="16"/>
    <x v="1"/>
    <x v="56"/>
    <n v="0"/>
  </r>
  <r>
    <x v="1"/>
    <x v="17"/>
    <x v="17"/>
    <x v="1"/>
    <x v="56"/>
    <n v="1594"/>
  </r>
  <r>
    <x v="1"/>
    <x v="18"/>
    <x v="18"/>
    <x v="1"/>
    <x v="56"/>
    <n v="492426"/>
  </r>
  <r>
    <x v="1"/>
    <x v="19"/>
    <x v="19"/>
    <x v="1"/>
    <x v="56"/>
    <n v="0"/>
  </r>
  <r>
    <x v="1"/>
    <x v="20"/>
    <x v="20"/>
    <x v="1"/>
    <x v="56"/>
    <n v="0"/>
  </r>
  <r>
    <x v="1"/>
    <x v="21"/>
    <x v="21"/>
    <x v="1"/>
    <x v="56"/>
    <n v="5824"/>
  </r>
  <r>
    <x v="1"/>
    <x v="22"/>
    <x v="22"/>
    <x v="1"/>
    <x v="56"/>
    <n v="7955517"/>
  </r>
  <r>
    <x v="2"/>
    <x v="23"/>
    <x v="23"/>
    <x v="0"/>
    <x v="56"/>
    <n v="-17690"/>
  </r>
  <r>
    <x v="2"/>
    <x v="23"/>
    <x v="23"/>
    <x v="1"/>
    <x v="56"/>
    <n v="548974"/>
  </r>
  <r>
    <x v="3"/>
    <x v="24"/>
    <x v="24"/>
    <x v="0"/>
    <x v="56"/>
    <n v="0"/>
  </r>
  <r>
    <x v="3"/>
    <x v="24"/>
    <x v="24"/>
    <x v="1"/>
    <x v="56"/>
    <n v="0"/>
  </r>
  <r>
    <x v="0"/>
    <x v="0"/>
    <x v="0"/>
    <x v="0"/>
    <x v="57"/>
    <n v="327260"/>
  </r>
  <r>
    <x v="0"/>
    <x v="1"/>
    <x v="1"/>
    <x v="0"/>
    <x v="57"/>
    <n v="11849097"/>
  </r>
  <r>
    <x v="0"/>
    <x v="2"/>
    <x v="2"/>
    <x v="0"/>
    <x v="57"/>
    <n v="109870"/>
  </r>
  <r>
    <x v="0"/>
    <x v="3"/>
    <x v="3"/>
    <x v="0"/>
    <x v="57"/>
    <n v="2498"/>
  </r>
  <r>
    <x v="0"/>
    <x v="4"/>
    <x v="4"/>
    <x v="0"/>
    <x v="57"/>
    <n v="6303"/>
  </r>
  <r>
    <x v="0"/>
    <x v="5"/>
    <x v="5"/>
    <x v="0"/>
    <x v="57"/>
    <n v="2172936"/>
  </r>
  <r>
    <x v="0"/>
    <x v="6"/>
    <x v="6"/>
    <x v="0"/>
    <x v="57"/>
    <n v="27367"/>
  </r>
  <r>
    <x v="0"/>
    <x v="7"/>
    <x v="7"/>
    <x v="0"/>
    <x v="57"/>
    <n v="0"/>
  </r>
  <r>
    <x v="0"/>
    <x v="8"/>
    <x v="8"/>
    <x v="0"/>
    <x v="57"/>
    <n v="0"/>
  </r>
  <r>
    <x v="0"/>
    <x v="9"/>
    <x v="9"/>
    <x v="0"/>
    <x v="57"/>
    <n v="0"/>
  </r>
  <r>
    <x v="0"/>
    <x v="10"/>
    <x v="10"/>
    <x v="0"/>
    <x v="57"/>
    <n v="0"/>
  </r>
  <r>
    <x v="0"/>
    <x v="11"/>
    <x v="11"/>
    <x v="0"/>
    <x v="57"/>
    <n v="54181857"/>
  </r>
  <r>
    <x v="0"/>
    <x v="12"/>
    <x v="12"/>
    <x v="0"/>
    <x v="57"/>
    <n v="0"/>
  </r>
  <r>
    <x v="0"/>
    <x v="13"/>
    <x v="13"/>
    <x v="0"/>
    <x v="57"/>
    <n v="26613264"/>
  </r>
  <r>
    <x v="0"/>
    <x v="26"/>
    <x v="26"/>
    <x v="0"/>
    <x v="57"/>
    <n v="0"/>
  </r>
  <r>
    <x v="0"/>
    <x v="0"/>
    <x v="0"/>
    <x v="1"/>
    <x v="57"/>
    <n v="0"/>
  </r>
  <r>
    <x v="0"/>
    <x v="1"/>
    <x v="1"/>
    <x v="1"/>
    <x v="57"/>
    <n v="0"/>
  </r>
  <r>
    <x v="0"/>
    <x v="2"/>
    <x v="2"/>
    <x v="1"/>
    <x v="57"/>
    <n v="927417"/>
  </r>
  <r>
    <x v="0"/>
    <x v="3"/>
    <x v="3"/>
    <x v="1"/>
    <x v="57"/>
    <n v="32451"/>
  </r>
  <r>
    <x v="0"/>
    <x v="4"/>
    <x v="4"/>
    <x v="1"/>
    <x v="57"/>
    <n v="0"/>
  </r>
  <r>
    <x v="0"/>
    <x v="5"/>
    <x v="5"/>
    <x v="1"/>
    <x v="57"/>
    <n v="0"/>
  </r>
  <r>
    <x v="0"/>
    <x v="6"/>
    <x v="6"/>
    <x v="1"/>
    <x v="57"/>
    <n v="2388"/>
  </r>
  <r>
    <x v="0"/>
    <x v="7"/>
    <x v="7"/>
    <x v="1"/>
    <x v="57"/>
    <n v="2243239"/>
  </r>
  <r>
    <x v="0"/>
    <x v="8"/>
    <x v="8"/>
    <x v="1"/>
    <x v="57"/>
    <n v="2830536"/>
  </r>
  <r>
    <x v="0"/>
    <x v="9"/>
    <x v="9"/>
    <x v="1"/>
    <x v="57"/>
    <n v="587877"/>
  </r>
  <r>
    <x v="0"/>
    <x v="10"/>
    <x v="10"/>
    <x v="1"/>
    <x v="57"/>
    <n v="2939817"/>
  </r>
  <r>
    <x v="0"/>
    <x v="11"/>
    <x v="11"/>
    <x v="1"/>
    <x v="57"/>
    <n v="1564113"/>
  </r>
  <r>
    <x v="0"/>
    <x v="12"/>
    <x v="12"/>
    <x v="1"/>
    <x v="57"/>
    <n v="2805238"/>
  </r>
  <r>
    <x v="0"/>
    <x v="13"/>
    <x v="13"/>
    <x v="1"/>
    <x v="57"/>
    <n v="1157372"/>
  </r>
  <r>
    <x v="0"/>
    <x v="26"/>
    <x v="26"/>
    <x v="1"/>
    <x v="57"/>
    <n v="1397000"/>
  </r>
  <r>
    <x v="1"/>
    <x v="14"/>
    <x v="14"/>
    <x v="0"/>
    <x v="57"/>
    <n v="0"/>
  </r>
  <r>
    <x v="1"/>
    <x v="15"/>
    <x v="15"/>
    <x v="0"/>
    <x v="57"/>
    <n v="0"/>
  </r>
  <r>
    <x v="1"/>
    <x v="16"/>
    <x v="16"/>
    <x v="0"/>
    <x v="57"/>
    <n v="0"/>
  </r>
  <r>
    <x v="1"/>
    <x v="17"/>
    <x v="17"/>
    <x v="0"/>
    <x v="57"/>
    <n v="438546"/>
  </r>
  <r>
    <x v="1"/>
    <x v="18"/>
    <x v="18"/>
    <x v="0"/>
    <x v="57"/>
    <n v="5721"/>
  </r>
  <r>
    <x v="1"/>
    <x v="19"/>
    <x v="19"/>
    <x v="0"/>
    <x v="57"/>
    <n v="416314"/>
  </r>
  <r>
    <x v="1"/>
    <x v="20"/>
    <x v="20"/>
    <x v="0"/>
    <x v="57"/>
    <n v="322594"/>
  </r>
  <r>
    <x v="1"/>
    <x v="21"/>
    <x v="21"/>
    <x v="0"/>
    <x v="57"/>
    <n v="15670"/>
  </r>
  <r>
    <x v="1"/>
    <x v="22"/>
    <x v="22"/>
    <x v="0"/>
    <x v="57"/>
    <n v="4795766"/>
  </r>
  <r>
    <x v="1"/>
    <x v="14"/>
    <x v="14"/>
    <x v="1"/>
    <x v="57"/>
    <n v="0"/>
  </r>
  <r>
    <x v="1"/>
    <x v="15"/>
    <x v="15"/>
    <x v="1"/>
    <x v="57"/>
    <n v="103748"/>
  </r>
  <r>
    <x v="1"/>
    <x v="16"/>
    <x v="16"/>
    <x v="1"/>
    <x v="57"/>
    <n v="0"/>
  </r>
  <r>
    <x v="1"/>
    <x v="17"/>
    <x v="17"/>
    <x v="1"/>
    <x v="57"/>
    <n v="2774"/>
  </r>
  <r>
    <x v="1"/>
    <x v="18"/>
    <x v="18"/>
    <x v="1"/>
    <x v="57"/>
    <n v="448214"/>
  </r>
  <r>
    <x v="1"/>
    <x v="19"/>
    <x v="19"/>
    <x v="1"/>
    <x v="57"/>
    <n v="0"/>
  </r>
  <r>
    <x v="1"/>
    <x v="20"/>
    <x v="20"/>
    <x v="1"/>
    <x v="57"/>
    <n v="0"/>
  </r>
  <r>
    <x v="1"/>
    <x v="21"/>
    <x v="21"/>
    <x v="1"/>
    <x v="57"/>
    <n v="6699"/>
  </r>
  <r>
    <x v="1"/>
    <x v="22"/>
    <x v="22"/>
    <x v="1"/>
    <x v="57"/>
    <n v="8233808"/>
  </r>
  <r>
    <x v="2"/>
    <x v="23"/>
    <x v="23"/>
    <x v="0"/>
    <x v="57"/>
    <n v="1236818"/>
  </r>
  <r>
    <x v="2"/>
    <x v="23"/>
    <x v="23"/>
    <x v="1"/>
    <x v="57"/>
    <n v="-613536"/>
  </r>
  <r>
    <x v="3"/>
    <x v="24"/>
    <x v="24"/>
    <x v="0"/>
    <x v="57"/>
    <n v="0"/>
  </r>
  <r>
    <x v="3"/>
    <x v="24"/>
    <x v="24"/>
    <x v="1"/>
    <x v="57"/>
    <n v="0"/>
  </r>
  <r>
    <x v="0"/>
    <x v="0"/>
    <x v="0"/>
    <x v="0"/>
    <x v="58"/>
    <n v="323934"/>
  </r>
  <r>
    <x v="0"/>
    <x v="1"/>
    <x v="1"/>
    <x v="0"/>
    <x v="58"/>
    <n v="9535679"/>
  </r>
  <r>
    <x v="0"/>
    <x v="2"/>
    <x v="2"/>
    <x v="0"/>
    <x v="58"/>
    <n v="107250"/>
  </r>
  <r>
    <x v="0"/>
    <x v="3"/>
    <x v="3"/>
    <x v="0"/>
    <x v="58"/>
    <n v="2768"/>
  </r>
  <r>
    <x v="0"/>
    <x v="4"/>
    <x v="4"/>
    <x v="0"/>
    <x v="58"/>
    <n v="245"/>
  </r>
  <r>
    <x v="0"/>
    <x v="5"/>
    <x v="5"/>
    <x v="0"/>
    <x v="58"/>
    <n v="2053850"/>
  </r>
  <r>
    <x v="0"/>
    <x v="6"/>
    <x v="6"/>
    <x v="0"/>
    <x v="58"/>
    <n v="28653"/>
  </r>
  <r>
    <x v="0"/>
    <x v="7"/>
    <x v="7"/>
    <x v="0"/>
    <x v="58"/>
    <n v="216172"/>
  </r>
  <r>
    <x v="0"/>
    <x v="8"/>
    <x v="8"/>
    <x v="0"/>
    <x v="58"/>
    <n v="0"/>
  </r>
  <r>
    <x v="0"/>
    <x v="9"/>
    <x v="9"/>
    <x v="0"/>
    <x v="58"/>
    <n v="0"/>
  </r>
  <r>
    <x v="0"/>
    <x v="10"/>
    <x v="10"/>
    <x v="0"/>
    <x v="58"/>
    <n v="0"/>
  </r>
  <r>
    <x v="0"/>
    <x v="11"/>
    <x v="11"/>
    <x v="0"/>
    <x v="58"/>
    <n v="43375959"/>
  </r>
  <r>
    <x v="0"/>
    <x v="12"/>
    <x v="12"/>
    <x v="0"/>
    <x v="58"/>
    <n v="0"/>
  </r>
  <r>
    <x v="0"/>
    <x v="13"/>
    <x v="13"/>
    <x v="0"/>
    <x v="58"/>
    <n v="23753364"/>
  </r>
  <r>
    <x v="0"/>
    <x v="26"/>
    <x v="26"/>
    <x v="0"/>
    <x v="58"/>
    <n v="0"/>
  </r>
  <r>
    <x v="0"/>
    <x v="0"/>
    <x v="0"/>
    <x v="1"/>
    <x v="58"/>
    <n v="0"/>
  </r>
  <r>
    <x v="0"/>
    <x v="1"/>
    <x v="1"/>
    <x v="1"/>
    <x v="58"/>
    <n v="0"/>
  </r>
  <r>
    <x v="0"/>
    <x v="2"/>
    <x v="2"/>
    <x v="1"/>
    <x v="58"/>
    <n v="893206"/>
  </r>
  <r>
    <x v="0"/>
    <x v="3"/>
    <x v="3"/>
    <x v="1"/>
    <x v="58"/>
    <n v="27969"/>
  </r>
  <r>
    <x v="0"/>
    <x v="4"/>
    <x v="4"/>
    <x v="1"/>
    <x v="58"/>
    <n v="0"/>
  </r>
  <r>
    <x v="0"/>
    <x v="5"/>
    <x v="5"/>
    <x v="1"/>
    <x v="58"/>
    <n v="0"/>
  </r>
  <r>
    <x v="0"/>
    <x v="6"/>
    <x v="6"/>
    <x v="1"/>
    <x v="58"/>
    <n v="2388"/>
  </r>
  <r>
    <x v="0"/>
    <x v="7"/>
    <x v="7"/>
    <x v="1"/>
    <x v="58"/>
    <n v="2081956"/>
  </r>
  <r>
    <x v="0"/>
    <x v="8"/>
    <x v="8"/>
    <x v="1"/>
    <x v="58"/>
    <n v="2666373"/>
  </r>
  <r>
    <x v="0"/>
    <x v="9"/>
    <x v="9"/>
    <x v="1"/>
    <x v="58"/>
    <n v="513739"/>
  </r>
  <r>
    <x v="0"/>
    <x v="10"/>
    <x v="10"/>
    <x v="1"/>
    <x v="58"/>
    <n v="3237473"/>
  </r>
  <r>
    <x v="0"/>
    <x v="11"/>
    <x v="11"/>
    <x v="1"/>
    <x v="58"/>
    <n v="980000"/>
  </r>
  <r>
    <x v="0"/>
    <x v="12"/>
    <x v="12"/>
    <x v="1"/>
    <x v="58"/>
    <n v="2445950"/>
  </r>
  <r>
    <x v="0"/>
    <x v="13"/>
    <x v="13"/>
    <x v="1"/>
    <x v="58"/>
    <n v="1518672"/>
  </r>
  <r>
    <x v="0"/>
    <x v="26"/>
    <x v="26"/>
    <x v="1"/>
    <x v="58"/>
    <n v="1254316"/>
  </r>
  <r>
    <x v="1"/>
    <x v="14"/>
    <x v="14"/>
    <x v="0"/>
    <x v="58"/>
    <n v="0"/>
  </r>
  <r>
    <x v="1"/>
    <x v="15"/>
    <x v="15"/>
    <x v="0"/>
    <x v="58"/>
    <n v="0"/>
  </r>
  <r>
    <x v="1"/>
    <x v="16"/>
    <x v="16"/>
    <x v="0"/>
    <x v="58"/>
    <n v="0"/>
  </r>
  <r>
    <x v="1"/>
    <x v="17"/>
    <x v="17"/>
    <x v="0"/>
    <x v="58"/>
    <n v="109289"/>
  </r>
  <r>
    <x v="1"/>
    <x v="18"/>
    <x v="18"/>
    <x v="0"/>
    <x v="58"/>
    <n v="5259"/>
  </r>
  <r>
    <x v="1"/>
    <x v="19"/>
    <x v="19"/>
    <x v="0"/>
    <x v="58"/>
    <n v="328263"/>
  </r>
  <r>
    <x v="1"/>
    <x v="20"/>
    <x v="20"/>
    <x v="0"/>
    <x v="58"/>
    <n v="272286"/>
  </r>
  <r>
    <x v="1"/>
    <x v="21"/>
    <x v="21"/>
    <x v="0"/>
    <x v="58"/>
    <n v="56762"/>
  </r>
  <r>
    <x v="1"/>
    <x v="22"/>
    <x v="22"/>
    <x v="0"/>
    <x v="58"/>
    <n v="1575887"/>
  </r>
  <r>
    <x v="1"/>
    <x v="14"/>
    <x v="14"/>
    <x v="1"/>
    <x v="58"/>
    <n v="0"/>
  </r>
  <r>
    <x v="1"/>
    <x v="15"/>
    <x v="15"/>
    <x v="1"/>
    <x v="58"/>
    <n v="108000"/>
  </r>
  <r>
    <x v="1"/>
    <x v="16"/>
    <x v="16"/>
    <x v="1"/>
    <x v="58"/>
    <n v="0"/>
  </r>
  <r>
    <x v="1"/>
    <x v="17"/>
    <x v="17"/>
    <x v="1"/>
    <x v="58"/>
    <n v="1791"/>
  </r>
  <r>
    <x v="1"/>
    <x v="18"/>
    <x v="18"/>
    <x v="1"/>
    <x v="58"/>
    <n v="209358"/>
  </r>
  <r>
    <x v="1"/>
    <x v="19"/>
    <x v="19"/>
    <x v="1"/>
    <x v="58"/>
    <n v="0"/>
  </r>
  <r>
    <x v="1"/>
    <x v="20"/>
    <x v="20"/>
    <x v="1"/>
    <x v="58"/>
    <n v="0"/>
  </r>
  <r>
    <x v="1"/>
    <x v="21"/>
    <x v="21"/>
    <x v="1"/>
    <x v="58"/>
    <n v="39155"/>
  </r>
  <r>
    <x v="1"/>
    <x v="22"/>
    <x v="22"/>
    <x v="1"/>
    <x v="58"/>
    <n v="8585065"/>
  </r>
  <r>
    <x v="2"/>
    <x v="23"/>
    <x v="23"/>
    <x v="0"/>
    <x v="58"/>
    <n v="1026492"/>
  </r>
  <r>
    <x v="2"/>
    <x v="23"/>
    <x v="23"/>
    <x v="1"/>
    <x v="58"/>
    <n v="-1018551"/>
  </r>
  <r>
    <x v="3"/>
    <x v="24"/>
    <x v="24"/>
    <x v="0"/>
    <x v="58"/>
    <n v="0"/>
  </r>
  <r>
    <x v="3"/>
    <x v="24"/>
    <x v="24"/>
    <x v="1"/>
    <x v="58"/>
    <n v="0"/>
  </r>
  <r>
    <x v="0"/>
    <x v="0"/>
    <x v="0"/>
    <x v="0"/>
    <x v="59"/>
    <n v="311242"/>
  </r>
  <r>
    <x v="0"/>
    <x v="1"/>
    <x v="1"/>
    <x v="0"/>
    <x v="59"/>
    <n v="9114589"/>
  </r>
  <r>
    <x v="0"/>
    <x v="2"/>
    <x v="2"/>
    <x v="0"/>
    <x v="59"/>
    <n v="96180"/>
  </r>
  <r>
    <x v="0"/>
    <x v="3"/>
    <x v="3"/>
    <x v="0"/>
    <x v="59"/>
    <n v="1205"/>
  </r>
  <r>
    <x v="0"/>
    <x v="4"/>
    <x v="4"/>
    <x v="0"/>
    <x v="59"/>
    <n v="0"/>
  </r>
  <r>
    <x v="0"/>
    <x v="5"/>
    <x v="5"/>
    <x v="0"/>
    <x v="59"/>
    <n v="2002046"/>
  </r>
  <r>
    <x v="0"/>
    <x v="6"/>
    <x v="6"/>
    <x v="0"/>
    <x v="59"/>
    <n v="38832"/>
  </r>
  <r>
    <x v="0"/>
    <x v="7"/>
    <x v="7"/>
    <x v="0"/>
    <x v="59"/>
    <n v="1379558"/>
  </r>
  <r>
    <x v="0"/>
    <x v="8"/>
    <x v="8"/>
    <x v="0"/>
    <x v="59"/>
    <n v="0"/>
  </r>
  <r>
    <x v="0"/>
    <x v="9"/>
    <x v="9"/>
    <x v="0"/>
    <x v="59"/>
    <n v="0"/>
  </r>
  <r>
    <x v="0"/>
    <x v="10"/>
    <x v="10"/>
    <x v="0"/>
    <x v="59"/>
    <n v="0"/>
  </r>
  <r>
    <x v="0"/>
    <x v="11"/>
    <x v="11"/>
    <x v="0"/>
    <x v="59"/>
    <n v="44852331"/>
  </r>
  <r>
    <x v="0"/>
    <x v="12"/>
    <x v="12"/>
    <x v="0"/>
    <x v="59"/>
    <n v="0"/>
  </r>
  <r>
    <x v="0"/>
    <x v="13"/>
    <x v="13"/>
    <x v="0"/>
    <x v="59"/>
    <n v="26740781"/>
  </r>
  <r>
    <x v="0"/>
    <x v="26"/>
    <x v="26"/>
    <x v="0"/>
    <x v="59"/>
    <n v="0"/>
  </r>
  <r>
    <x v="0"/>
    <x v="0"/>
    <x v="0"/>
    <x v="1"/>
    <x v="59"/>
    <n v="0"/>
  </r>
  <r>
    <x v="0"/>
    <x v="1"/>
    <x v="1"/>
    <x v="1"/>
    <x v="59"/>
    <n v="0"/>
  </r>
  <r>
    <x v="0"/>
    <x v="2"/>
    <x v="2"/>
    <x v="1"/>
    <x v="59"/>
    <n v="826806"/>
  </r>
  <r>
    <x v="0"/>
    <x v="3"/>
    <x v="3"/>
    <x v="1"/>
    <x v="59"/>
    <n v="14336"/>
  </r>
  <r>
    <x v="0"/>
    <x v="4"/>
    <x v="4"/>
    <x v="1"/>
    <x v="59"/>
    <n v="0"/>
  </r>
  <r>
    <x v="0"/>
    <x v="5"/>
    <x v="5"/>
    <x v="1"/>
    <x v="59"/>
    <n v="178740"/>
  </r>
  <r>
    <x v="0"/>
    <x v="6"/>
    <x v="6"/>
    <x v="1"/>
    <x v="59"/>
    <n v="2388"/>
  </r>
  <r>
    <x v="0"/>
    <x v="7"/>
    <x v="7"/>
    <x v="1"/>
    <x v="59"/>
    <n v="1926889"/>
  </r>
  <r>
    <x v="0"/>
    <x v="8"/>
    <x v="8"/>
    <x v="1"/>
    <x v="59"/>
    <n v="2667520"/>
  </r>
  <r>
    <x v="0"/>
    <x v="9"/>
    <x v="9"/>
    <x v="1"/>
    <x v="59"/>
    <n v="496174"/>
  </r>
  <r>
    <x v="0"/>
    <x v="10"/>
    <x v="10"/>
    <x v="1"/>
    <x v="59"/>
    <n v="3379300"/>
  </r>
  <r>
    <x v="0"/>
    <x v="11"/>
    <x v="11"/>
    <x v="1"/>
    <x v="59"/>
    <n v="798570"/>
  </r>
  <r>
    <x v="0"/>
    <x v="12"/>
    <x v="12"/>
    <x v="1"/>
    <x v="59"/>
    <n v="2355670"/>
  </r>
  <r>
    <x v="0"/>
    <x v="13"/>
    <x v="13"/>
    <x v="1"/>
    <x v="59"/>
    <n v="928374"/>
  </r>
  <r>
    <x v="0"/>
    <x v="26"/>
    <x v="26"/>
    <x v="1"/>
    <x v="59"/>
    <n v="1172329"/>
  </r>
  <r>
    <x v="1"/>
    <x v="14"/>
    <x v="14"/>
    <x v="0"/>
    <x v="59"/>
    <n v="0"/>
  </r>
  <r>
    <x v="1"/>
    <x v="15"/>
    <x v="15"/>
    <x v="0"/>
    <x v="59"/>
    <n v="0"/>
  </r>
  <r>
    <x v="1"/>
    <x v="16"/>
    <x v="16"/>
    <x v="0"/>
    <x v="59"/>
    <n v="0"/>
  </r>
  <r>
    <x v="1"/>
    <x v="17"/>
    <x v="17"/>
    <x v="0"/>
    <x v="59"/>
    <n v="38433"/>
  </r>
  <r>
    <x v="1"/>
    <x v="18"/>
    <x v="18"/>
    <x v="0"/>
    <x v="59"/>
    <n v="2109"/>
  </r>
  <r>
    <x v="1"/>
    <x v="19"/>
    <x v="19"/>
    <x v="0"/>
    <x v="59"/>
    <n v="292862"/>
  </r>
  <r>
    <x v="1"/>
    <x v="20"/>
    <x v="20"/>
    <x v="0"/>
    <x v="59"/>
    <n v="336932"/>
  </r>
  <r>
    <x v="1"/>
    <x v="21"/>
    <x v="21"/>
    <x v="0"/>
    <x v="59"/>
    <n v="4229"/>
  </r>
  <r>
    <x v="1"/>
    <x v="22"/>
    <x v="22"/>
    <x v="0"/>
    <x v="59"/>
    <n v="1358505"/>
  </r>
  <r>
    <x v="1"/>
    <x v="14"/>
    <x v="14"/>
    <x v="1"/>
    <x v="59"/>
    <n v="0"/>
  </r>
  <r>
    <x v="1"/>
    <x v="15"/>
    <x v="15"/>
    <x v="1"/>
    <x v="59"/>
    <n v="90000"/>
  </r>
  <r>
    <x v="1"/>
    <x v="16"/>
    <x v="16"/>
    <x v="1"/>
    <x v="59"/>
    <n v="0"/>
  </r>
  <r>
    <x v="1"/>
    <x v="17"/>
    <x v="17"/>
    <x v="1"/>
    <x v="59"/>
    <n v="640"/>
  </r>
  <r>
    <x v="1"/>
    <x v="18"/>
    <x v="18"/>
    <x v="1"/>
    <x v="59"/>
    <n v="60913"/>
  </r>
  <r>
    <x v="1"/>
    <x v="19"/>
    <x v="19"/>
    <x v="1"/>
    <x v="59"/>
    <n v="0"/>
  </r>
  <r>
    <x v="1"/>
    <x v="20"/>
    <x v="20"/>
    <x v="1"/>
    <x v="59"/>
    <n v="0"/>
  </r>
  <r>
    <x v="1"/>
    <x v="21"/>
    <x v="21"/>
    <x v="1"/>
    <x v="59"/>
    <n v="26358"/>
  </r>
  <r>
    <x v="1"/>
    <x v="22"/>
    <x v="22"/>
    <x v="1"/>
    <x v="59"/>
    <n v="8577518"/>
  </r>
  <r>
    <x v="2"/>
    <x v="23"/>
    <x v="23"/>
    <x v="0"/>
    <x v="59"/>
    <n v="475758"/>
  </r>
  <r>
    <x v="2"/>
    <x v="23"/>
    <x v="23"/>
    <x v="1"/>
    <x v="59"/>
    <n v="-482239"/>
  </r>
  <r>
    <x v="3"/>
    <x v="24"/>
    <x v="24"/>
    <x v="0"/>
    <x v="59"/>
    <n v="0"/>
  </r>
  <r>
    <x v="3"/>
    <x v="24"/>
    <x v="24"/>
    <x v="1"/>
    <x v="59"/>
    <n v="0"/>
  </r>
  <r>
    <x v="0"/>
    <x v="0"/>
    <x v="0"/>
    <x v="0"/>
    <x v="60"/>
    <n v="334178"/>
  </r>
  <r>
    <x v="0"/>
    <x v="1"/>
    <x v="1"/>
    <x v="0"/>
    <x v="60"/>
    <n v="9613594"/>
  </r>
  <r>
    <x v="0"/>
    <x v="2"/>
    <x v="2"/>
    <x v="0"/>
    <x v="60"/>
    <n v="96097"/>
  </r>
  <r>
    <x v="0"/>
    <x v="3"/>
    <x v="3"/>
    <x v="0"/>
    <x v="60"/>
    <n v="1157"/>
  </r>
  <r>
    <x v="0"/>
    <x v="4"/>
    <x v="4"/>
    <x v="0"/>
    <x v="60"/>
    <n v="0"/>
  </r>
  <r>
    <x v="0"/>
    <x v="5"/>
    <x v="5"/>
    <x v="0"/>
    <x v="60"/>
    <n v="2076889"/>
  </r>
  <r>
    <x v="0"/>
    <x v="6"/>
    <x v="6"/>
    <x v="0"/>
    <x v="60"/>
    <n v="30115"/>
  </r>
  <r>
    <x v="0"/>
    <x v="7"/>
    <x v="7"/>
    <x v="0"/>
    <x v="60"/>
    <n v="1330000"/>
  </r>
  <r>
    <x v="0"/>
    <x v="8"/>
    <x v="8"/>
    <x v="0"/>
    <x v="60"/>
    <n v="0"/>
  </r>
  <r>
    <x v="0"/>
    <x v="9"/>
    <x v="9"/>
    <x v="0"/>
    <x v="60"/>
    <n v="0"/>
  </r>
  <r>
    <x v="0"/>
    <x v="10"/>
    <x v="10"/>
    <x v="0"/>
    <x v="60"/>
    <n v="0"/>
  </r>
  <r>
    <x v="0"/>
    <x v="11"/>
    <x v="11"/>
    <x v="0"/>
    <x v="60"/>
    <n v="49445469"/>
  </r>
  <r>
    <x v="0"/>
    <x v="12"/>
    <x v="12"/>
    <x v="0"/>
    <x v="60"/>
    <n v="0"/>
  </r>
  <r>
    <x v="0"/>
    <x v="13"/>
    <x v="13"/>
    <x v="0"/>
    <x v="60"/>
    <n v="26983000"/>
  </r>
  <r>
    <x v="0"/>
    <x v="26"/>
    <x v="26"/>
    <x v="0"/>
    <x v="60"/>
    <n v="0"/>
  </r>
  <r>
    <x v="0"/>
    <x v="0"/>
    <x v="0"/>
    <x v="1"/>
    <x v="60"/>
    <n v="0"/>
  </r>
  <r>
    <x v="0"/>
    <x v="1"/>
    <x v="1"/>
    <x v="1"/>
    <x v="60"/>
    <n v="0"/>
  </r>
  <r>
    <x v="0"/>
    <x v="2"/>
    <x v="2"/>
    <x v="1"/>
    <x v="60"/>
    <n v="809148"/>
  </r>
  <r>
    <x v="0"/>
    <x v="3"/>
    <x v="3"/>
    <x v="1"/>
    <x v="60"/>
    <n v="12391"/>
  </r>
  <r>
    <x v="0"/>
    <x v="4"/>
    <x v="4"/>
    <x v="1"/>
    <x v="60"/>
    <n v="0"/>
  </r>
  <r>
    <x v="0"/>
    <x v="5"/>
    <x v="5"/>
    <x v="1"/>
    <x v="60"/>
    <n v="230133"/>
  </r>
  <r>
    <x v="0"/>
    <x v="6"/>
    <x v="6"/>
    <x v="1"/>
    <x v="60"/>
    <n v="2388"/>
  </r>
  <r>
    <x v="0"/>
    <x v="7"/>
    <x v="7"/>
    <x v="1"/>
    <x v="60"/>
    <n v="1836259"/>
  </r>
  <r>
    <x v="0"/>
    <x v="8"/>
    <x v="8"/>
    <x v="1"/>
    <x v="60"/>
    <n v="5231599"/>
  </r>
  <r>
    <x v="0"/>
    <x v="9"/>
    <x v="9"/>
    <x v="1"/>
    <x v="60"/>
    <n v="473928"/>
  </r>
  <r>
    <x v="0"/>
    <x v="10"/>
    <x v="10"/>
    <x v="1"/>
    <x v="60"/>
    <n v="3359359"/>
  </r>
  <r>
    <x v="0"/>
    <x v="11"/>
    <x v="11"/>
    <x v="1"/>
    <x v="60"/>
    <n v="1062520"/>
  </r>
  <r>
    <x v="0"/>
    <x v="12"/>
    <x v="12"/>
    <x v="1"/>
    <x v="60"/>
    <n v="2469129"/>
  </r>
  <r>
    <x v="0"/>
    <x v="13"/>
    <x v="13"/>
    <x v="1"/>
    <x v="60"/>
    <n v="327602"/>
  </r>
  <r>
    <x v="0"/>
    <x v="26"/>
    <x v="26"/>
    <x v="1"/>
    <x v="60"/>
    <n v="1216641"/>
  </r>
  <r>
    <x v="1"/>
    <x v="14"/>
    <x v="14"/>
    <x v="0"/>
    <x v="60"/>
    <n v="0"/>
  </r>
  <r>
    <x v="1"/>
    <x v="15"/>
    <x v="15"/>
    <x v="0"/>
    <x v="60"/>
    <n v="0"/>
  </r>
  <r>
    <x v="1"/>
    <x v="16"/>
    <x v="16"/>
    <x v="0"/>
    <x v="60"/>
    <n v="0"/>
  </r>
  <r>
    <x v="1"/>
    <x v="17"/>
    <x v="17"/>
    <x v="0"/>
    <x v="60"/>
    <n v="33570"/>
  </r>
  <r>
    <x v="1"/>
    <x v="18"/>
    <x v="18"/>
    <x v="0"/>
    <x v="60"/>
    <n v="1148"/>
  </r>
  <r>
    <x v="1"/>
    <x v="19"/>
    <x v="19"/>
    <x v="0"/>
    <x v="60"/>
    <n v="377404"/>
  </r>
  <r>
    <x v="1"/>
    <x v="20"/>
    <x v="20"/>
    <x v="0"/>
    <x v="60"/>
    <n v="253564"/>
  </r>
  <r>
    <x v="1"/>
    <x v="21"/>
    <x v="21"/>
    <x v="0"/>
    <x v="60"/>
    <n v="7969"/>
  </r>
  <r>
    <x v="1"/>
    <x v="22"/>
    <x v="22"/>
    <x v="0"/>
    <x v="60"/>
    <n v="1371225"/>
  </r>
  <r>
    <x v="1"/>
    <x v="14"/>
    <x v="14"/>
    <x v="1"/>
    <x v="60"/>
    <n v="0"/>
  </r>
  <r>
    <x v="1"/>
    <x v="15"/>
    <x v="15"/>
    <x v="1"/>
    <x v="60"/>
    <n v="86500"/>
  </r>
  <r>
    <x v="1"/>
    <x v="16"/>
    <x v="16"/>
    <x v="1"/>
    <x v="60"/>
    <n v="0"/>
  </r>
  <r>
    <x v="1"/>
    <x v="17"/>
    <x v="17"/>
    <x v="1"/>
    <x v="60"/>
    <n v="393"/>
  </r>
  <r>
    <x v="1"/>
    <x v="18"/>
    <x v="18"/>
    <x v="1"/>
    <x v="60"/>
    <n v="48422"/>
  </r>
  <r>
    <x v="1"/>
    <x v="19"/>
    <x v="19"/>
    <x v="1"/>
    <x v="60"/>
    <n v="0"/>
  </r>
  <r>
    <x v="1"/>
    <x v="20"/>
    <x v="20"/>
    <x v="1"/>
    <x v="60"/>
    <n v="0"/>
  </r>
  <r>
    <x v="1"/>
    <x v="21"/>
    <x v="21"/>
    <x v="1"/>
    <x v="60"/>
    <n v="1240"/>
  </r>
  <r>
    <x v="1"/>
    <x v="22"/>
    <x v="22"/>
    <x v="1"/>
    <x v="60"/>
    <n v="13353038"/>
  </r>
  <r>
    <x v="2"/>
    <x v="23"/>
    <x v="23"/>
    <x v="0"/>
    <x v="60"/>
    <n v="1487897"/>
  </r>
  <r>
    <x v="2"/>
    <x v="23"/>
    <x v="23"/>
    <x v="1"/>
    <x v="60"/>
    <n v="-1500836"/>
  </r>
  <r>
    <x v="3"/>
    <x v="24"/>
    <x v="24"/>
    <x v="0"/>
    <x v="60"/>
    <n v="0"/>
  </r>
  <r>
    <x v="3"/>
    <x v="24"/>
    <x v="24"/>
    <x v="1"/>
    <x v="60"/>
    <n v="0"/>
  </r>
  <r>
    <x v="0"/>
    <x v="0"/>
    <x v="0"/>
    <x v="0"/>
    <x v="61"/>
    <n v="346000"/>
  </r>
  <r>
    <x v="0"/>
    <x v="1"/>
    <x v="1"/>
    <x v="0"/>
    <x v="61"/>
    <n v="7233000"/>
  </r>
  <r>
    <x v="0"/>
    <x v="2"/>
    <x v="2"/>
    <x v="0"/>
    <x v="61"/>
    <n v="95000"/>
  </r>
  <r>
    <x v="0"/>
    <x v="3"/>
    <x v="3"/>
    <x v="0"/>
    <x v="61"/>
    <n v="1150"/>
  </r>
  <r>
    <x v="0"/>
    <x v="5"/>
    <x v="5"/>
    <x v="0"/>
    <x v="61"/>
    <n v="2165000"/>
  </r>
  <r>
    <x v="0"/>
    <x v="6"/>
    <x v="6"/>
    <x v="0"/>
    <x v="61"/>
    <n v="20698"/>
  </r>
  <r>
    <x v="0"/>
    <x v="7"/>
    <x v="7"/>
    <x v="0"/>
    <x v="61"/>
    <n v="70000"/>
  </r>
  <r>
    <x v="0"/>
    <x v="8"/>
    <x v="8"/>
    <x v="0"/>
    <x v="61"/>
    <n v="0"/>
  </r>
  <r>
    <x v="0"/>
    <x v="9"/>
    <x v="9"/>
    <x v="0"/>
    <x v="61"/>
    <n v="0"/>
  </r>
  <r>
    <x v="0"/>
    <x v="10"/>
    <x v="10"/>
    <x v="0"/>
    <x v="61"/>
    <n v="0"/>
  </r>
  <r>
    <x v="0"/>
    <x v="11"/>
    <x v="11"/>
    <x v="0"/>
    <x v="61"/>
    <n v="54261266"/>
  </r>
  <r>
    <x v="0"/>
    <x v="12"/>
    <x v="12"/>
    <x v="0"/>
    <x v="61"/>
    <n v="0"/>
  </r>
  <r>
    <x v="0"/>
    <x v="13"/>
    <x v="13"/>
    <x v="0"/>
    <x v="61"/>
    <n v="18658000"/>
  </r>
  <r>
    <x v="0"/>
    <x v="26"/>
    <x v="26"/>
    <x v="0"/>
    <x v="61"/>
    <n v="0"/>
  </r>
  <r>
    <x v="0"/>
    <x v="0"/>
    <x v="0"/>
    <x v="1"/>
    <x v="61"/>
    <n v="0"/>
  </r>
  <r>
    <x v="0"/>
    <x v="1"/>
    <x v="1"/>
    <x v="1"/>
    <x v="61"/>
    <n v="0"/>
  </r>
  <r>
    <x v="0"/>
    <x v="2"/>
    <x v="2"/>
    <x v="1"/>
    <x v="61"/>
    <n v="800677"/>
  </r>
  <r>
    <x v="0"/>
    <x v="3"/>
    <x v="3"/>
    <x v="1"/>
    <x v="61"/>
    <n v="14688"/>
  </r>
  <r>
    <x v="0"/>
    <x v="5"/>
    <x v="5"/>
    <x v="1"/>
    <x v="61"/>
    <n v="251073"/>
  </r>
  <r>
    <x v="0"/>
    <x v="6"/>
    <x v="6"/>
    <x v="1"/>
    <x v="61"/>
    <n v="2398"/>
  </r>
  <r>
    <x v="0"/>
    <x v="7"/>
    <x v="7"/>
    <x v="1"/>
    <x v="61"/>
    <n v="1978751"/>
  </r>
  <r>
    <x v="0"/>
    <x v="8"/>
    <x v="8"/>
    <x v="1"/>
    <x v="61"/>
    <n v="5181536"/>
  </r>
  <r>
    <x v="0"/>
    <x v="9"/>
    <x v="9"/>
    <x v="1"/>
    <x v="61"/>
    <n v="362994"/>
  </r>
  <r>
    <x v="0"/>
    <x v="10"/>
    <x v="10"/>
    <x v="1"/>
    <x v="61"/>
    <n v="3836019"/>
  </r>
  <r>
    <x v="0"/>
    <x v="11"/>
    <x v="11"/>
    <x v="1"/>
    <x v="61"/>
    <n v="1188026"/>
  </r>
  <r>
    <x v="0"/>
    <x v="12"/>
    <x v="12"/>
    <x v="1"/>
    <x v="61"/>
    <n v="7983073"/>
  </r>
  <r>
    <x v="0"/>
    <x v="13"/>
    <x v="13"/>
    <x v="1"/>
    <x v="61"/>
    <n v="588803"/>
  </r>
  <r>
    <x v="0"/>
    <x v="26"/>
    <x v="26"/>
    <x v="1"/>
    <x v="61"/>
    <n v="1312362"/>
  </r>
  <r>
    <x v="1"/>
    <x v="14"/>
    <x v="14"/>
    <x v="0"/>
    <x v="61"/>
    <n v="0"/>
  </r>
  <r>
    <x v="1"/>
    <x v="15"/>
    <x v="15"/>
    <x v="0"/>
    <x v="61"/>
    <n v="0"/>
  </r>
  <r>
    <x v="1"/>
    <x v="16"/>
    <x v="16"/>
    <x v="0"/>
    <x v="61"/>
    <n v="0"/>
  </r>
  <r>
    <x v="1"/>
    <x v="17"/>
    <x v="17"/>
    <x v="0"/>
    <x v="61"/>
    <n v="25000"/>
  </r>
  <r>
    <x v="1"/>
    <x v="18"/>
    <x v="18"/>
    <x v="0"/>
    <x v="61"/>
    <n v="1864"/>
  </r>
  <r>
    <x v="1"/>
    <x v="19"/>
    <x v="19"/>
    <x v="0"/>
    <x v="61"/>
    <n v="478525"/>
  </r>
  <r>
    <x v="1"/>
    <x v="20"/>
    <x v="20"/>
    <x v="0"/>
    <x v="61"/>
    <n v="401257"/>
  </r>
  <r>
    <x v="1"/>
    <x v="21"/>
    <x v="21"/>
    <x v="0"/>
    <x v="61"/>
    <n v="24038"/>
  </r>
  <r>
    <x v="1"/>
    <x v="22"/>
    <x v="22"/>
    <x v="0"/>
    <x v="61"/>
    <n v="1495485"/>
  </r>
  <r>
    <x v="1"/>
    <x v="14"/>
    <x v="14"/>
    <x v="1"/>
    <x v="61"/>
    <n v="0"/>
  </r>
  <r>
    <x v="1"/>
    <x v="15"/>
    <x v="15"/>
    <x v="1"/>
    <x v="61"/>
    <n v="83320"/>
  </r>
  <r>
    <x v="1"/>
    <x v="16"/>
    <x v="16"/>
    <x v="1"/>
    <x v="61"/>
    <n v="0"/>
  </r>
  <r>
    <x v="1"/>
    <x v="17"/>
    <x v="17"/>
    <x v="1"/>
    <x v="61"/>
    <n v="345"/>
  </r>
  <r>
    <x v="1"/>
    <x v="18"/>
    <x v="18"/>
    <x v="1"/>
    <x v="61"/>
    <n v="32933"/>
  </r>
  <r>
    <x v="1"/>
    <x v="19"/>
    <x v="19"/>
    <x v="1"/>
    <x v="61"/>
    <n v="0"/>
  </r>
  <r>
    <x v="1"/>
    <x v="20"/>
    <x v="20"/>
    <x v="1"/>
    <x v="61"/>
    <n v="0"/>
  </r>
  <r>
    <x v="1"/>
    <x v="21"/>
    <x v="21"/>
    <x v="1"/>
    <x v="61"/>
    <n v="2398"/>
  </r>
  <r>
    <x v="1"/>
    <x v="22"/>
    <x v="22"/>
    <x v="1"/>
    <x v="61"/>
    <n v="9583699"/>
  </r>
  <r>
    <x v="2"/>
    <x v="23"/>
    <x v="23"/>
    <x v="0"/>
    <x v="61"/>
    <n v="1509361"/>
  </r>
  <r>
    <x v="2"/>
    <x v="23"/>
    <x v="23"/>
    <x v="1"/>
    <x v="61"/>
    <n v="-1197072"/>
  </r>
  <r>
    <x v="3"/>
    <x v="24"/>
    <x v="24"/>
    <x v="0"/>
    <x v="61"/>
    <n v="0"/>
  </r>
  <r>
    <x v="3"/>
    <x v="24"/>
    <x v="24"/>
    <x v="1"/>
    <x v="61"/>
    <n v="0"/>
  </r>
  <r>
    <x v="0"/>
    <x v="0"/>
    <x v="0"/>
    <x v="0"/>
    <x v="62"/>
    <n v="357000"/>
  </r>
  <r>
    <x v="0"/>
    <x v="1"/>
    <x v="1"/>
    <x v="0"/>
    <x v="62"/>
    <n v="7783000"/>
  </r>
  <r>
    <x v="0"/>
    <x v="2"/>
    <x v="2"/>
    <x v="0"/>
    <x v="62"/>
    <n v="90000"/>
  </r>
  <r>
    <x v="0"/>
    <x v="3"/>
    <x v="3"/>
    <x v="0"/>
    <x v="62"/>
    <n v="1105"/>
  </r>
  <r>
    <x v="0"/>
    <x v="4"/>
    <x v="4"/>
    <x v="0"/>
    <x v="62"/>
    <n v="0"/>
  </r>
  <r>
    <x v="0"/>
    <x v="5"/>
    <x v="5"/>
    <x v="0"/>
    <x v="62"/>
    <n v="2221000"/>
  </r>
  <r>
    <x v="0"/>
    <x v="6"/>
    <x v="6"/>
    <x v="0"/>
    <x v="62"/>
    <n v="19112"/>
  </r>
  <r>
    <x v="0"/>
    <x v="7"/>
    <x v="7"/>
    <x v="0"/>
    <x v="62"/>
    <n v="7000"/>
  </r>
  <r>
    <x v="0"/>
    <x v="8"/>
    <x v="8"/>
    <x v="0"/>
    <x v="62"/>
    <n v="0"/>
  </r>
  <r>
    <x v="0"/>
    <x v="9"/>
    <x v="9"/>
    <x v="0"/>
    <x v="62"/>
    <n v="0"/>
  </r>
  <r>
    <x v="0"/>
    <x v="10"/>
    <x v="10"/>
    <x v="0"/>
    <x v="62"/>
    <n v="0"/>
  </r>
  <r>
    <x v="0"/>
    <x v="11"/>
    <x v="11"/>
    <x v="0"/>
    <x v="62"/>
    <n v="64484000"/>
  </r>
  <r>
    <x v="0"/>
    <x v="12"/>
    <x v="12"/>
    <x v="0"/>
    <x v="62"/>
    <n v="0"/>
  </r>
  <r>
    <x v="0"/>
    <x v="13"/>
    <x v="13"/>
    <x v="0"/>
    <x v="62"/>
    <n v="20482000"/>
  </r>
  <r>
    <x v="0"/>
    <x v="26"/>
    <x v="26"/>
    <x v="0"/>
    <x v="62"/>
    <n v="0"/>
  </r>
  <r>
    <x v="0"/>
    <x v="0"/>
    <x v="0"/>
    <x v="1"/>
    <x v="62"/>
    <n v="0"/>
  </r>
  <r>
    <x v="0"/>
    <x v="1"/>
    <x v="1"/>
    <x v="1"/>
    <x v="62"/>
    <n v="0"/>
  </r>
  <r>
    <x v="0"/>
    <x v="2"/>
    <x v="2"/>
    <x v="1"/>
    <x v="62"/>
    <n v="778703"/>
  </r>
  <r>
    <x v="0"/>
    <x v="3"/>
    <x v="3"/>
    <x v="1"/>
    <x v="62"/>
    <n v="12983"/>
  </r>
  <r>
    <x v="0"/>
    <x v="4"/>
    <x v="4"/>
    <x v="1"/>
    <x v="62"/>
    <n v="0"/>
  </r>
  <r>
    <x v="0"/>
    <x v="5"/>
    <x v="5"/>
    <x v="1"/>
    <x v="62"/>
    <n v="21379"/>
  </r>
  <r>
    <x v="0"/>
    <x v="6"/>
    <x v="6"/>
    <x v="1"/>
    <x v="62"/>
    <n v="2388"/>
  </r>
  <r>
    <x v="0"/>
    <x v="7"/>
    <x v="7"/>
    <x v="1"/>
    <x v="62"/>
    <n v="1945822"/>
  </r>
  <r>
    <x v="0"/>
    <x v="8"/>
    <x v="8"/>
    <x v="1"/>
    <x v="62"/>
    <n v="5172274"/>
  </r>
  <r>
    <x v="0"/>
    <x v="9"/>
    <x v="9"/>
    <x v="1"/>
    <x v="62"/>
    <n v="320576"/>
  </r>
  <r>
    <x v="0"/>
    <x v="10"/>
    <x v="10"/>
    <x v="1"/>
    <x v="62"/>
    <n v="3890492"/>
  </r>
  <r>
    <x v="0"/>
    <x v="11"/>
    <x v="11"/>
    <x v="1"/>
    <x v="62"/>
    <n v="1684000"/>
  </r>
  <r>
    <x v="0"/>
    <x v="12"/>
    <x v="12"/>
    <x v="1"/>
    <x v="62"/>
    <n v="8441798"/>
  </r>
  <r>
    <x v="0"/>
    <x v="13"/>
    <x v="13"/>
    <x v="1"/>
    <x v="62"/>
    <n v="640106"/>
  </r>
  <r>
    <x v="0"/>
    <x v="26"/>
    <x v="26"/>
    <x v="1"/>
    <x v="62"/>
    <n v="1443386"/>
  </r>
  <r>
    <x v="1"/>
    <x v="14"/>
    <x v="14"/>
    <x v="0"/>
    <x v="62"/>
    <n v="0"/>
  </r>
  <r>
    <x v="1"/>
    <x v="15"/>
    <x v="15"/>
    <x v="0"/>
    <x v="62"/>
    <n v="0"/>
  </r>
  <r>
    <x v="1"/>
    <x v="16"/>
    <x v="16"/>
    <x v="0"/>
    <x v="62"/>
    <n v="0"/>
  </r>
  <r>
    <x v="1"/>
    <x v="17"/>
    <x v="17"/>
    <x v="0"/>
    <x v="62"/>
    <n v="26000"/>
  </r>
  <r>
    <x v="1"/>
    <x v="18"/>
    <x v="18"/>
    <x v="0"/>
    <x v="62"/>
    <n v="369"/>
  </r>
  <r>
    <x v="1"/>
    <x v="19"/>
    <x v="19"/>
    <x v="0"/>
    <x v="62"/>
    <n v="381701"/>
  </r>
  <r>
    <x v="1"/>
    <x v="20"/>
    <x v="20"/>
    <x v="0"/>
    <x v="62"/>
    <n v="486530"/>
  </r>
  <r>
    <x v="1"/>
    <x v="21"/>
    <x v="21"/>
    <x v="0"/>
    <x v="62"/>
    <n v="23132"/>
  </r>
  <r>
    <x v="1"/>
    <x v="22"/>
    <x v="22"/>
    <x v="0"/>
    <x v="62"/>
    <n v="1226846"/>
  </r>
  <r>
    <x v="1"/>
    <x v="14"/>
    <x v="14"/>
    <x v="1"/>
    <x v="62"/>
    <n v="0"/>
  </r>
  <r>
    <x v="1"/>
    <x v="15"/>
    <x v="15"/>
    <x v="1"/>
    <x v="62"/>
    <n v="79150"/>
  </r>
  <r>
    <x v="1"/>
    <x v="16"/>
    <x v="16"/>
    <x v="1"/>
    <x v="62"/>
    <n v="0"/>
  </r>
  <r>
    <x v="1"/>
    <x v="17"/>
    <x v="17"/>
    <x v="1"/>
    <x v="62"/>
    <n v="184"/>
  </r>
  <r>
    <x v="1"/>
    <x v="18"/>
    <x v="18"/>
    <x v="1"/>
    <x v="62"/>
    <n v="22469"/>
  </r>
  <r>
    <x v="1"/>
    <x v="19"/>
    <x v="19"/>
    <x v="1"/>
    <x v="62"/>
    <n v="0"/>
  </r>
  <r>
    <x v="1"/>
    <x v="20"/>
    <x v="20"/>
    <x v="1"/>
    <x v="62"/>
    <n v="0"/>
  </r>
  <r>
    <x v="1"/>
    <x v="21"/>
    <x v="21"/>
    <x v="1"/>
    <x v="62"/>
    <n v="4085"/>
  </r>
  <r>
    <x v="1"/>
    <x v="22"/>
    <x v="22"/>
    <x v="1"/>
    <x v="62"/>
    <n v="14449215"/>
  </r>
  <r>
    <x v="2"/>
    <x v="23"/>
    <x v="23"/>
    <x v="0"/>
    <x v="62"/>
    <n v="1812783"/>
  </r>
  <r>
    <x v="2"/>
    <x v="23"/>
    <x v="23"/>
    <x v="1"/>
    <x v="62"/>
    <n v="-1374763"/>
  </r>
  <r>
    <x v="3"/>
    <x v="24"/>
    <x v="24"/>
    <x v="0"/>
    <x v="62"/>
    <n v="0"/>
  </r>
  <r>
    <x v="3"/>
    <x v="24"/>
    <x v="24"/>
    <x v="1"/>
    <x v="62"/>
    <n v="0"/>
  </r>
  <r>
    <x v="0"/>
    <x v="0"/>
    <x v="0"/>
    <x v="0"/>
    <x v="63"/>
    <n v="354297"/>
  </r>
  <r>
    <x v="0"/>
    <x v="1"/>
    <x v="1"/>
    <x v="0"/>
    <x v="63"/>
    <n v="9092696"/>
  </r>
  <r>
    <x v="0"/>
    <x v="2"/>
    <x v="2"/>
    <x v="0"/>
    <x v="63"/>
    <n v="86378"/>
  </r>
  <r>
    <x v="0"/>
    <x v="3"/>
    <x v="3"/>
    <x v="0"/>
    <x v="63"/>
    <n v="940"/>
  </r>
  <r>
    <x v="0"/>
    <x v="4"/>
    <x v="4"/>
    <x v="0"/>
    <x v="63"/>
    <n v="0"/>
  </r>
  <r>
    <x v="0"/>
    <x v="5"/>
    <x v="5"/>
    <x v="0"/>
    <x v="63"/>
    <n v="2632738"/>
  </r>
  <r>
    <x v="0"/>
    <x v="6"/>
    <x v="6"/>
    <x v="0"/>
    <x v="63"/>
    <n v="19189"/>
  </r>
  <r>
    <x v="0"/>
    <x v="7"/>
    <x v="7"/>
    <x v="0"/>
    <x v="63"/>
    <n v="1811"/>
  </r>
  <r>
    <x v="0"/>
    <x v="8"/>
    <x v="8"/>
    <x v="0"/>
    <x v="63"/>
    <n v="0"/>
  </r>
  <r>
    <x v="0"/>
    <x v="9"/>
    <x v="9"/>
    <x v="0"/>
    <x v="63"/>
    <n v="0"/>
  </r>
  <r>
    <x v="0"/>
    <x v="10"/>
    <x v="10"/>
    <x v="0"/>
    <x v="63"/>
    <n v="0"/>
  </r>
  <r>
    <x v="0"/>
    <x v="11"/>
    <x v="11"/>
    <x v="0"/>
    <x v="63"/>
    <n v="67025264"/>
  </r>
  <r>
    <x v="0"/>
    <x v="12"/>
    <x v="12"/>
    <x v="0"/>
    <x v="63"/>
    <n v="0"/>
  </r>
  <r>
    <x v="0"/>
    <x v="13"/>
    <x v="13"/>
    <x v="0"/>
    <x v="63"/>
    <n v="22263123"/>
  </r>
  <r>
    <x v="0"/>
    <x v="26"/>
    <x v="26"/>
    <x v="0"/>
    <x v="63"/>
    <n v="0"/>
  </r>
  <r>
    <x v="0"/>
    <x v="0"/>
    <x v="0"/>
    <x v="1"/>
    <x v="63"/>
    <n v="0"/>
  </r>
  <r>
    <x v="0"/>
    <x v="1"/>
    <x v="1"/>
    <x v="1"/>
    <x v="63"/>
    <n v="0"/>
  </r>
  <r>
    <x v="0"/>
    <x v="2"/>
    <x v="2"/>
    <x v="1"/>
    <x v="63"/>
    <n v="746748"/>
  </r>
  <r>
    <x v="0"/>
    <x v="3"/>
    <x v="3"/>
    <x v="1"/>
    <x v="63"/>
    <n v="12959"/>
  </r>
  <r>
    <x v="0"/>
    <x v="4"/>
    <x v="4"/>
    <x v="1"/>
    <x v="63"/>
    <n v="0"/>
  </r>
  <r>
    <x v="0"/>
    <x v="5"/>
    <x v="5"/>
    <x v="1"/>
    <x v="63"/>
    <n v="0"/>
  </r>
  <r>
    <x v="0"/>
    <x v="6"/>
    <x v="6"/>
    <x v="1"/>
    <x v="63"/>
    <n v="0"/>
  </r>
  <r>
    <x v="0"/>
    <x v="7"/>
    <x v="7"/>
    <x v="1"/>
    <x v="63"/>
    <n v="2144318"/>
  </r>
  <r>
    <x v="0"/>
    <x v="8"/>
    <x v="8"/>
    <x v="1"/>
    <x v="63"/>
    <n v="5724181"/>
  </r>
  <r>
    <x v="0"/>
    <x v="9"/>
    <x v="9"/>
    <x v="1"/>
    <x v="63"/>
    <n v="339175"/>
  </r>
  <r>
    <x v="0"/>
    <x v="10"/>
    <x v="10"/>
    <x v="1"/>
    <x v="63"/>
    <n v="3566844"/>
  </r>
  <r>
    <x v="0"/>
    <x v="11"/>
    <x v="11"/>
    <x v="1"/>
    <x v="63"/>
    <n v="1281000"/>
  </r>
  <r>
    <x v="0"/>
    <x v="12"/>
    <x v="12"/>
    <x v="1"/>
    <x v="63"/>
    <n v="8927622"/>
  </r>
  <r>
    <x v="0"/>
    <x v="13"/>
    <x v="13"/>
    <x v="1"/>
    <x v="63"/>
    <n v="1466252"/>
  </r>
  <r>
    <x v="0"/>
    <x v="26"/>
    <x v="26"/>
    <x v="1"/>
    <x v="63"/>
    <n v="1506867"/>
  </r>
  <r>
    <x v="1"/>
    <x v="14"/>
    <x v="14"/>
    <x v="0"/>
    <x v="63"/>
    <n v="0"/>
  </r>
  <r>
    <x v="1"/>
    <x v="15"/>
    <x v="15"/>
    <x v="0"/>
    <x v="63"/>
    <n v="0"/>
  </r>
  <r>
    <x v="1"/>
    <x v="16"/>
    <x v="16"/>
    <x v="0"/>
    <x v="63"/>
    <n v="0"/>
  </r>
  <r>
    <x v="1"/>
    <x v="17"/>
    <x v="17"/>
    <x v="0"/>
    <x v="63"/>
    <n v="15998"/>
  </r>
  <r>
    <x v="1"/>
    <x v="18"/>
    <x v="18"/>
    <x v="0"/>
    <x v="63"/>
    <n v="638"/>
  </r>
  <r>
    <x v="1"/>
    <x v="19"/>
    <x v="19"/>
    <x v="0"/>
    <x v="63"/>
    <n v="445172"/>
  </r>
  <r>
    <x v="1"/>
    <x v="20"/>
    <x v="20"/>
    <x v="0"/>
    <x v="63"/>
    <n v="364000"/>
  </r>
  <r>
    <x v="1"/>
    <x v="21"/>
    <x v="21"/>
    <x v="0"/>
    <x v="63"/>
    <n v="62844"/>
  </r>
  <r>
    <x v="1"/>
    <x v="22"/>
    <x v="22"/>
    <x v="0"/>
    <x v="63"/>
    <n v="633094.48999999464"/>
  </r>
  <r>
    <x v="1"/>
    <x v="14"/>
    <x v="14"/>
    <x v="1"/>
    <x v="63"/>
    <n v="0"/>
  </r>
  <r>
    <x v="1"/>
    <x v="15"/>
    <x v="15"/>
    <x v="1"/>
    <x v="63"/>
    <n v="85223"/>
  </r>
  <r>
    <x v="1"/>
    <x v="16"/>
    <x v="16"/>
    <x v="1"/>
    <x v="63"/>
    <n v="0"/>
  </r>
  <r>
    <x v="1"/>
    <x v="17"/>
    <x v="17"/>
    <x v="1"/>
    <x v="63"/>
    <n v="167"/>
  </r>
  <r>
    <x v="1"/>
    <x v="18"/>
    <x v="18"/>
    <x v="1"/>
    <x v="63"/>
    <n v="17331"/>
  </r>
  <r>
    <x v="1"/>
    <x v="19"/>
    <x v="19"/>
    <x v="1"/>
    <x v="63"/>
    <n v="0"/>
  </r>
  <r>
    <x v="1"/>
    <x v="20"/>
    <x v="20"/>
    <x v="1"/>
    <x v="63"/>
    <n v="0"/>
  </r>
  <r>
    <x v="1"/>
    <x v="21"/>
    <x v="21"/>
    <x v="1"/>
    <x v="63"/>
    <n v="14722"/>
  </r>
  <r>
    <x v="1"/>
    <x v="22"/>
    <x v="22"/>
    <x v="1"/>
    <x v="63"/>
    <n v="13880743.990000002"/>
  </r>
  <r>
    <x v="2"/>
    <x v="23"/>
    <x v="23"/>
    <x v="0"/>
    <x v="63"/>
    <n v="376481"/>
  </r>
  <r>
    <x v="2"/>
    <x v="23"/>
    <x v="23"/>
    <x v="1"/>
    <x v="63"/>
    <n v="-228709"/>
  </r>
  <r>
    <x v="3"/>
    <x v="24"/>
    <x v="24"/>
    <x v="0"/>
    <x v="63"/>
    <n v="0"/>
  </r>
  <r>
    <x v="3"/>
    <x v="24"/>
    <x v="24"/>
    <x v="1"/>
    <x v="63"/>
    <n v="0"/>
  </r>
  <r>
    <x v="0"/>
    <x v="0"/>
    <x v="0"/>
    <x v="0"/>
    <x v="64"/>
    <n v="357373"/>
  </r>
  <r>
    <x v="0"/>
    <x v="1"/>
    <x v="1"/>
    <x v="0"/>
    <x v="64"/>
    <n v="9416779"/>
  </r>
  <r>
    <x v="0"/>
    <x v="2"/>
    <x v="2"/>
    <x v="0"/>
    <x v="64"/>
    <n v="86317"/>
  </r>
  <r>
    <x v="0"/>
    <x v="3"/>
    <x v="3"/>
    <x v="0"/>
    <x v="64"/>
    <n v="929"/>
  </r>
  <r>
    <x v="0"/>
    <x v="4"/>
    <x v="4"/>
    <x v="0"/>
    <x v="64"/>
    <n v="0"/>
  </r>
  <r>
    <x v="0"/>
    <x v="5"/>
    <x v="5"/>
    <x v="0"/>
    <x v="64"/>
    <n v="2444573"/>
  </r>
  <r>
    <x v="0"/>
    <x v="6"/>
    <x v="6"/>
    <x v="0"/>
    <x v="64"/>
    <n v="20387"/>
  </r>
  <r>
    <x v="0"/>
    <x v="7"/>
    <x v="7"/>
    <x v="0"/>
    <x v="64"/>
    <n v="150"/>
  </r>
  <r>
    <x v="0"/>
    <x v="8"/>
    <x v="8"/>
    <x v="0"/>
    <x v="64"/>
    <n v="0"/>
  </r>
  <r>
    <x v="0"/>
    <x v="9"/>
    <x v="9"/>
    <x v="0"/>
    <x v="64"/>
    <n v="0"/>
  </r>
  <r>
    <x v="0"/>
    <x v="10"/>
    <x v="10"/>
    <x v="0"/>
    <x v="64"/>
    <n v="0"/>
  </r>
  <r>
    <x v="0"/>
    <x v="11"/>
    <x v="11"/>
    <x v="0"/>
    <x v="64"/>
    <n v="76169327"/>
  </r>
  <r>
    <x v="0"/>
    <x v="12"/>
    <x v="12"/>
    <x v="0"/>
    <x v="64"/>
    <n v="0"/>
  </r>
  <r>
    <x v="0"/>
    <x v="13"/>
    <x v="13"/>
    <x v="0"/>
    <x v="64"/>
    <n v="23682139"/>
  </r>
  <r>
    <x v="0"/>
    <x v="26"/>
    <x v="26"/>
    <x v="0"/>
    <x v="64"/>
    <n v="0"/>
  </r>
  <r>
    <x v="0"/>
    <x v="0"/>
    <x v="0"/>
    <x v="1"/>
    <x v="64"/>
    <n v="0"/>
  </r>
  <r>
    <x v="0"/>
    <x v="1"/>
    <x v="1"/>
    <x v="1"/>
    <x v="64"/>
    <n v="0"/>
  </r>
  <r>
    <x v="0"/>
    <x v="2"/>
    <x v="2"/>
    <x v="1"/>
    <x v="64"/>
    <n v="746062"/>
  </r>
  <r>
    <x v="0"/>
    <x v="3"/>
    <x v="3"/>
    <x v="1"/>
    <x v="64"/>
    <n v="13080"/>
  </r>
  <r>
    <x v="0"/>
    <x v="4"/>
    <x v="4"/>
    <x v="1"/>
    <x v="64"/>
    <n v="0"/>
  </r>
  <r>
    <x v="0"/>
    <x v="5"/>
    <x v="5"/>
    <x v="1"/>
    <x v="64"/>
    <n v="0"/>
  </r>
  <r>
    <x v="0"/>
    <x v="6"/>
    <x v="6"/>
    <x v="1"/>
    <x v="64"/>
    <n v="0"/>
  </r>
  <r>
    <x v="0"/>
    <x v="7"/>
    <x v="7"/>
    <x v="1"/>
    <x v="64"/>
    <n v="2285897"/>
  </r>
  <r>
    <x v="0"/>
    <x v="8"/>
    <x v="8"/>
    <x v="1"/>
    <x v="64"/>
    <n v="5345526"/>
  </r>
  <r>
    <x v="0"/>
    <x v="9"/>
    <x v="9"/>
    <x v="1"/>
    <x v="64"/>
    <n v="365634"/>
  </r>
  <r>
    <x v="0"/>
    <x v="10"/>
    <x v="10"/>
    <x v="1"/>
    <x v="64"/>
    <n v="3672430"/>
  </r>
  <r>
    <x v="0"/>
    <x v="11"/>
    <x v="11"/>
    <x v="1"/>
    <x v="64"/>
    <n v="1830637"/>
  </r>
  <r>
    <x v="0"/>
    <x v="12"/>
    <x v="12"/>
    <x v="1"/>
    <x v="64"/>
    <n v="9386346"/>
  </r>
  <r>
    <x v="0"/>
    <x v="13"/>
    <x v="13"/>
    <x v="1"/>
    <x v="64"/>
    <n v="2074412"/>
  </r>
  <r>
    <x v="0"/>
    <x v="26"/>
    <x v="26"/>
    <x v="1"/>
    <x v="64"/>
    <n v="1584475"/>
  </r>
  <r>
    <x v="1"/>
    <x v="14"/>
    <x v="14"/>
    <x v="0"/>
    <x v="64"/>
    <n v="0"/>
  </r>
  <r>
    <x v="1"/>
    <x v="15"/>
    <x v="15"/>
    <x v="0"/>
    <x v="64"/>
    <n v="0"/>
  </r>
  <r>
    <x v="1"/>
    <x v="16"/>
    <x v="16"/>
    <x v="0"/>
    <x v="64"/>
    <n v="0"/>
  </r>
  <r>
    <x v="1"/>
    <x v="17"/>
    <x v="17"/>
    <x v="0"/>
    <x v="64"/>
    <n v="20735"/>
  </r>
  <r>
    <x v="1"/>
    <x v="18"/>
    <x v="18"/>
    <x v="0"/>
    <x v="64"/>
    <n v="1449"/>
  </r>
  <r>
    <x v="1"/>
    <x v="19"/>
    <x v="19"/>
    <x v="0"/>
    <x v="64"/>
    <n v="244451"/>
  </r>
  <r>
    <x v="1"/>
    <x v="20"/>
    <x v="20"/>
    <x v="0"/>
    <x v="64"/>
    <n v="431756"/>
  </r>
  <r>
    <x v="1"/>
    <x v="21"/>
    <x v="21"/>
    <x v="0"/>
    <x v="64"/>
    <n v="33089"/>
  </r>
  <r>
    <x v="1"/>
    <x v="22"/>
    <x v="22"/>
    <x v="0"/>
    <x v="64"/>
    <n v="859930"/>
  </r>
  <r>
    <x v="1"/>
    <x v="14"/>
    <x v="14"/>
    <x v="1"/>
    <x v="64"/>
    <n v="0"/>
  </r>
  <r>
    <x v="1"/>
    <x v="15"/>
    <x v="15"/>
    <x v="1"/>
    <x v="64"/>
    <n v="97664"/>
  </r>
  <r>
    <x v="1"/>
    <x v="16"/>
    <x v="16"/>
    <x v="1"/>
    <x v="64"/>
    <n v="0"/>
  </r>
  <r>
    <x v="1"/>
    <x v="17"/>
    <x v="17"/>
    <x v="1"/>
    <x v="64"/>
    <n v="163"/>
  </r>
  <r>
    <x v="1"/>
    <x v="18"/>
    <x v="18"/>
    <x v="1"/>
    <x v="64"/>
    <n v="25385"/>
  </r>
  <r>
    <x v="1"/>
    <x v="19"/>
    <x v="19"/>
    <x v="1"/>
    <x v="64"/>
    <n v="0"/>
  </r>
  <r>
    <x v="1"/>
    <x v="20"/>
    <x v="20"/>
    <x v="1"/>
    <x v="64"/>
    <n v="0"/>
  </r>
  <r>
    <x v="1"/>
    <x v="21"/>
    <x v="21"/>
    <x v="1"/>
    <x v="64"/>
    <n v="21206"/>
  </r>
  <r>
    <x v="1"/>
    <x v="22"/>
    <x v="22"/>
    <x v="1"/>
    <x v="64"/>
    <n v="16683320"/>
  </r>
  <r>
    <x v="2"/>
    <x v="23"/>
    <x v="23"/>
    <x v="0"/>
    <x v="64"/>
    <n v="-1979996"/>
  </r>
  <r>
    <x v="2"/>
    <x v="23"/>
    <x v="23"/>
    <x v="1"/>
    <x v="64"/>
    <n v="1953273"/>
  </r>
  <r>
    <x v="3"/>
    <x v="24"/>
    <x v="24"/>
    <x v="0"/>
    <x v="64"/>
    <n v="0"/>
  </r>
  <r>
    <x v="3"/>
    <x v="24"/>
    <x v="24"/>
    <x v="1"/>
    <x v="64"/>
    <n v="0"/>
  </r>
  <r>
    <x v="0"/>
    <x v="0"/>
    <x v="0"/>
    <x v="0"/>
    <x v="65"/>
    <n v="368699"/>
  </r>
  <r>
    <x v="0"/>
    <x v="1"/>
    <x v="1"/>
    <x v="0"/>
    <x v="65"/>
    <n v="10459561"/>
  </r>
  <r>
    <x v="0"/>
    <x v="2"/>
    <x v="2"/>
    <x v="0"/>
    <x v="65"/>
    <n v="85344"/>
  </r>
  <r>
    <x v="0"/>
    <x v="3"/>
    <x v="3"/>
    <x v="0"/>
    <x v="65"/>
    <n v="880"/>
  </r>
  <r>
    <x v="0"/>
    <x v="4"/>
    <x v="4"/>
    <x v="0"/>
    <x v="65"/>
    <n v="0"/>
  </r>
  <r>
    <x v="0"/>
    <x v="5"/>
    <x v="5"/>
    <x v="0"/>
    <x v="65"/>
    <n v="2561932"/>
  </r>
  <r>
    <x v="0"/>
    <x v="6"/>
    <x v="6"/>
    <x v="0"/>
    <x v="65"/>
    <n v="22742"/>
  </r>
  <r>
    <x v="0"/>
    <x v="7"/>
    <x v="7"/>
    <x v="0"/>
    <x v="65"/>
    <n v="23"/>
  </r>
  <r>
    <x v="0"/>
    <x v="8"/>
    <x v="8"/>
    <x v="0"/>
    <x v="65"/>
    <n v="0"/>
  </r>
  <r>
    <x v="0"/>
    <x v="9"/>
    <x v="9"/>
    <x v="0"/>
    <x v="65"/>
    <n v="0"/>
  </r>
  <r>
    <x v="0"/>
    <x v="10"/>
    <x v="10"/>
    <x v="0"/>
    <x v="65"/>
    <n v="0"/>
  </r>
  <r>
    <x v="0"/>
    <x v="11"/>
    <x v="11"/>
    <x v="0"/>
    <x v="65"/>
    <n v="78735311"/>
  </r>
  <r>
    <x v="0"/>
    <x v="12"/>
    <x v="12"/>
    <x v="0"/>
    <x v="65"/>
    <n v="0"/>
  </r>
  <r>
    <x v="0"/>
    <x v="13"/>
    <x v="13"/>
    <x v="0"/>
    <x v="65"/>
    <n v="24871008"/>
  </r>
  <r>
    <x v="0"/>
    <x v="26"/>
    <x v="26"/>
    <x v="0"/>
    <x v="65"/>
    <n v="0"/>
  </r>
  <r>
    <x v="0"/>
    <x v="0"/>
    <x v="0"/>
    <x v="1"/>
    <x v="65"/>
    <n v="0"/>
  </r>
  <r>
    <x v="0"/>
    <x v="1"/>
    <x v="1"/>
    <x v="1"/>
    <x v="65"/>
    <n v="0"/>
  </r>
  <r>
    <x v="0"/>
    <x v="2"/>
    <x v="2"/>
    <x v="1"/>
    <x v="65"/>
    <n v="754690"/>
  </r>
  <r>
    <x v="0"/>
    <x v="3"/>
    <x v="3"/>
    <x v="1"/>
    <x v="65"/>
    <n v="13657"/>
  </r>
  <r>
    <x v="0"/>
    <x v="4"/>
    <x v="4"/>
    <x v="1"/>
    <x v="65"/>
    <n v="0"/>
  </r>
  <r>
    <x v="0"/>
    <x v="5"/>
    <x v="5"/>
    <x v="1"/>
    <x v="65"/>
    <n v="0"/>
  </r>
  <r>
    <x v="0"/>
    <x v="6"/>
    <x v="6"/>
    <x v="1"/>
    <x v="65"/>
    <n v="0"/>
  </r>
  <r>
    <x v="0"/>
    <x v="7"/>
    <x v="7"/>
    <x v="1"/>
    <x v="65"/>
    <n v="2480524"/>
  </r>
  <r>
    <x v="0"/>
    <x v="8"/>
    <x v="8"/>
    <x v="1"/>
    <x v="65"/>
    <n v="4559537"/>
  </r>
  <r>
    <x v="0"/>
    <x v="9"/>
    <x v="9"/>
    <x v="1"/>
    <x v="65"/>
    <n v="441002"/>
  </r>
  <r>
    <x v="0"/>
    <x v="10"/>
    <x v="10"/>
    <x v="1"/>
    <x v="65"/>
    <n v="3793190"/>
  </r>
  <r>
    <x v="0"/>
    <x v="11"/>
    <x v="11"/>
    <x v="1"/>
    <x v="65"/>
    <n v="1805958"/>
  </r>
  <r>
    <x v="0"/>
    <x v="12"/>
    <x v="12"/>
    <x v="1"/>
    <x v="65"/>
    <n v="9636328"/>
  </r>
  <r>
    <x v="0"/>
    <x v="13"/>
    <x v="13"/>
    <x v="1"/>
    <x v="65"/>
    <n v="2096961"/>
  </r>
  <r>
    <x v="0"/>
    <x v="26"/>
    <x v="26"/>
    <x v="1"/>
    <x v="65"/>
    <n v="964645"/>
  </r>
  <r>
    <x v="1"/>
    <x v="14"/>
    <x v="14"/>
    <x v="0"/>
    <x v="65"/>
    <n v="0"/>
  </r>
  <r>
    <x v="1"/>
    <x v="15"/>
    <x v="15"/>
    <x v="0"/>
    <x v="65"/>
    <n v="0"/>
  </r>
  <r>
    <x v="1"/>
    <x v="16"/>
    <x v="16"/>
    <x v="0"/>
    <x v="65"/>
    <n v="0"/>
  </r>
  <r>
    <x v="1"/>
    <x v="17"/>
    <x v="17"/>
    <x v="0"/>
    <x v="65"/>
    <n v="40769"/>
  </r>
  <r>
    <x v="1"/>
    <x v="18"/>
    <x v="18"/>
    <x v="0"/>
    <x v="65"/>
    <n v="4334"/>
  </r>
  <r>
    <x v="1"/>
    <x v="19"/>
    <x v="19"/>
    <x v="0"/>
    <x v="65"/>
    <n v="73904"/>
  </r>
  <r>
    <x v="1"/>
    <x v="20"/>
    <x v="20"/>
    <x v="0"/>
    <x v="65"/>
    <n v="405946"/>
  </r>
  <r>
    <x v="1"/>
    <x v="21"/>
    <x v="21"/>
    <x v="0"/>
    <x v="65"/>
    <n v="43281"/>
  </r>
  <r>
    <x v="1"/>
    <x v="22"/>
    <x v="22"/>
    <x v="0"/>
    <x v="65"/>
    <n v="1190546"/>
  </r>
  <r>
    <x v="1"/>
    <x v="14"/>
    <x v="14"/>
    <x v="1"/>
    <x v="65"/>
    <n v="0"/>
  </r>
  <r>
    <x v="1"/>
    <x v="15"/>
    <x v="15"/>
    <x v="1"/>
    <x v="65"/>
    <n v="81605"/>
  </r>
  <r>
    <x v="1"/>
    <x v="16"/>
    <x v="16"/>
    <x v="1"/>
    <x v="65"/>
    <n v="0"/>
  </r>
  <r>
    <x v="1"/>
    <x v="17"/>
    <x v="17"/>
    <x v="1"/>
    <x v="65"/>
    <n v="331"/>
  </r>
  <r>
    <x v="1"/>
    <x v="18"/>
    <x v="18"/>
    <x v="1"/>
    <x v="65"/>
    <n v="58953"/>
  </r>
  <r>
    <x v="1"/>
    <x v="19"/>
    <x v="19"/>
    <x v="1"/>
    <x v="65"/>
    <n v="0"/>
  </r>
  <r>
    <x v="1"/>
    <x v="20"/>
    <x v="20"/>
    <x v="1"/>
    <x v="65"/>
    <n v="0"/>
  </r>
  <r>
    <x v="1"/>
    <x v="21"/>
    <x v="21"/>
    <x v="1"/>
    <x v="65"/>
    <n v="27968"/>
  </r>
  <r>
    <x v="1"/>
    <x v="22"/>
    <x v="22"/>
    <x v="1"/>
    <x v="65"/>
    <n v="16511644"/>
  </r>
  <r>
    <x v="2"/>
    <x v="23"/>
    <x v="23"/>
    <x v="0"/>
    <x v="65"/>
    <n v="-3203645"/>
  </r>
  <r>
    <x v="2"/>
    <x v="23"/>
    <x v="23"/>
    <x v="1"/>
    <x v="65"/>
    <n v="2871828"/>
  </r>
  <r>
    <x v="3"/>
    <x v="24"/>
    <x v="24"/>
    <x v="0"/>
    <x v="65"/>
    <n v="0"/>
  </r>
  <r>
    <x v="3"/>
    <x v="24"/>
    <x v="24"/>
    <x v="1"/>
    <x v="65"/>
    <n v="0"/>
  </r>
  <r>
    <x v="0"/>
    <x v="0"/>
    <x v="0"/>
    <x v="0"/>
    <x v="66"/>
    <n v="374608"/>
  </r>
  <r>
    <x v="0"/>
    <x v="1"/>
    <x v="1"/>
    <x v="0"/>
    <x v="66"/>
    <n v="10210422"/>
  </r>
  <r>
    <x v="0"/>
    <x v="2"/>
    <x v="2"/>
    <x v="0"/>
    <x v="66"/>
    <n v="79279"/>
  </r>
  <r>
    <x v="0"/>
    <x v="3"/>
    <x v="3"/>
    <x v="0"/>
    <x v="66"/>
    <n v="987"/>
  </r>
  <r>
    <x v="0"/>
    <x v="4"/>
    <x v="4"/>
    <x v="0"/>
    <x v="66"/>
    <n v="0"/>
  </r>
  <r>
    <x v="0"/>
    <x v="5"/>
    <x v="5"/>
    <x v="0"/>
    <x v="66"/>
    <n v="2482915"/>
  </r>
  <r>
    <x v="0"/>
    <x v="6"/>
    <x v="6"/>
    <x v="0"/>
    <x v="66"/>
    <n v="23197"/>
  </r>
  <r>
    <x v="0"/>
    <x v="7"/>
    <x v="7"/>
    <x v="0"/>
    <x v="66"/>
    <n v="0"/>
  </r>
  <r>
    <x v="0"/>
    <x v="8"/>
    <x v="8"/>
    <x v="0"/>
    <x v="66"/>
    <n v="0"/>
  </r>
  <r>
    <x v="0"/>
    <x v="9"/>
    <x v="9"/>
    <x v="0"/>
    <x v="66"/>
    <n v="0"/>
  </r>
  <r>
    <x v="0"/>
    <x v="10"/>
    <x v="10"/>
    <x v="0"/>
    <x v="66"/>
    <n v="0"/>
  </r>
  <r>
    <x v="0"/>
    <x v="11"/>
    <x v="11"/>
    <x v="0"/>
    <x v="66"/>
    <n v="83160906"/>
  </r>
  <r>
    <x v="0"/>
    <x v="12"/>
    <x v="12"/>
    <x v="0"/>
    <x v="66"/>
    <n v="0"/>
  </r>
  <r>
    <x v="0"/>
    <x v="13"/>
    <x v="13"/>
    <x v="0"/>
    <x v="66"/>
    <n v="24494113"/>
  </r>
  <r>
    <x v="0"/>
    <x v="26"/>
    <x v="26"/>
    <x v="0"/>
    <x v="66"/>
    <n v="0"/>
  </r>
  <r>
    <x v="0"/>
    <x v="0"/>
    <x v="0"/>
    <x v="1"/>
    <x v="66"/>
    <n v="0"/>
  </r>
  <r>
    <x v="0"/>
    <x v="1"/>
    <x v="1"/>
    <x v="1"/>
    <x v="66"/>
    <n v="0"/>
  </r>
  <r>
    <x v="0"/>
    <x v="2"/>
    <x v="2"/>
    <x v="1"/>
    <x v="66"/>
    <n v="1105682"/>
  </r>
  <r>
    <x v="0"/>
    <x v="3"/>
    <x v="3"/>
    <x v="1"/>
    <x v="66"/>
    <n v="14362"/>
  </r>
  <r>
    <x v="0"/>
    <x v="4"/>
    <x v="4"/>
    <x v="1"/>
    <x v="66"/>
    <n v="0"/>
  </r>
  <r>
    <x v="0"/>
    <x v="5"/>
    <x v="5"/>
    <x v="1"/>
    <x v="66"/>
    <n v="0"/>
  </r>
  <r>
    <x v="0"/>
    <x v="6"/>
    <x v="6"/>
    <x v="1"/>
    <x v="66"/>
    <n v="0"/>
  </r>
  <r>
    <x v="0"/>
    <x v="7"/>
    <x v="7"/>
    <x v="1"/>
    <x v="66"/>
    <n v="2630957"/>
  </r>
  <r>
    <x v="0"/>
    <x v="8"/>
    <x v="8"/>
    <x v="1"/>
    <x v="66"/>
    <n v="4353043"/>
  </r>
  <r>
    <x v="0"/>
    <x v="9"/>
    <x v="9"/>
    <x v="1"/>
    <x v="66"/>
    <n v="552317"/>
  </r>
  <r>
    <x v="0"/>
    <x v="10"/>
    <x v="10"/>
    <x v="1"/>
    <x v="66"/>
    <n v="3951401"/>
  </r>
  <r>
    <x v="0"/>
    <x v="11"/>
    <x v="11"/>
    <x v="1"/>
    <x v="66"/>
    <n v="1863048"/>
  </r>
  <r>
    <x v="0"/>
    <x v="12"/>
    <x v="12"/>
    <x v="1"/>
    <x v="66"/>
    <n v="9769284"/>
  </r>
  <r>
    <x v="0"/>
    <x v="13"/>
    <x v="13"/>
    <x v="1"/>
    <x v="66"/>
    <n v="693389"/>
  </r>
  <r>
    <x v="0"/>
    <x v="26"/>
    <x v="26"/>
    <x v="1"/>
    <x v="66"/>
    <n v="0"/>
  </r>
  <r>
    <x v="1"/>
    <x v="14"/>
    <x v="14"/>
    <x v="0"/>
    <x v="66"/>
    <n v="0"/>
  </r>
  <r>
    <x v="1"/>
    <x v="15"/>
    <x v="15"/>
    <x v="0"/>
    <x v="66"/>
    <n v="0"/>
  </r>
  <r>
    <x v="1"/>
    <x v="16"/>
    <x v="16"/>
    <x v="0"/>
    <x v="66"/>
    <n v="0"/>
  </r>
  <r>
    <x v="1"/>
    <x v="17"/>
    <x v="17"/>
    <x v="0"/>
    <x v="66"/>
    <n v="67284"/>
  </r>
  <r>
    <x v="1"/>
    <x v="18"/>
    <x v="18"/>
    <x v="0"/>
    <x v="66"/>
    <n v="4947"/>
  </r>
  <r>
    <x v="1"/>
    <x v="19"/>
    <x v="19"/>
    <x v="0"/>
    <x v="66"/>
    <n v="81655"/>
  </r>
  <r>
    <x v="1"/>
    <x v="20"/>
    <x v="20"/>
    <x v="0"/>
    <x v="66"/>
    <n v="363978"/>
  </r>
  <r>
    <x v="1"/>
    <x v="21"/>
    <x v="21"/>
    <x v="0"/>
    <x v="66"/>
    <n v="14528"/>
  </r>
  <r>
    <x v="1"/>
    <x v="22"/>
    <x v="22"/>
    <x v="0"/>
    <x v="66"/>
    <n v="695183"/>
  </r>
  <r>
    <x v="1"/>
    <x v="14"/>
    <x v="14"/>
    <x v="1"/>
    <x v="66"/>
    <n v="0"/>
  </r>
  <r>
    <x v="1"/>
    <x v="15"/>
    <x v="15"/>
    <x v="1"/>
    <x v="66"/>
    <n v="91505"/>
  </r>
  <r>
    <x v="1"/>
    <x v="16"/>
    <x v="16"/>
    <x v="1"/>
    <x v="66"/>
    <n v="0"/>
  </r>
  <r>
    <x v="1"/>
    <x v="17"/>
    <x v="17"/>
    <x v="1"/>
    <x v="66"/>
    <n v="263"/>
  </r>
  <r>
    <x v="1"/>
    <x v="18"/>
    <x v="18"/>
    <x v="1"/>
    <x v="66"/>
    <n v="59024"/>
  </r>
  <r>
    <x v="1"/>
    <x v="19"/>
    <x v="19"/>
    <x v="1"/>
    <x v="66"/>
    <n v="0"/>
  </r>
  <r>
    <x v="1"/>
    <x v="20"/>
    <x v="20"/>
    <x v="1"/>
    <x v="66"/>
    <n v="0"/>
  </r>
  <r>
    <x v="1"/>
    <x v="21"/>
    <x v="21"/>
    <x v="1"/>
    <x v="66"/>
    <n v="32826"/>
  </r>
  <r>
    <x v="1"/>
    <x v="22"/>
    <x v="22"/>
    <x v="1"/>
    <x v="66"/>
    <n v="22305927"/>
  </r>
  <r>
    <x v="2"/>
    <x v="23"/>
    <x v="23"/>
    <x v="0"/>
    <x v="66"/>
    <n v="-3514989"/>
  </r>
  <r>
    <x v="2"/>
    <x v="23"/>
    <x v="23"/>
    <x v="1"/>
    <x v="66"/>
    <n v="3421485"/>
  </r>
  <r>
    <x v="3"/>
    <x v="24"/>
    <x v="24"/>
    <x v="0"/>
    <x v="66"/>
    <n v="0"/>
  </r>
  <r>
    <x v="3"/>
    <x v="24"/>
    <x v="24"/>
    <x v="1"/>
    <x v="66"/>
    <n v="0"/>
  </r>
  <r>
    <x v="0"/>
    <x v="0"/>
    <x v="0"/>
    <x v="0"/>
    <x v="67"/>
    <n v="376735"/>
  </r>
  <r>
    <x v="0"/>
    <x v="1"/>
    <x v="1"/>
    <x v="0"/>
    <x v="67"/>
    <n v="10894418"/>
  </r>
  <r>
    <x v="0"/>
    <x v="2"/>
    <x v="2"/>
    <x v="0"/>
    <x v="67"/>
    <n v="64845"/>
  </r>
  <r>
    <x v="0"/>
    <x v="3"/>
    <x v="3"/>
    <x v="0"/>
    <x v="67"/>
    <n v="987"/>
  </r>
  <r>
    <x v="0"/>
    <x v="4"/>
    <x v="4"/>
    <x v="0"/>
    <x v="67"/>
    <n v="0"/>
  </r>
  <r>
    <x v="0"/>
    <x v="5"/>
    <x v="5"/>
    <x v="0"/>
    <x v="67"/>
    <n v="2537706"/>
  </r>
  <r>
    <x v="0"/>
    <x v="6"/>
    <x v="6"/>
    <x v="0"/>
    <x v="67"/>
    <n v="23660"/>
  </r>
  <r>
    <x v="0"/>
    <x v="7"/>
    <x v="7"/>
    <x v="0"/>
    <x v="67"/>
    <n v="0"/>
  </r>
  <r>
    <x v="0"/>
    <x v="8"/>
    <x v="8"/>
    <x v="0"/>
    <x v="67"/>
    <n v="0"/>
  </r>
  <r>
    <x v="0"/>
    <x v="9"/>
    <x v="9"/>
    <x v="0"/>
    <x v="67"/>
    <n v="0"/>
  </r>
  <r>
    <x v="0"/>
    <x v="10"/>
    <x v="10"/>
    <x v="0"/>
    <x v="67"/>
    <n v="0"/>
  </r>
  <r>
    <x v="0"/>
    <x v="11"/>
    <x v="11"/>
    <x v="0"/>
    <x v="67"/>
    <n v="88821215"/>
  </r>
  <r>
    <x v="0"/>
    <x v="12"/>
    <x v="12"/>
    <x v="0"/>
    <x v="67"/>
    <n v="0"/>
  </r>
  <r>
    <x v="0"/>
    <x v="13"/>
    <x v="13"/>
    <x v="0"/>
    <x v="67"/>
    <n v="24469589"/>
  </r>
  <r>
    <x v="0"/>
    <x v="26"/>
    <x v="26"/>
    <x v="0"/>
    <x v="67"/>
    <n v="0"/>
  </r>
  <r>
    <x v="0"/>
    <x v="0"/>
    <x v="0"/>
    <x v="1"/>
    <x v="67"/>
    <n v="0"/>
  </r>
  <r>
    <x v="0"/>
    <x v="1"/>
    <x v="1"/>
    <x v="1"/>
    <x v="67"/>
    <n v="0"/>
  </r>
  <r>
    <x v="0"/>
    <x v="2"/>
    <x v="2"/>
    <x v="1"/>
    <x v="67"/>
    <n v="2026063"/>
  </r>
  <r>
    <x v="0"/>
    <x v="3"/>
    <x v="3"/>
    <x v="1"/>
    <x v="67"/>
    <n v="14362"/>
  </r>
  <r>
    <x v="0"/>
    <x v="4"/>
    <x v="4"/>
    <x v="1"/>
    <x v="67"/>
    <n v="0"/>
  </r>
  <r>
    <x v="0"/>
    <x v="5"/>
    <x v="5"/>
    <x v="1"/>
    <x v="67"/>
    <n v="0"/>
  </r>
  <r>
    <x v="0"/>
    <x v="6"/>
    <x v="6"/>
    <x v="1"/>
    <x v="67"/>
    <n v="0"/>
  </r>
  <r>
    <x v="0"/>
    <x v="7"/>
    <x v="7"/>
    <x v="1"/>
    <x v="67"/>
    <n v="2760039"/>
  </r>
  <r>
    <x v="0"/>
    <x v="8"/>
    <x v="8"/>
    <x v="1"/>
    <x v="67"/>
    <n v="5897865"/>
  </r>
  <r>
    <x v="0"/>
    <x v="9"/>
    <x v="9"/>
    <x v="1"/>
    <x v="67"/>
    <n v="966498"/>
  </r>
  <r>
    <x v="0"/>
    <x v="10"/>
    <x v="10"/>
    <x v="1"/>
    <x v="67"/>
    <n v="4260117"/>
  </r>
  <r>
    <x v="0"/>
    <x v="11"/>
    <x v="11"/>
    <x v="1"/>
    <x v="67"/>
    <n v="1887584"/>
  </r>
  <r>
    <x v="0"/>
    <x v="12"/>
    <x v="12"/>
    <x v="1"/>
    <x v="67"/>
    <n v="10146218"/>
  </r>
  <r>
    <x v="0"/>
    <x v="13"/>
    <x v="13"/>
    <x v="1"/>
    <x v="67"/>
    <n v="685572"/>
  </r>
  <r>
    <x v="0"/>
    <x v="26"/>
    <x v="26"/>
    <x v="1"/>
    <x v="67"/>
    <n v="0"/>
  </r>
  <r>
    <x v="1"/>
    <x v="14"/>
    <x v="14"/>
    <x v="0"/>
    <x v="67"/>
    <n v="0"/>
  </r>
  <r>
    <x v="1"/>
    <x v="15"/>
    <x v="15"/>
    <x v="0"/>
    <x v="67"/>
    <n v="0"/>
  </r>
  <r>
    <x v="1"/>
    <x v="16"/>
    <x v="16"/>
    <x v="0"/>
    <x v="67"/>
    <n v="0"/>
  </r>
  <r>
    <x v="1"/>
    <x v="17"/>
    <x v="17"/>
    <x v="0"/>
    <x v="67"/>
    <n v="106105"/>
  </r>
  <r>
    <x v="1"/>
    <x v="18"/>
    <x v="18"/>
    <x v="0"/>
    <x v="67"/>
    <n v="4947"/>
  </r>
  <r>
    <x v="1"/>
    <x v="19"/>
    <x v="19"/>
    <x v="0"/>
    <x v="67"/>
    <n v="33737"/>
  </r>
  <r>
    <x v="1"/>
    <x v="20"/>
    <x v="20"/>
    <x v="0"/>
    <x v="67"/>
    <n v="381021"/>
  </r>
  <r>
    <x v="1"/>
    <x v="21"/>
    <x v="21"/>
    <x v="0"/>
    <x v="67"/>
    <n v="2030"/>
  </r>
  <r>
    <x v="1"/>
    <x v="22"/>
    <x v="22"/>
    <x v="0"/>
    <x v="67"/>
    <n v="458757"/>
  </r>
  <r>
    <x v="1"/>
    <x v="14"/>
    <x v="14"/>
    <x v="1"/>
    <x v="67"/>
    <n v="0"/>
  </r>
  <r>
    <x v="1"/>
    <x v="15"/>
    <x v="15"/>
    <x v="1"/>
    <x v="67"/>
    <n v="91505"/>
  </r>
  <r>
    <x v="1"/>
    <x v="16"/>
    <x v="16"/>
    <x v="1"/>
    <x v="67"/>
    <n v="0"/>
  </r>
  <r>
    <x v="1"/>
    <x v="17"/>
    <x v="17"/>
    <x v="1"/>
    <x v="67"/>
    <n v="261"/>
  </r>
  <r>
    <x v="1"/>
    <x v="18"/>
    <x v="18"/>
    <x v="1"/>
    <x v="67"/>
    <n v="56852"/>
  </r>
  <r>
    <x v="1"/>
    <x v="19"/>
    <x v="19"/>
    <x v="1"/>
    <x v="67"/>
    <n v="0"/>
  </r>
  <r>
    <x v="1"/>
    <x v="20"/>
    <x v="20"/>
    <x v="1"/>
    <x v="67"/>
    <n v="0"/>
  </r>
  <r>
    <x v="1"/>
    <x v="21"/>
    <x v="21"/>
    <x v="1"/>
    <x v="67"/>
    <n v="28616"/>
  </r>
  <r>
    <x v="1"/>
    <x v="22"/>
    <x v="22"/>
    <x v="1"/>
    <x v="67"/>
    <n v="21463035"/>
  </r>
  <r>
    <x v="2"/>
    <x v="23"/>
    <x v="23"/>
    <x v="0"/>
    <x v="67"/>
    <n v="-2295260"/>
  </r>
  <r>
    <x v="2"/>
    <x v="23"/>
    <x v="23"/>
    <x v="1"/>
    <x v="67"/>
    <n v="2275974"/>
  </r>
  <r>
    <x v="3"/>
    <x v="24"/>
    <x v="24"/>
    <x v="0"/>
    <x v="67"/>
    <n v="0"/>
  </r>
  <r>
    <x v="3"/>
    <x v="24"/>
    <x v="24"/>
    <x v="1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Data" updatedVersion="6" minRefreshableVersion="3" showMemberPropertyTips="0" useAutoFormatting="1" colGrandTotals="0" itemPrintTitles="1" createdVersion="4" indent="0" compact="0" compactData="0" gridDropZones="1" chartFormat="11">
  <location ref="A14:G46" firstHeaderRow="1" firstDataRow="2" firstDataCol="3" rowPageCount="1" colPageCount="1"/>
  <pivotFields count="6"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outline="0" subtotalTop="0" showAll="0" includeNewItemsInFilter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includeNewItemsInFilter="1" defaultSubtotal="0">
      <items count="27">
        <item x="20"/>
        <item x="24"/>
        <item x="0"/>
        <item x="22"/>
        <item x="16"/>
        <item x="2"/>
        <item x="1"/>
        <item x="15"/>
        <item x="4"/>
        <item x="3"/>
        <item x="17"/>
        <item x="18"/>
        <item x="5"/>
        <item x="9"/>
        <item x="8"/>
        <item x="7"/>
        <item x="10"/>
        <item x="11"/>
        <item x="13"/>
        <item x="26"/>
        <item x="12"/>
        <item x="21"/>
        <item x="19"/>
        <item x="25"/>
        <item x="6"/>
        <item x="23"/>
        <item x="14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rankBy="0" defaultSubtota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x="64"/>
        <item x="65"/>
        <item x="66"/>
        <item x="67"/>
      </items>
    </pivotField>
    <pivotField dataField="1" compact="0" outline="0" subtotalTop="0" showAll="0" includeNewItemsInFilter="1"/>
  </pivotFields>
  <rowFields count="3">
    <field x="0"/>
    <field x="1"/>
    <field x="2"/>
  </rowFields>
  <rowItems count="31">
    <i>
      <x/>
      <x/>
      <x v="2"/>
    </i>
    <i r="1">
      <x v="1"/>
      <x v="6"/>
    </i>
    <i r="1">
      <x v="2"/>
      <x v="5"/>
    </i>
    <i r="1">
      <x v="3"/>
      <x v="9"/>
    </i>
    <i r="1">
      <x v="4"/>
      <x v="8"/>
    </i>
    <i r="1">
      <x v="5"/>
      <x v="12"/>
    </i>
    <i r="1">
      <x v="6"/>
      <x v="24"/>
    </i>
    <i r="1">
      <x v="7"/>
      <x v="15"/>
    </i>
    <i r="1">
      <x v="8"/>
      <x v="14"/>
    </i>
    <i r="1">
      <x v="9"/>
      <x v="13"/>
    </i>
    <i r="1">
      <x v="10"/>
      <x v="16"/>
    </i>
    <i r="1">
      <x v="11"/>
      <x v="17"/>
    </i>
    <i r="1">
      <x v="12"/>
      <x v="20"/>
    </i>
    <i r="1">
      <x v="13"/>
      <x v="18"/>
    </i>
    <i r="1">
      <x v="15"/>
      <x v="19"/>
    </i>
    <i t="default">
      <x/>
    </i>
    <i>
      <x v="1"/>
      <x v="16"/>
      <x v="26"/>
    </i>
    <i r="1">
      <x v="17"/>
      <x v="7"/>
    </i>
    <i r="1">
      <x v="18"/>
      <x v="4"/>
    </i>
    <i r="1">
      <x v="19"/>
      <x v="10"/>
    </i>
    <i r="1">
      <x v="20"/>
      <x v="11"/>
    </i>
    <i r="1">
      <x v="21"/>
      <x v="22"/>
    </i>
    <i r="1">
      <x v="22"/>
      <x/>
    </i>
    <i r="1">
      <x v="23"/>
      <x v="21"/>
    </i>
    <i r="1">
      <x v="24"/>
      <x v="3"/>
    </i>
    <i t="default">
      <x v="1"/>
    </i>
    <i>
      <x v="2"/>
      <x v="26"/>
      <x v="1"/>
    </i>
    <i t="default">
      <x v="2"/>
    </i>
    <i>
      <x v="3"/>
      <x v="25"/>
      <x v="25"/>
    </i>
    <i t="default">
      <x v="3"/>
    </i>
    <i t="grand">
      <x/>
    </i>
  </rowItems>
  <colFields count="1">
    <field x="4"/>
  </colFields>
  <colItems count="4">
    <i>
      <x v="64"/>
    </i>
    <i>
      <x v="65"/>
    </i>
    <i>
      <x v="66"/>
    </i>
    <i>
      <x v="67"/>
    </i>
  </colItems>
  <pageFields count="1">
    <pageField fld="3" item="0" hier="0"/>
  </pageFields>
  <dataFields count="1">
    <dataField name="Sum of Amount" fld="5" baseField="0" baseItem="0" numFmtId="3"/>
  </dataFields>
  <pivotTableStyleInfo name="PivotStyleLight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8"/>
  <sheetViews>
    <sheetView topLeftCell="A14" zoomScale="103" workbookViewId="0">
      <selection activeCell="D30" sqref="D30"/>
    </sheetView>
  </sheetViews>
  <sheetFormatPr defaultRowHeight="13.2" x14ac:dyDescent="0.25"/>
  <cols>
    <col min="1" max="1" width="23.109375" customWidth="1"/>
    <col min="2" max="2" width="14.44140625" bestFit="1" customWidth="1"/>
    <col min="3" max="3" width="36.5546875" bestFit="1" customWidth="1"/>
    <col min="4" max="4" width="12.6640625" bestFit="1" customWidth="1"/>
    <col min="5" max="7" width="11.109375" bestFit="1" customWidth="1"/>
    <col min="8" max="8" width="7.6640625" bestFit="1" customWidth="1"/>
    <col min="9" max="29" width="9.109375" bestFit="1" customWidth="1"/>
    <col min="30" max="60" width="10.109375" customWidth="1"/>
    <col min="61" max="61" width="11.109375" customWidth="1"/>
    <col min="62" max="63" width="10.109375" customWidth="1"/>
    <col min="64" max="66" width="10.109375" bestFit="1" customWidth="1"/>
    <col min="67" max="71" width="11.109375" bestFit="1" customWidth="1"/>
  </cols>
  <sheetData>
    <row r="1" spans="1:7" ht="15.6" x14ac:dyDescent="0.3">
      <c r="A1" s="7" t="s">
        <v>115</v>
      </c>
      <c r="B1" s="8"/>
    </row>
    <row r="2" spans="1:7" x14ac:dyDescent="0.25">
      <c r="A2" t="s">
        <v>103</v>
      </c>
      <c r="B2" s="8"/>
    </row>
    <row r="3" spans="1:7" ht="15.6" x14ac:dyDescent="0.3">
      <c r="A3" s="7"/>
      <c r="B3" s="8"/>
    </row>
    <row r="4" spans="1:7" x14ac:dyDescent="0.25">
      <c r="A4" s="11" t="s">
        <v>118</v>
      </c>
      <c r="B4" s="8"/>
    </row>
    <row r="5" spans="1:7" x14ac:dyDescent="0.25">
      <c r="A5" s="14" t="s">
        <v>116</v>
      </c>
      <c r="B5" s="8"/>
    </row>
    <row r="6" spans="1:7" x14ac:dyDescent="0.25">
      <c r="A6" s="14" t="s">
        <v>117</v>
      </c>
      <c r="B6" s="8"/>
    </row>
    <row r="7" spans="1:7" x14ac:dyDescent="0.25">
      <c r="A7" s="14" t="s">
        <v>110</v>
      </c>
      <c r="B7" s="8"/>
    </row>
    <row r="8" spans="1:7" x14ac:dyDescent="0.25">
      <c r="A8" s="14" t="s">
        <v>107</v>
      </c>
      <c r="B8" s="8"/>
    </row>
    <row r="9" spans="1:7" x14ac:dyDescent="0.25">
      <c r="A9" s="19"/>
      <c r="B9" s="19"/>
      <c r="C9" s="13"/>
    </row>
    <row r="10" spans="1:7" x14ac:dyDescent="0.25">
      <c r="A10" s="11"/>
      <c r="B10" s="8"/>
    </row>
    <row r="11" spans="1:7" x14ac:dyDescent="0.25">
      <c r="B11" s="8"/>
    </row>
    <row r="12" spans="1:7" x14ac:dyDescent="0.25">
      <c r="A12" s="10" t="s">
        <v>17</v>
      </c>
      <c r="B12" t="s">
        <v>13</v>
      </c>
    </row>
    <row r="14" spans="1:7" x14ac:dyDescent="0.25">
      <c r="A14" s="10" t="s">
        <v>87</v>
      </c>
      <c r="D14" s="10" t="s">
        <v>21</v>
      </c>
    </row>
    <row r="15" spans="1:7" x14ac:dyDescent="0.25">
      <c r="A15" s="10" t="s">
        <v>16</v>
      </c>
      <c r="B15" s="10" t="s">
        <v>91</v>
      </c>
      <c r="C15" s="10" t="s">
        <v>12</v>
      </c>
      <c r="D15" t="s">
        <v>111</v>
      </c>
      <c r="E15" t="s">
        <v>112</v>
      </c>
      <c r="F15" t="s">
        <v>113</v>
      </c>
      <c r="G15" t="s">
        <v>114</v>
      </c>
    </row>
    <row r="16" spans="1:7" x14ac:dyDescent="0.25">
      <c r="A16" t="s">
        <v>25</v>
      </c>
      <c r="B16">
        <v>1</v>
      </c>
      <c r="C16" t="s">
        <v>18</v>
      </c>
      <c r="D16" s="1">
        <v>357373</v>
      </c>
      <c r="E16" s="1">
        <v>368699</v>
      </c>
      <c r="F16" s="1">
        <v>374608</v>
      </c>
      <c r="G16" s="1">
        <v>376735</v>
      </c>
    </row>
    <row r="17" spans="1:7" x14ac:dyDescent="0.25">
      <c r="B17">
        <v>2</v>
      </c>
      <c r="C17" t="s">
        <v>0</v>
      </c>
      <c r="D17" s="1">
        <v>9416779</v>
      </c>
      <c r="E17" s="1">
        <v>10459561</v>
      </c>
      <c r="F17" s="1">
        <v>10210422</v>
      </c>
      <c r="G17" s="1">
        <v>10894418</v>
      </c>
    </row>
    <row r="18" spans="1:7" x14ac:dyDescent="0.25">
      <c r="B18">
        <v>3</v>
      </c>
      <c r="C18" t="s">
        <v>1</v>
      </c>
      <c r="D18" s="1">
        <v>86317</v>
      </c>
      <c r="E18" s="1">
        <v>85344</v>
      </c>
      <c r="F18" s="1">
        <v>79279</v>
      </c>
      <c r="G18" s="1">
        <v>64845</v>
      </c>
    </row>
    <row r="19" spans="1:7" x14ac:dyDescent="0.25">
      <c r="B19">
        <v>4</v>
      </c>
      <c r="C19" t="s">
        <v>20</v>
      </c>
      <c r="D19" s="1">
        <v>929</v>
      </c>
      <c r="E19" s="1">
        <v>880</v>
      </c>
      <c r="F19" s="1">
        <v>987</v>
      </c>
      <c r="G19" s="1">
        <v>987</v>
      </c>
    </row>
    <row r="20" spans="1:7" x14ac:dyDescent="0.25">
      <c r="B20">
        <v>5</v>
      </c>
      <c r="C20" t="s">
        <v>2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B21">
        <v>6</v>
      </c>
      <c r="C21" t="s">
        <v>19</v>
      </c>
      <c r="D21" s="1">
        <v>2444573</v>
      </c>
      <c r="E21" s="1">
        <v>2561932</v>
      </c>
      <c r="F21" s="1">
        <v>2482915</v>
      </c>
      <c r="G21" s="1">
        <v>2537706</v>
      </c>
    </row>
    <row r="22" spans="1:7" x14ac:dyDescent="0.25">
      <c r="B22">
        <v>7</v>
      </c>
      <c r="C22" t="s">
        <v>3</v>
      </c>
      <c r="D22" s="1">
        <v>20387</v>
      </c>
      <c r="E22" s="1">
        <v>22742</v>
      </c>
      <c r="F22" s="1">
        <v>23197</v>
      </c>
      <c r="G22" s="1">
        <v>23660</v>
      </c>
    </row>
    <row r="23" spans="1:7" x14ac:dyDescent="0.25">
      <c r="B23">
        <v>8</v>
      </c>
      <c r="C23" t="s">
        <v>4</v>
      </c>
      <c r="D23" s="1">
        <v>150</v>
      </c>
      <c r="E23" s="1">
        <v>23</v>
      </c>
      <c r="F23" s="1">
        <v>0</v>
      </c>
      <c r="G23" s="1">
        <v>0</v>
      </c>
    </row>
    <row r="24" spans="1:7" x14ac:dyDescent="0.25">
      <c r="B24">
        <v>9</v>
      </c>
      <c r="C24" t="s">
        <v>5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B25">
        <v>10</v>
      </c>
      <c r="C25" t="s">
        <v>6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B26">
        <v>11</v>
      </c>
      <c r="C26" t="s">
        <v>7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B27">
        <v>12</v>
      </c>
      <c r="C27" t="s">
        <v>8</v>
      </c>
      <c r="D27" s="1">
        <v>76169327</v>
      </c>
      <c r="E27" s="1">
        <v>78735311</v>
      </c>
      <c r="F27" s="1">
        <v>83160906</v>
      </c>
      <c r="G27" s="1">
        <v>88821215</v>
      </c>
    </row>
    <row r="28" spans="1:7" x14ac:dyDescent="0.25">
      <c r="B28">
        <v>13</v>
      </c>
      <c r="C28" t="s">
        <v>9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B29">
        <v>14</v>
      </c>
      <c r="C29" t="s">
        <v>10</v>
      </c>
      <c r="D29" s="1">
        <v>23682139</v>
      </c>
      <c r="E29" s="1">
        <v>24871008</v>
      </c>
      <c r="F29" s="1">
        <v>24494113</v>
      </c>
      <c r="G29" s="1">
        <v>24469589</v>
      </c>
    </row>
    <row r="30" spans="1:7" x14ac:dyDescent="0.25">
      <c r="B30">
        <v>16</v>
      </c>
      <c r="C30" t="s">
        <v>96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92</v>
      </c>
      <c r="D31" s="1">
        <v>112177974</v>
      </c>
      <c r="E31" s="1">
        <v>117105500</v>
      </c>
      <c r="F31" s="1">
        <v>120826427</v>
      </c>
      <c r="G31" s="1">
        <v>127189155</v>
      </c>
    </row>
    <row r="32" spans="1:7" x14ac:dyDescent="0.25">
      <c r="A32" t="s">
        <v>104</v>
      </c>
      <c r="B32">
        <v>20</v>
      </c>
      <c r="C32" t="s">
        <v>56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B33">
        <v>21</v>
      </c>
      <c r="C33" t="s">
        <v>57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B34">
        <v>22</v>
      </c>
      <c r="C34" t="s">
        <v>58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B35">
        <v>23</v>
      </c>
      <c r="C35" t="s">
        <v>47</v>
      </c>
      <c r="D35" s="1">
        <v>20735</v>
      </c>
      <c r="E35" s="1">
        <v>40769</v>
      </c>
      <c r="F35" s="1">
        <v>67284</v>
      </c>
      <c r="G35" s="1">
        <v>106105</v>
      </c>
    </row>
    <row r="36" spans="1:7" x14ac:dyDescent="0.25">
      <c r="B36">
        <v>24</v>
      </c>
      <c r="C36" t="s">
        <v>48</v>
      </c>
      <c r="D36" s="1">
        <v>1449</v>
      </c>
      <c r="E36" s="1">
        <v>4334</v>
      </c>
      <c r="F36" s="1">
        <v>4947</v>
      </c>
      <c r="G36" s="1">
        <v>4947</v>
      </c>
    </row>
    <row r="37" spans="1:7" x14ac:dyDescent="0.25">
      <c r="B37">
        <v>25</v>
      </c>
      <c r="C37" t="s">
        <v>59</v>
      </c>
      <c r="D37" s="1">
        <v>244451</v>
      </c>
      <c r="E37" s="1">
        <v>73904</v>
      </c>
      <c r="F37" s="1">
        <v>81655</v>
      </c>
      <c r="G37" s="1">
        <v>33737</v>
      </c>
    </row>
    <row r="38" spans="1:7" x14ac:dyDescent="0.25">
      <c r="B38">
        <v>26</v>
      </c>
      <c r="C38" t="s">
        <v>49</v>
      </c>
      <c r="D38" s="1">
        <v>431756</v>
      </c>
      <c r="E38" s="1">
        <v>405946</v>
      </c>
      <c r="F38" s="1">
        <v>363978</v>
      </c>
      <c r="G38" s="1">
        <v>381021</v>
      </c>
    </row>
    <row r="39" spans="1:7" x14ac:dyDescent="0.25">
      <c r="B39">
        <v>27</v>
      </c>
      <c r="C39" t="s">
        <v>60</v>
      </c>
      <c r="D39" s="1">
        <v>33089</v>
      </c>
      <c r="E39" s="1">
        <v>43281</v>
      </c>
      <c r="F39" s="1">
        <v>14528</v>
      </c>
      <c r="G39" s="1">
        <v>2030</v>
      </c>
    </row>
    <row r="40" spans="1:7" x14ac:dyDescent="0.25">
      <c r="B40">
        <v>28</v>
      </c>
      <c r="C40" t="s">
        <v>61</v>
      </c>
      <c r="D40" s="1">
        <v>859930</v>
      </c>
      <c r="E40" s="1">
        <v>1190546</v>
      </c>
      <c r="F40" s="1">
        <v>695183</v>
      </c>
      <c r="G40" s="1">
        <v>458757</v>
      </c>
    </row>
    <row r="41" spans="1:7" x14ac:dyDescent="0.25">
      <c r="A41" t="s">
        <v>105</v>
      </c>
      <c r="D41" s="1">
        <v>1591410</v>
      </c>
      <c r="E41" s="1">
        <v>1758780</v>
      </c>
      <c r="F41" s="1">
        <v>1227575</v>
      </c>
      <c r="G41" s="1">
        <v>986597</v>
      </c>
    </row>
    <row r="42" spans="1:7" x14ac:dyDescent="0.25">
      <c r="A42" t="s">
        <v>24</v>
      </c>
      <c r="B42">
        <v>30</v>
      </c>
      <c r="C42" t="s">
        <v>15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93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11</v>
      </c>
      <c r="B44">
        <v>29</v>
      </c>
      <c r="C44" t="s">
        <v>11</v>
      </c>
      <c r="D44" s="1">
        <v>-1979996</v>
      </c>
      <c r="E44" s="1">
        <v>-3203645</v>
      </c>
      <c r="F44" s="1">
        <v>-3514989</v>
      </c>
      <c r="G44" s="1">
        <v>-2295260</v>
      </c>
    </row>
    <row r="45" spans="1:7" x14ac:dyDescent="0.25">
      <c r="A45" t="s">
        <v>94</v>
      </c>
      <c r="D45" s="1">
        <v>-1979996</v>
      </c>
      <c r="E45" s="1">
        <v>-3203645</v>
      </c>
      <c r="F45" s="1">
        <v>-3514989</v>
      </c>
      <c r="G45" s="1">
        <v>-2295260</v>
      </c>
    </row>
    <row r="46" spans="1:7" x14ac:dyDescent="0.25">
      <c r="A46" t="s">
        <v>88</v>
      </c>
      <c r="D46" s="1">
        <v>111789388</v>
      </c>
      <c r="E46" s="1">
        <v>115660635</v>
      </c>
      <c r="F46" s="1">
        <v>118539013</v>
      </c>
      <c r="G46" s="1">
        <v>125880492</v>
      </c>
    </row>
    <row r="48" spans="1:7" x14ac:dyDescent="0.25">
      <c r="A48" s="9"/>
    </row>
  </sheetData>
  <mergeCells count="1">
    <mergeCell ref="A9:B9"/>
  </mergeCells>
  <phoneticPr fontId="3" type="noConversion"/>
  <pageMargins left="0.75" right="0.75" top="1" bottom="1" header="0.5" footer="0.5"/>
  <pageSetup scale="8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2E3E-1877-46B9-A4B3-CCF27692DDDD}">
  <dimension ref="A1:G68"/>
  <sheetViews>
    <sheetView tabSelected="1" zoomScale="114" workbookViewId="0">
      <selection activeCell="G4" sqref="G4"/>
    </sheetView>
  </sheetViews>
  <sheetFormatPr defaultRowHeight="13.2" x14ac:dyDescent="0.25"/>
  <cols>
    <col min="1" max="1" width="35.33203125" customWidth="1"/>
    <col min="2" max="2" width="12.109375" customWidth="1"/>
    <col min="3" max="3" width="15.21875" customWidth="1"/>
    <col min="4" max="4" width="13.21875" customWidth="1"/>
    <col min="5" max="5" width="18.88671875" customWidth="1"/>
    <col min="6" max="6" width="14.77734375" customWidth="1"/>
    <col min="7" max="7" width="11.21875" customWidth="1"/>
  </cols>
  <sheetData>
    <row r="1" spans="1:7" x14ac:dyDescent="0.25">
      <c r="A1" s="16"/>
      <c r="B1" s="16" t="s">
        <v>109</v>
      </c>
      <c r="C1" s="16" t="s">
        <v>111</v>
      </c>
      <c r="D1" s="16" t="s">
        <v>112</v>
      </c>
      <c r="E1" s="16" t="s">
        <v>113</v>
      </c>
      <c r="F1" s="16" t="s">
        <v>114</v>
      </c>
      <c r="G1" s="20" t="s">
        <v>150</v>
      </c>
    </row>
    <row r="2" spans="1:7" x14ac:dyDescent="0.25">
      <c r="A2" s="17" t="s">
        <v>9</v>
      </c>
      <c r="B2" s="18">
        <v>0</v>
      </c>
      <c r="C2" s="18">
        <v>0</v>
      </c>
      <c r="D2" s="18">
        <v>0</v>
      </c>
      <c r="E2" s="18">
        <v>0</v>
      </c>
      <c r="F2" s="18">
        <v>24469589</v>
      </c>
    </row>
    <row r="3" spans="1:7" x14ac:dyDescent="0.25">
      <c r="A3" s="17" t="s">
        <v>10</v>
      </c>
      <c r="B3" s="18">
        <v>22263123</v>
      </c>
      <c r="C3" s="18">
        <v>23682139</v>
      </c>
      <c r="D3" s="18">
        <v>24871008</v>
      </c>
      <c r="E3" s="18">
        <v>24494113</v>
      </c>
    </row>
    <row r="4" spans="1:7" x14ac:dyDescent="0.25">
      <c r="A4" s="17"/>
      <c r="B4" s="18"/>
      <c r="C4" s="18"/>
      <c r="D4" s="18"/>
      <c r="E4" s="18"/>
      <c r="F4" s="18"/>
    </row>
    <row r="32" spans="1:1" x14ac:dyDescent="0.25">
      <c r="A32" t="s">
        <v>119</v>
      </c>
    </row>
    <row r="33" spans="1:1" x14ac:dyDescent="0.25">
      <c r="A33" t="s">
        <v>123</v>
      </c>
    </row>
    <row r="34" spans="1:1" x14ac:dyDescent="0.25">
      <c r="A34" t="s">
        <v>124</v>
      </c>
    </row>
    <row r="35" spans="1:1" x14ac:dyDescent="0.25">
      <c r="A35" t="s">
        <v>127</v>
      </c>
    </row>
    <row r="36" spans="1:1" x14ac:dyDescent="0.25">
      <c r="A36" t="s">
        <v>126</v>
      </c>
    </row>
    <row r="37" spans="1:1" x14ac:dyDescent="0.25">
      <c r="A37" t="s">
        <v>125</v>
      </c>
    </row>
    <row r="38" spans="1:1" x14ac:dyDescent="0.25">
      <c r="A38" t="s">
        <v>128</v>
      </c>
    </row>
    <row r="39" spans="1:1" x14ac:dyDescent="0.25">
      <c r="A39" t="s">
        <v>120</v>
      </c>
    </row>
    <row r="40" spans="1:1" x14ac:dyDescent="0.25">
      <c r="A40" t="s">
        <v>121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122</v>
      </c>
    </row>
    <row r="44" spans="1:1" x14ac:dyDescent="0.25">
      <c r="A44" t="s">
        <v>131</v>
      </c>
    </row>
    <row r="45" spans="1:1" x14ac:dyDescent="0.25">
      <c r="A45" t="s">
        <v>132</v>
      </c>
    </row>
    <row r="46" spans="1:1" x14ac:dyDescent="0.25">
      <c r="A46" t="s">
        <v>133</v>
      </c>
    </row>
    <row r="47" spans="1:1" x14ac:dyDescent="0.25">
      <c r="A47" t="s">
        <v>132</v>
      </c>
    </row>
    <row r="48" spans="1:1" x14ac:dyDescent="0.25">
      <c r="A48" t="s">
        <v>133</v>
      </c>
    </row>
    <row r="49" spans="1:1" x14ac:dyDescent="0.25">
      <c r="A49" t="s">
        <v>134</v>
      </c>
    </row>
    <row r="50" spans="1:1" x14ac:dyDescent="0.25">
      <c r="A50" t="s">
        <v>135</v>
      </c>
    </row>
    <row r="51" spans="1:1" x14ac:dyDescent="0.25">
      <c r="A51" t="s">
        <v>136</v>
      </c>
    </row>
    <row r="52" spans="1:1" x14ac:dyDescent="0.25">
      <c r="A52" t="s">
        <v>137</v>
      </c>
    </row>
    <row r="53" spans="1:1" x14ac:dyDescent="0.25">
      <c r="A53" t="s">
        <v>138</v>
      </c>
    </row>
    <row r="54" spans="1:1" x14ac:dyDescent="0.25">
      <c r="A54" t="s">
        <v>139</v>
      </c>
    </row>
    <row r="55" spans="1:1" x14ac:dyDescent="0.25">
      <c r="A55" t="s">
        <v>138</v>
      </c>
    </row>
    <row r="56" spans="1:1" x14ac:dyDescent="0.25">
      <c r="A56" t="s">
        <v>139</v>
      </c>
    </row>
    <row r="57" spans="1:1" x14ac:dyDescent="0.25">
      <c r="A57" t="s">
        <v>140</v>
      </c>
    </row>
    <row r="58" spans="1:1" x14ac:dyDescent="0.25">
      <c r="A58" t="s">
        <v>141</v>
      </c>
    </row>
    <row r="59" spans="1:1" x14ac:dyDescent="0.25">
      <c r="A59" t="s">
        <v>142</v>
      </c>
    </row>
    <row r="60" spans="1:1" x14ac:dyDescent="0.25">
      <c r="A60" t="s">
        <v>143</v>
      </c>
    </row>
    <row r="61" spans="1:1" x14ac:dyDescent="0.25">
      <c r="A61" t="s">
        <v>144</v>
      </c>
    </row>
    <row r="62" spans="1:1" x14ac:dyDescent="0.25">
      <c r="A62" t="s">
        <v>145</v>
      </c>
    </row>
    <row r="63" spans="1:1" x14ac:dyDescent="0.25">
      <c r="A63" t="s">
        <v>144</v>
      </c>
    </row>
    <row r="64" spans="1:1" x14ac:dyDescent="0.25">
      <c r="A64" t="s">
        <v>145</v>
      </c>
    </row>
    <row r="65" spans="1:1" x14ac:dyDescent="0.25">
      <c r="A65" t="s">
        <v>146</v>
      </c>
    </row>
    <row r="66" spans="1:1" x14ac:dyDescent="0.25">
      <c r="A66" t="s">
        <v>147</v>
      </c>
    </row>
    <row r="67" spans="1:1" x14ac:dyDescent="0.25">
      <c r="A67" t="s">
        <v>149</v>
      </c>
    </row>
    <row r="68" spans="1:1" x14ac:dyDescent="0.25">
      <c r="A68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433"/>
  <sheetViews>
    <sheetView topLeftCell="A14" zoomScale="115" zoomScaleNormal="115" workbookViewId="0">
      <selection activeCell="F3434" sqref="F3434"/>
    </sheetView>
  </sheetViews>
  <sheetFormatPr defaultColWidth="12.33203125" defaultRowHeight="10.5" customHeight="1" x14ac:dyDescent="0.2"/>
  <cols>
    <col min="1" max="1" width="4.44140625" style="5" bestFit="1" customWidth="1"/>
    <col min="2" max="2" width="14.109375" style="2" bestFit="1" customWidth="1"/>
    <col min="3" max="3" width="4.6640625" style="2" bestFit="1" customWidth="1"/>
    <col min="4" max="4" width="39.44140625" style="2" customWidth="1"/>
    <col min="5" max="5" width="10.88671875" style="2" bestFit="1" customWidth="1"/>
    <col min="6" max="6" width="8.88671875" style="2" bestFit="1" customWidth="1"/>
    <col min="7" max="7" width="10.109375" style="2" bestFit="1" customWidth="1"/>
    <col min="8" max="16384" width="12.33203125" style="2"/>
  </cols>
  <sheetData>
    <row r="1" spans="1:7" s="5" customFormat="1" ht="10.5" customHeight="1" thickBot="1" x14ac:dyDescent="0.25">
      <c r="A1" s="3"/>
      <c r="B1" s="4" t="s">
        <v>16</v>
      </c>
      <c r="C1" s="4" t="s">
        <v>91</v>
      </c>
      <c r="D1" s="3" t="s">
        <v>12</v>
      </c>
      <c r="E1" s="3" t="s">
        <v>17</v>
      </c>
      <c r="F1" s="3" t="s">
        <v>21</v>
      </c>
      <c r="G1" s="3" t="s">
        <v>22</v>
      </c>
    </row>
    <row r="2" spans="1:7" ht="10.5" customHeight="1" x14ac:dyDescent="0.2">
      <c r="A2" s="5">
        <v>1</v>
      </c>
      <c r="B2" s="5" t="s">
        <v>25</v>
      </c>
      <c r="C2" s="5">
        <v>1</v>
      </c>
      <c r="D2" s="2" t="s">
        <v>18</v>
      </c>
      <c r="E2" s="5" t="s">
        <v>13</v>
      </c>
      <c r="F2" s="5" t="s">
        <v>55</v>
      </c>
      <c r="G2" s="6">
        <v>19890.054</v>
      </c>
    </row>
    <row r="3" spans="1:7" ht="10.5" customHeight="1" x14ac:dyDescent="0.2">
      <c r="A3" s="5">
        <v>2</v>
      </c>
      <c r="B3" s="5" t="s">
        <v>25</v>
      </c>
      <c r="C3" s="5">
        <v>2</v>
      </c>
      <c r="D3" s="2" t="s">
        <v>0</v>
      </c>
      <c r="E3" s="5" t="s">
        <v>13</v>
      </c>
      <c r="F3" s="5" t="s">
        <v>55</v>
      </c>
      <c r="G3" s="6">
        <v>98245.206999999995</v>
      </c>
    </row>
    <row r="4" spans="1:7" ht="10.5" customHeight="1" x14ac:dyDescent="0.2">
      <c r="A4" s="5">
        <v>3</v>
      </c>
      <c r="B4" s="5" t="s">
        <v>25</v>
      </c>
      <c r="C4" s="5">
        <v>3</v>
      </c>
      <c r="D4" s="2" t="s">
        <v>1</v>
      </c>
      <c r="E4" s="5" t="s">
        <v>13</v>
      </c>
      <c r="F4" s="5" t="s">
        <v>55</v>
      </c>
      <c r="G4" s="6">
        <v>0</v>
      </c>
    </row>
    <row r="5" spans="1:7" ht="10.5" customHeight="1" x14ac:dyDescent="0.2">
      <c r="A5" s="5">
        <v>4</v>
      </c>
      <c r="B5" s="5" t="s">
        <v>25</v>
      </c>
      <c r="C5" s="5">
        <v>4</v>
      </c>
      <c r="D5" s="2" t="s">
        <v>20</v>
      </c>
      <c r="E5" s="5" t="s">
        <v>13</v>
      </c>
      <c r="F5" s="5" t="s">
        <v>55</v>
      </c>
      <c r="G5" s="6">
        <v>3900.4760000000001</v>
      </c>
    </row>
    <row r="6" spans="1:7" ht="10.5" customHeight="1" x14ac:dyDescent="0.2">
      <c r="A6" s="5">
        <v>5</v>
      </c>
      <c r="B6" s="5" t="s">
        <v>25</v>
      </c>
      <c r="C6" s="5">
        <v>5</v>
      </c>
      <c r="D6" s="2" t="s">
        <v>2</v>
      </c>
      <c r="E6" s="5" t="s">
        <v>13</v>
      </c>
      <c r="F6" s="5" t="s">
        <v>55</v>
      </c>
      <c r="G6" s="6">
        <v>23671.019</v>
      </c>
    </row>
    <row r="7" spans="1:7" ht="10.5" customHeight="1" x14ac:dyDescent="0.2">
      <c r="A7" s="5">
        <v>6</v>
      </c>
      <c r="B7" s="5" t="s">
        <v>25</v>
      </c>
      <c r="C7" s="5">
        <v>6</v>
      </c>
      <c r="D7" s="2" t="s">
        <v>19</v>
      </c>
      <c r="E7" s="5" t="s">
        <v>13</v>
      </c>
      <c r="F7" s="5" t="s">
        <v>55</v>
      </c>
      <c r="G7" s="6">
        <v>23446.623</v>
      </c>
    </row>
    <row r="8" spans="1:7" ht="10.5" customHeight="1" x14ac:dyDescent="0.2">
      <c r="A8" s="5">
        <v>7</v>
      </c>
      <c r="B8" s="5" t="s">
        <v>25</v>
      </c>
      <c r="C8" s="5">
        <v>7</v>
      </c>
      <c r="D8" s="2" t="s">
        <v>3</v>
      </c>
      <c r="E8" s="5" t="s">
        <v>13</v>
      </c>
      <c r="F8" s="5" t="s">
        <v>55</v>
      </c>
      <c r="G8" s="6">
        <v>0</v>
      </c>
    </row>
    <row r="9" spans="1:7" ht="10.5" customHeight="1" x14ac:dyDescent="0.2">
      <c r="A9" s="5">
        <v>8</v>
      </c>
      <c r="B9" s="5" t="s">
        <v>25</v>
      </c>
      <c r="C9" s="5">
        <v>8</v>
      </c>
      <c r="D9" s="2" t="s">
        <v>4</v>
      </c>
      <c r="E9" s="5" t="s">
        <v>13</v>
      </c>
      <c r="F9" s="5" t="s">
        <v>55</v>
      </c>
      <c r="G9" s="6">
        <v>2813.5</v>
      </c>
    </row>
    <row r="10" spans="1:7" ht="10.5" customHeight="1" x14ac:dyDescent="0.2">
      <c r="A10" s="5">
        <v>9</v>
      </c>
      <c r="B10" s="5" t="s">
        <v>25</v>
      </c>
      <c r="C10" s="5">
        <v>9</v>
      </c>
      <c r="D10" s="2" t="s">
        <v>5</v>
      </c>
      <c r="E10" s="5" t="s">
        <v>13</v>
      </c>
      <c r="F10" s="5" t="s">
        <v>55</v>
      </c>
      <c r="G10" s="6">
        <v>0</v>
      </c>
    </row>
    <row r="11" spans="1:7" ht="10.5" customHeight="1" x14ac:dyDescent="0.2">
      <c r="A11" s="5">
        <v>10</v>
      </c>
      <c r="B11" s="5" t="s">
        <v>25</v>
      </c>
      <c r="C11" s="5">
        <v>10</v>
      </c>
      <c r="D11" s="2" t="s">
        <v>6</v>
      </c>
      <c r="E11" s="5" t="s">
        <v>13</v>
      </c>
      <c r="F11" s="5" t="s">
        <v>55</v>
      </c>
      <c r="G11" s="6">
        <v>0</v>
      </c>
    </row>
    <row r="12" spans="1:7" ht="10.5" customHeight="1" x14ac:dyDescent="0.2">
      <c r="A12" s="5">
        <v>11</v>
      </c>
      <c r="B12" s="5" t="s">
        <v>25</v>
      </c>
      <c r="C12" s="5">
        <v>11</v>
      </c>
      <c r="D12" s="2" t="s">
        <v>7</v>
      </c>
      <c r="E12" s="5" t="s">
        <v>13</v>
      </c>
      <c r="F12" s="5" t="s">
        <v>55</v>
      </c>
      <c r="G12" s="6">
        <v>0</v>
      </c>
    </row>
    <row r="13" spans="1:7" ht="10.5" customHeight="1" x14ac:dyDescent="0.2">
      <c r="A13" s="5">
        <v>12</v>
      </c>
      <c r="B13" s="5" t="s">
        <v>25</v>
      </c>
      <c r="C13" s="5">
        <v>12</v>
      </c>
      <c r="D13" s="2" t="s">
        <v>8</v>
      </c>
      <c r="E13" s="5" t="s">
        <v>13</v>
      </c>
      <c r="F13" s="5" t="s">
        <v>55</v>
      </c>
      <c r="G13" s="6">
        <v>75890.971999999994</v>
      </c>
    </row>
    <row r="14" spans="1:7" ht="10.5" customHeight="1" x14ac:dyDescent="0.2">
      <c r="A14" s="5">
        <v>13</v>
      </c>
      <c r="B14" s="5" t="s">
        <v>25</v>
      </c>
      <c r="C14" s="5">
        <v>13</v>
      </c>
      <c r="D14" s="2" t="s">
        <v>9</v>
      </c>
      <c r="E14" s="5" t="s">
        <v>13</v>
      </c>
      <c r="F14" s="5" t="s">
        <v>55</v>
      </c>
      <c r="G14" s="6">
        <v>0</v>
      </c>
    </row>
    <row r="15" spans="1:7" ht="10.5" customHeight="1" x14ac:dyDescent="0.2">
      <c r="A15" s="5">
        <v>14</v>
      </c>
      <c r="B15" s="5" t="s">
        <v>25</v>
      </c>
      <c r="C15" s="5">
        <v>14</v>
      </c>
      <c r="D15" s="2" t="s">
        <v>10</v>
      </c>
      <c r="E15" s="5" t="s">
        <v>13</v>
      </c>
      <c r="F15" s="5" t="s">
        <v>55</v>
      </c>
      <c r="G15" s="6">
        <v>399243.09299999999</v>
      </c>
    </row>
    <row r="16" spans="1:7" ht="10.5" customHeight="1" x14ac:dyDescent="0.2">
      <c r="A16" s="5">
        <v>15</v>
      </c>
      <c r="B16" s="5" t="s">
        <v>25</v>
      </c>
      <c r="C16" s="5">
        <v>1</v>
      </c>
      <c r="D16" s="2" t="s">
        <v>18</v>
      </c>
      <c r="E16" s="5" t="s">
        <v>14</v>
      </c>
      <c r="F16" s="5" t="s">
        <v>55</v>
      </c>
      <c r="G16" s="6">
        <v>8106.1549999999997</v>
      </c>
    </row>
    <row r="17" spans="1:7" ht="10.5" customHeight="1" x14ac:dyDescent="0.2">
      <c r="A17" s="5">
        <v>16</v>
      </c>
      <c r="B17" s="5" t="s">
        <v>25</v>
      </c>
      <c r="C17" s="5">
        <v>2</v>
      </c>
      <c r="D17" s="2" t="s">
        <v>0</v>
      </c>
      <c r="E17" s="5" t="s">
        <v>14</v>
      </c>
      <c r="F17" s="5" t="s">
        <v>55</v>
      </c>
      <c r="G17" s="6">
        <v>0</v>
      </c>
    </row>
    <row r="18" spans="1:7" ht="10.5" customHeight="1" x14ac:dyDescent="0.2">
      <c r="A18" s="5">
        <v>17</v>
      </c>
      <c r="B18" s="5" t="s">
        <v>25</v>
      </c>
      <c r="C18" s="5">
        <v>3</v>
      </c>
      <c r="D18" s="2" t="s">
        <v>1</v>
      </c>
      <c r="E18" s="5" t="s">
        <v>14</v>
      </c>
      <c r="F18" s="5" t="s">
        <v>55</v>
      </c>
      <c r="G18" s="6">
        <v>0</v>
      </c>
    </row>
    <row r="19" spans="1:7" ht="10.5" customHeight="1" x14ac:dyDescent="0.2">
      <c r="A19" s="5">
        <v>18</v>
      </c>
      <c r="B19" s="5" t="s">
        <v>25</v>
      </c>
      <c r="C19" s="5">
        <v>4</v>
      </c>
      <c r="D19" s="2" t="s">
        <v>20</v>
      </c>
      <c r="E19" s="5" t="s">
        <v>14</v>
      </c>
      <c r="F19" s="5" t="s">
        <v>55</v>
      </c>
      <c r="G19" s="6">
        <v>12467.81</v>
      </c>
    </row>
    <row r="20" spans="1:7" ht="10.5" customHeight="1" x14ac:dyDescent="0.2">
      <c r="A20" s="5">
        <v>19</v>
      </c>
      <c r="B20" s="5" t="s">
        <v>25</v>
      </c>
      <c r="C20" s="5">
        <v>5</v>
      </c>
      <c r="D20" s="2" t="s">
        <v>2</v>
      </c>
      <c r="E20" s="5" t="s">
        <v>14</v>
      </c>
      <c r="F20" s="5" t="s">
        <v>55</v>
      </c>
      <c r="G20" s="6">
        <v>0</v>
      </c>
    </row>
    <row r="21" spans="1:7" ht="10.5" customHeight="1" x14ac:dyDescent="0.2">
      <c r="A21" s="5">
        <v>20</v>
      </c>
      <c r="B21" s="5" t="s">
        <v>25</v>
      </c>
      <c r="C21" s="5">
        <v>6</v>
      </c>
      <c r="D21" s="2" t="s">
        <v>19</v>
      </c>
      <c r="E21" s="5" t="s">
        <v>14</v>
      </c>
      <c r="F21" s="5" t="s">
        <v>55</v>
      </c>
      <c r="G21" s="6">
        <v>0</v>
      </c>
    </row>
    <row r="22" spans="1:7" ht="10.5" customHeight="1" x14ac:dyDescent="0.2">
      <c r="A22" s="5">
        <v>21</v>
      </c>
      <c r="B22" s="5" t="s">
        <v>25</v>
      </c>
      <c r="C22" s="5">
        <v>7</v>
      </c>
      <c r="D22" s="2" t="s">
        <v>3</v>
      </c>
      <c r="E22" s="5" t="s">
        <v>14</v>
      </c>
      <c r="F22" s="5" t="s">
        <v>55</v>
      </c>
      <c r="G22" s="6">
        <v>0</v>
      </c>
    </row>
    <row r="23" spans="1:7" ht="10.5" customHeight="1" x14ac:dyDescent="0.2">
      <c r="A23" s="5">
        <v>22</v>
      </c>
      <c r="B23" s="5" t="s">
        <v>25</v>
      </c>
      <c r="C23" s="5">
        <v>8</v>
      </c>
      <c r="D23" s="2" t="s">
        <v>4</v>
      </c>
      <c r="E23" s="5" t="s">
        <v>14</v>
      </c>
      <c r="F23" s="5" t="s">
        <v>55</v>
      </c>
      <c r="G23" s="6">
        <v>57188.423000000003</v>
      </c>
    </row>
    <row r="24" spans="1:7" ht="10.5" customHeight="1" x14ac:dyDescent="0.2">
      <c r="A24" s="5">
        <v>23</v>
      </c>
      <c r="B24" s="5" t="s">
        <v>25</v>
      </c>
      <c r="C24" s="5">
        <v>9</v>
      </c>
      <c r="D24" s="2" t="s">
        <v>5</v>
      </c>
      <c r="E24" s="5" t="s">
        <v>14</v>
      </c>
      <c r="F24" s="5" t="s">
        <v>55</v>
      </c>
      <c r="G24" s="6">
        <v>143994.58600000001</v>
      </c>
    </row>
    <row r="25" spans="1:7" ht="10.5" customHeight="1" x14ac:dyDescent="0.2">
      <c r="A25" s="5">
        <v>24</v>
      </c>
      <c r="B25" s="5" t="s">
        <v>25</v>
      </c>
      <c r="C25" s="5">
        <v>10</v>
      </c>
      <c r="D25" s="2" t="s">
        <v>6</v>
      </c>
      <c r="E25" s="5" t="s">
        <v>14</v>
      </c>
      <c r="F25" s="5" t="s">
        <v>55</v>
      </c>
      <c r="G25" s="6">
        <v>5912.5450000000001</v>
      </c>
    </row>
    <row r="26" spans="1:7" ht="10.5" customHeight="1" x14ac:dyDescent="0.2">
      <c r="A26" s="5">
        <v>25</v>
      </c>
      <c r="B26" s="5" t="s">
        <v>25</v>
      </c>
      <c r="C26" s="5">
        <v>11</v>
      </c>
      <c r="D26" s="2" t="s">
        <v>7</v>
      </c>
      <c r="E26" s="5" t="s">
        <v>14</v>
      </c>
      <c r="F26" s="5" t="s">
        <v>55</v>
      </c>
      <c r="G26" s="6">
        <v>57678.485000000001</v>
      </c>
    </row>
    <row r="27" spans="1:7" ht="10.5" customHeight="1" x14ac:dyDescent="0.2">
      <c r="A27" s="5">
        <v>26</v>
      </c>
      <c r="B27" s="5" t="s">
        <v>25</v>
      </c>
      <c r="C27" s="5">
        <v>12</v>
      </c>
      <c r="D27" s="2" t="s">
        <v>8</v>
      </c>
      <c r="E27" s="5" t="s">
        <v>14</v>
      </c>
      <c r="F27" s="5" t="s">
        <v>55</v>
      </c>
      <c r="G27" s="6">
        <v>0</v>
      </c>
    </row>
    <row r="28" spans="1:7" ht="10.5" customHeight="1" x14ac:dyDescent="0.2">
      <c r="A28" s="5">
        <v>27</v>
      </c>
      <c r="B28" s="5" t="s">
        <v>25</v>
      </c>
      <c r="C28" s="5">
        <v>13</v>
      </c>
      <c r="D28" s="2" t="s">
        <v>9</v>
      </c>
      <c r="E28" s="5" t="s">
        <v>14</v>
      </c>
      <c r="F28" s="5" t="s">
        <v>55</v>
      </c>
      <c r="G28" s="6">
        <v>0</v>
      </c>
    </row>
    <row r="29" spans="1:7" ht="10.5" customHeight="1" x14ac:dyDescent="0.2">
      <c r="A29" s="5">
        <v>28</v>
      </c>
      <c r="B29" s="5" t="s">
        <v>25</v>
      </c>
      <c r="C29" s="5">
        <v>14</v>
      </c>
      <c r="D29" s="2" t="s">
        <v>10</v>
      </c>
      <c r="E29" s="5" t="s">
        <v>14</v>
      </c>
      <c r="F29" s="5" t="s">
        <v>55</v>
      </c>
      <c r="G29" s="6">
        <v>0</v>
      </c>
    </row>
    <row r="30" spans="1:7" ht="10.5" customHeight="1" x14ac:dyDescent="0.2">
      <c r="A30" s="5">
        <v>29</v>
      </c>
      <c r="B30" s="5" t="s">
        <v>104</v>
      </c>
      <c r="C30" s="5">
        <v>20</v>
      </c>
      <c r="D30" s="2" t="s">
        <v>56</v>
      </c>
      <c r="E30" s="5" t="s">
        <v>13</v>
      </c>
      <c r="F30" s="5" t="s">
        <v>55</v>
      </c>
      <c r="G30" s="6">
        <v>0</v>
      </c>
    </row>
    <row r="31" spans="1:7" ht="10.5" customHeight="1" x14ac:dyDescent="0.2">
      <c r="A31" s="5">
        <v>30</v>
      </c>
      <c r="B31" s="5" t="s">
        <v>104</v>
      </c>
      <c r="C31" s="5">
        <v>21</v>
      </c>
      <c r="D31" s="2" t="s">
        <v>57</v>
      </c>
      <c r="E31" s="5" t="s">
        <v>13</v>
      </c>
      <c r="F31" s="5" t="s">
        <v>55</v>
      </c>
      <c r="G31" s="6">
        <v>0</v>
      </c>
    </row>
    <row r="32" spans="1:7" ht="10.5" customHeight="1" x14ac:dyDescent="0.2">
      <c r="A32" s="5">
        <v>31</v>
      </c>
      <c r="B32" s="5" t="s">
        <v>104</v>
      </c>
      <c r="C32" s="5">
        <v>22</v>
      </c>
      <c r="D32" s="2" t="s">
        <v>58</v>
      </c>
      <c r="E32" s="5" t="s">
        <v>13</v>
      </c>
      <c r="F32" s="5" t="s">
        <v>55</v>
      </c>
      <c r="G32" s="6">
        <v>0</v>
      </c>
    </row>
    <row r="33" spans="1:7" ht="10.5" customHeight="1" x14ac:dyDescent="0.2">
      <c r="A33" s="5">
        <v>32</v>
      </c>
      <c r="B33" s="5" t="s">
        <v>104</v>
      </c>
      <c r="C33" s="5">
        <v>23</v>
      </c>
      <c r="D33" s="2" t="s">
        <v>47</v>
      </c>
      <c r="E33" s="5" t="s">
        <v>13</v>
      </c>
      <c r="F33" s="5" t="s">
        <v>55</v>
      </c>
      <c r="G33" s="6">
        <v>0</v>
      </c>
    </row>
    <row r="34" spans="1:7" ht="10.5" customHeight="1" x14ac:dyDescent="0.2">
      <c r="A34" s="5">
        <v>33</v>
      </c>
      <c r="B34" s="5" t="s">
        <v>104</v>
      </c>
      <c r="C34" s="5">
        <v>24</v>
      </c>
      <c r="D34" s="2" t="s">
        <v>48</v>
      </c>
      <c r="E34" s="5" t="s">
        <v>13</v>
      </c>
      <c r="F34" s="5" t="s">
        <v>55</v>
      </c>
      <c r="G34" s="6">
        <v>1345.7850000000001</v>
      </c>
    </row>
    <row r="35" spans="1:7" ht="10.5" customHeight="1" x14ac:dyDescent="0.2">
      <c r="A35" s="5">
        <v>34</v>
      </c>
      <c r="B35" s="5" t="s">
        <v>104</v>
      </c>
      <c r="C35" s="5">
        <v>25</v>
      </c>
      <c r="D35" s="2" t="s">
        <v>59</v>
      </c>
      <c r="E35" s="5" t="s">
        <v>13</v>
      </c>
      <c r="F35" s="5" t="s">
        <v>55</v>
      </c>
      <c r="G35" s="6">
        <v>0</v>
      </c>
    </row>
    <row r="36" spans="1:7" ht="10.5" customHeight="1" x14ac:dyDescent="0.2">
      <c r="A36" s="5">
        <v>35</v>
      </c>
      <c r="B36" s="5" t="s">
        <v>104</v>
      </c>
      <c r="C36" s="5">
        <v>26</v>
      </c>
      <c r="D36" s="2" t="s">
        <v>49</v>
      </c>
      <c r="E36" s="5" t="s">
        <v>13</v>
      </c>
      <c r="F36" s="5" t="s">
        <v>55</v>
      </c>
      <c r="G36" s="6">
        <v>0</v>
      </c>
    </row>
    <row r="37" spans="1:7" ht="10.5" customHeight="1" x14ac:dyDescent="0.2">
      <c r="A37" s="5">
        <v>36</v>
      </c>
      <c r="B37" s="5" t="s">
        <v>104</v>
      </c>
      <c r="C37" s="5">
        <v>27</v>
      </c>
      <c r="D37" s="2" t="s">
        <v>60</v>
      </c>
      <c r="E37" s="5" t="s">
        <v>13</v>
      </c>
      <c r="F37" s="5" t="s">
        <v>55</v>
      </c>
      <c r="G37" s="6">
        <v>0</v>
      </c>
    </row>
    <row r="38" spans="1:7" ht="10.5" customHeight="1" x14ac:dyDescent="0.2">
      <c r="A38" s="5">
        <v>37</v>
      </c>
      <c r="B38" s="5" t="s">
        <v>104</v>
      </c>
      <c r="C38" s="5">
        <v>28</v>
      </c>
      <c r="D38" s="2" t="s">
        <v>61</v>
      </c>
      <c r="E38" s="5" t="s">
        <v>13</v>
      </c>
      <c r="F38" s="5" t="s">
        <v>55</v>
      </c>
      <c r="G38" s="6">
        <v>23618.054000000036</v>
      </c>
    </row>
    <row r="39" spans="1:7" ht="10.5" customHeight="1" x14ac:dyDescent="0.2">
      <c r="A39" s="5">
        <v>38</v>
      </c>
      <c r="B39" s="5" t="s">
        <v>104</v>
      </c>
      <c r="C39" s="5">
        <v>20</v>
      </c>
      <c r="D39" s="2" t="s">
        <v>56</v>
      </c>
      <c r="E39" s="5" t="s">
        <v>14</v>
      </c>
      <c r="F39" s="5" t="s">
        <v>55</v>
      </c>
      <c r="G39" s="6">
        <v>0</v>
      </c>
    </row>
    <row r="40" spans="1:7" ht="10.5" customHeight="1" x14ac:dyDescent="0.2">
      <c r="A40" s="5">
        <v>39</v>
      </c>
      <c r="B40" s="5" t="s">
        <v>104</v>
      </c>
      <c r="C40" s="5">
        <v>21</v>
      </c>
      <c r="D40" s="2" t="s">
        <v>57</v>
      </c>
      <c r="E40" s="5" t="s">
        <v>14</v>
      </c>
      <c r="F40" s="5" t="s">
        <v>55</v>
      </c>
      <c r="G40" s="6">
        <v>0</v>
      </c>
    </row>
    <row r="41" spans="1:7" ht="10.5" customHeight="1" x14ac:dyDescent="0.2">
      <c r="A41" s="5">
        <v>40</v>
      </c>
      <c r="B41" s="5" t="s">
        <v>104</v>
      </c>
      <c r="C41" s="5">
        <v>22</v>
      </c>
      <c r="D41" s="2" t="s">
        <v>58</v>
      </c>
      <c r="E41" s="5" t="s">
        <v>14</v>
      </c>
      <c r="F41" s="5" t="s">
        <v>55</v>
      </c>
      <c r="G41" s="6">
        <v>0</v>
      </c>
    </row>
    <row r="42" spans="1:7" ht="10.5" customHeight="1" x14ac:dyDescent="0.2">
      <c r="A42" s="5">
        <v>41</v>
      </c>
      <c r="B42" s="5" t="s">
        <v>104</v>
      </c>
      <c r="C42" s="5">
        <v>23</v>
      </c>
      <c r="D42" s="2" t="s">
        <v>47</v>
      </c>
      <c r="E42" s="5" t="s">
        <v>14</v>
      </c>
      <c r="F42" s="5" t="s">
        <v>55</v>
      </c>
      <c r="G42" s="6">
        <v>0</v>
      </c>
    </row>
    <row r="43" spans="1:7" ht="10.5" customHeight="1" x14ac:dyDescent="0.2">
      <c r="A43" s="5">
        <v>42</v>
      </c>
      <c r="B43" s="5" t="s">
        <v>104</v>
      </c>
      <c r="C43" s="5">
        <v>24</v>
      </c>
      <c r="D43" s="2" t="s">
        <v>48</v>
      </c>
      <c r="E43" s="5" t="s">
        <v>14</v>
      </c>
      <c r="F43" s="5" t="s">
        <v>55</v>
      </c>
      <c r="G43" s="6">
        <v>0</v>
      </c>
    </row>
    <row r="44" spans="1:7" ht="10.5" customHeight="1" x14ac:dyDescent="0.2">
      <c r="A44" s="5">
        <v>43</v>
      </c>
      <c r="B44" s="5" t="s">
        <v>104</v>
      </c>
      <c r="C44" s="5">
        <v>25</v>
      </c>
      <c r="D44" s="2" t="s">
        <v>59</v>
      </c>
      <c r="E44" s="5" t="s">
        <v>14</v>
      </c>
      <c r="F44" s="5" t="s">
        <v>55</v>
      </c>
      <c r="G44" s="6">
        <v>0</v>
      </c>
    </row>
    <row r="45" spans="1:7" ht="10.5" customHeight="1" x14ac:dyDescent="0.2">
      <c r="A45" s="5">
        <v>44</v>
      </c>
      <c r="B45" s="5" t="s">
        <v>104</v>
      </c>
      <c r="C45" s="5">
        <v>26</v>
      </c>
      <c r="D45" s="2" t="s">
        <v>49</v>
      </c>
      <c r="E45" s="5" t="s">
        <v>14</v>
      </c>
      <c r="F45" s="5" t="s">
        <v>55</v>
      </c>
      <c r="G45" s="6">
        <v>0</v>
      </c>
    </row>
    <row r="46" spans="1:7" ht="10.5" customHeight="1" x14ac:dyDescent="0.2">
      <c r="A46" s="5">
        <v>45</v>
      </c>
      <c r="B46" s="5" t="s">
        <v>104</v>
      </c>
      <c r="C46" s="5">
        <v>27</v>
      </c>
      <c r="D46" s="2" t="s">
        <v>60</v>
      </c>
      <c r="E46" s="5" t="s">
        <v>14</v>
      </c>
      <c r="F46" s="5" t="s">
        <v>55</v>
      </c>
      <c r="G46" s="6">
        <v>0</v>
      </c>
    </row>
    <row r="47" spans="1:7" ht="10.5" customHeight="1" x14ac:dyDescent="0.2">
      <c r="A47" s="5">
        <v>46</v>
      </c>
      <c r="B47" s="5" t="s">
        <v>104</v>
      </c>
      <c r="C47" s="5">
        <v>28</v>
      </c>
      <c r="D47" s="2" t="s">
        <v>61</v>
      </c>
      <c r="E47" s="5" t="s">
        <v>14</v>
      </c>
      <c r="F47" s="5" t="s">
        <v>55</v>
      </c>
      <c r="G47" s="6">
        <v>36629.957999999984</v>
      </c>
    </row>
    <row r="48" spans="1:7" ht="10.5" customHeight="1" x14ac:dyDescent="0.2">
      <c r="A48" s="5">
        <v>47</v>
      </c>
      <c r="B48" s="5" t="s">
        <v>11</v>
      </c>
      <c r="C48" s="5">
        <v>29</v>
      </c>
      <c r="D48" s="2" t="s">
        <v>11</v>
      </c>
      <c r="E48" s="5" t="s">
        <v>13</v>
      </c>
      <c r="F48" s="5" t="s">
        <v>55</v>
      </c>
      <c r="G48" s="6">
        <v>0</v>
      </c>
    </row>
    <row r="49" spans="1:7" ht="10.5" customHeight="1" x14ac:dyDescent="0.2">
      <c r="A49" s="5">
        <v>48</v>
      </c>
      <c r="B49" s="5" t="s">
        <v>11</v>
      </c>
      <c r="C49" s="5">
        <v>29</v>
      </c>
      <c r="D49" s="2" t="s">
        <v>11</v>
      </c>
      <c r="E49" s="5" t="s">
        <v>14</v>
      </c>
      <c r="F49" s="5" t="s">
        <v>55</v>
      </c>
      <c r="G49" s="6">
        <v>0</v>
      </c>
    </row>
    <row r="50" spans="1:7" ht="10.5" customHeight="1" x14ac:dyDescent="0.2">
      <c r="A50" s="5">
        <v>49</v>
      </c>
      <c r="B50" s="5" t="s">
        <v>24</v>
      </c>
      <c r="C50" s="5">
        <v>30</v>
      </c>
      <c r="D50" s="2" t="s">
        <v>15</v>
      </c>
      <c r="E50" s="5" t="s">
        <v>13</v>
      </c>
      <c r="F50" s="5" t="s">
        <v>55</v>
      </c>
      <c r="G50" s="6">
        <v>0</v>
      </c>
    </row>
    <row r="51" spans="1:7" ht="10.5" customHeight="1" x14ac:dyDescent="0.2">
      <c r="A51" s="5">
        <v>50</v>
      </c>
      <c r="B51" s="5" t="s">
        <v>24</v>
      </c>
      <c r="C51" s="5">
        <v>30</v>
      </c>
      <c r="D51" s="2" t="s">
        <v>15</v>
      </c>
      <c r="E51" s="5" t="s">
        <v>14</v>
      </c>
      <c r="F51" s="5" t="s">
        <v>55</v>
      </c>
      <c r="G51" s="6">
        <v>0</v>
      </c>
    </row>
    <row r="52" spans="1:7" ht="10.5" customHeight="1" x14ac:dyDescent="0.2">
      <c r="A52" s="5">
        <v>51</v>
      </c>
      <c r="B52" s="5" t="s">
        <v>25</v>
      </c>
      <c r="C52" s="5">
        <v>1</v>
      </c>
      <c r="D52" s="2" t="s">
        <v>18</v>
      </c>
      <c r="E52" s="5" t="s">
        <v>13</v>
      </c>
      <c r="F52" s="5" t="s">
        <v>62</v>
      </c>
      <c r="G52" s="6">
        <v>18159.608</v>
      </c>
    </row>
    <row r="53" spans="1:7" ht="10.5" customHeight="1" x14ac:dyDescent="0.2">
      <c r="A53" s="5">
        <v>52</v>
      </c>
      <c r="B53" s="5" t="s">
        <v>25</v>
      </c>
      <c r="C53" s="5">
        <v>2</v>
      </c>
      <c r="D53" s="2" t="s">
        <v>0</v>
      </c>
      <c r="E53" s="5" t="s">
        <v>13</v>
      </c>
      <c r="F53" s="5" t="s">
        <v>62</v>
      </c>
      <c r="G53" s="6">
        <v>120126.645</v>
      </c>
    </row>
    <row r="54" spans="1:7" ht="10.5" customHeight="1" x14ac:dyDescent="0.2">
      <c r="A54" s="5">
        <v>53</v>
      </c>
      <c r="B54" s="5" t="s">
        <v>25</v>
      </c>
      <c r="C54" s="5">
        <v>3</v>
      </c>
      <c r="D54" s="2" t="s">
        <v>1</v>
      </c>
      <c r="E54" s="5" t="s">
        <v>13</v>
      </c>
      <c r="F54" s="5" t="s">
        <v>62</v>
      </c>
      <c r="G54" s="6">
        <v>0</v>
      </c>
    </row>
    <row r="55" spans="1:7" ht="10.5" customHeight="1" x14ac:dyDescent="0.2">
      <c r="A55" s="5">
        <v>54</v>
      </c>
      <c r="B55" s="5" t="s">
        <v>25</v>
      </c>
      <c r="C55" s="5">
        <v>4</v>
      </c>
      <c r="D55" s="2" t="s">
        <v>20</v>
      </c>
      <c r="E55" s="5" t="s">
        <v>13</v>
      </c>
      <c r="F55" s="5" t="s">
        <v>62</v>
      </c>
      <c r="G55" s="6">
        <v>3628.5459999999998</v>
      </c>
    </row>
    <row r="56" spans="1:7" ht="10.5" customHeight="1" x14ac:dyDescent="0.2">
      <c r="A56" s="5">
        <v>55</v>
      </c>
      <c r="B56" s="5" t="s">
        <v>25</v>
      </c>
      <c r="C56" s="5">
        <v>5</v>
      </c>
      <c r="D56" s="2" t="s">
        <v>2</v>
      </c>
      <c r="E56" s="5" t="s">
        <v>13</v>
      </c>
      <c r="F56" s="5" t="s">
        <v>62</v>
      </c>
      <c r="G56" s="6">
        <v>29164.503000000001</v>
      </c>
    </row>
    <row r="57" spans="1:7" ht="10.5" customHeight="1" x14ac:dyDescent="0.2">
      <c r="A57" s="5">
        <v>56</v>
      </c>
      <c r="B57" s="5" t="s">
        <v>25</v>
      </c>
      <c r="C57" s="5">
        <v>6</v>
      </c>
      <c r="D57" s="2" t="s">
        <v>19</v>
      </c>
      <c r="E57" s="5" t="s">
        <v>13</v>
      </c>
      <c r="F57" s="5" t="s">
        <v>62</v>
      </c>
      <c r="G57" s="6">
        <v>25731.96</v>
      </c>
    </row>
    <row r="58" spans="1:7" ht="10.5" customHeight="1" x14ac:dyDescent="0.2">
      <c r="A58" s="5">
        <v>57</v>
      </c>
      <c r="B58" s="5" t="s">
        <v>25</v>
      </c>
      <c r="C58" s="5">
        <v>7</v>
      </c>
      <c r="D58" s="2" t="s">
        <v>3</v>
      </c>
      <c r="E58" s="5" t="s">
        <v>13</v>
      </c>
      <c r="F58" s="5" t="s">
        <v>62</v>
      </c>
      <c r="G58" s="6">
        <v>0</v>
      </c>
    </row>
    <row r="59" spans="1:7" ht="10.5" customHeight="1" x14ac:dyDescent="0.2">
      <c r="A59" s="5">
        <v>58</v>
      </c>
      <c r="B59" s="5" t="s">
        <v>25</v>
      </c>
      <c r="C59" s="5">
        <v>8</v>
      </c>
      <c r="D59" s="2" t="s">
        <v>4</v>
      </c>
      <c r="E59" s="5" t="s">
        <v>13</v>
      </c>
      <c r="F59" s="5" t="s">
        <v>62</v>
      </c>
      <c r="G59" s="6">
        <v>2738.125</v>
      </c>
    </row>
    <row r="60" spans="1:7" ht="10.5" customHeight="1" x14ac:dyDescent="0.2">
      <c r="A60" s="5">
        <v>59</v>
      </c>
      <c r="B60" s="5" t="s">
        <v>25</v>
      </c>
      <c r="C60" s="5">
        <v>9</v>
      </c>
      <c r="D60" s="2" t="s">
        <v>5</v>
      </c>
      <c r="E60" s="5" t="s">
        <v>13</v>
      </c>
      <c r="F60" s="5" t="s">
        <v>62</v>
      </c>
      <c r="G60" s="6">
        <v>0</v>
      </c>
    </row>
    <row r="61" spans="1:7" ht="10.5" customHeight="1" x14ac:dyDescent="0.2">
      <c r="A61" s="5">
        <v>60</v>
      </c>
      <c r="B61" s="5" t="s">
        <v>25</v>
      </c>
      <c r="C61" s="5">
        <v>10</v>
      </c>
      <c r="D61" s="2" t="s">
        <v>6</v>
      </c>
      <c r="E61" s="5" t="s">
        <v>13</v>
      </c>
      <c r="F61" s="5" t="s">
        <v>62</v>
      </c>
      <c r="G61" s="6">
        <v>0</v>
      </c>
    </row>
    <row r="62" spans="1:7" ht="10.5" customHeight="1" x14ac:dyDescent="0.2">
      <c r="A62" s="5">
        <v>61</v>
      </c>
      <c r="B62" s="5" t="s">
        <v>25</v>
      </c>
      <c r="C62" s="5">
        <v>11</v>
      </c>
      <c r="D62" s="2" t="s">
        <v>7</v>
      </c>
      <c r="E62" s="5" t="s">
        <v>13</v>
      </c>
      <c r="F62" s="5" t="s">
        <v>62</v>
      </c>
      <c r="G62" s="6">
        <v>0</v>
      </c>
    </row>
    <row r="63" spans="1:7" ht="10.5" customHeight="1" x14ac:dyDescent="0.2">
      <c r="A63" s="5">
        <v>62</v>
      </c>
      <c r="B63" s="5" t="s">
        <v>25</v>
      </c>
      <c r="C63" s="5">
        <v>12</v>
      </c>
      <c r="D63" s="2" t="s">
        <v>8</v>
      </c>
      <c r="E63" s="5" t="s">
        <v>13</v>
      </c>
      <c r="F63" s="5" t="s">
        <v>62</v>
      </c>
      <c r="G63" s="6">
        <v>90914.285999999993</v>
      </c>
    </row>
    <row r="64" spans="1:7" ht="10.5" customHeight="1" x14ac:dyDescent="0.2">
      <c r="A64" s="5">
        <v>63</v>
      </c>
      <c r="B64" s="5" t="s">
        <v>25</v>
      </c>
      <c r="C64" s="5">
        <v>13</v>
      </c>
      <c r="D64" s="2" t="s">
        <v>9</v>
      </c>
      <c r="E64" s="5" t="s">
        <v>13</v>
      </c>
      <c r="F64" s="5" t="s">
        <v>62</v>
      </c>
      <c r="G64" s="6">
        <v>0</v>
      </c>
    </row>
    <row r="65" spans="1:7" ht="10.5" customHeight="1" x14ac:dyDescent="0.2">
      <c r="A65" s="5">
        <v>64</v>
      </c>
      <c r="B65" s="5" t="s">
        <v>25</v>
      </c>
      <c r="C65" s="5">
        <v>14</v>
      </c>
      <c r="D65" s="2" t="s">
        <v>10</v>
      </c>
      <c r="E65" s="5" t="s">
        <v>13</v>
      </c>
      <c r="F65" s="5" t="s">
        <v>62</v>
      </c>
      <c r="G65" s="6">
        <v>417692.52299999999</v>
      </c>
    </row>
    <row r="66" spans="1:7" ht="10.5" customHeight="1" x14ac:dyDescent="0.2">
      <c r="A66" s="5">
        <v>65</v>
      </c>
      <c r="B66" s="5" t="s">
        <v>25</v>
      </c>
      <c r="C66" s="5">
        <v>1</v>
      </c>
      <c r="D66" s="2" t="s">
        <v>18</v>
      </c>
      <c r="E66" s="5" t="s">
        <v>14</v>
      </c>
      <c r="F66" s="5" t="s">
        <v>62</v>
      </c>
      <c r="G66" s="6">
        <v>7827.2139999999999</v>
      </c>
    </row>
    <row r="67" spans="1:7" ht="10.5" customHeight="1" x14ac:dyDescent="0.2">
      <c r="A67" s="5">
        <v>66</v>
      </c>
      <c r="B67" s="5" t="s">
        <v>25</v>
      </c>
      <c r="C67" s="5">
        <v>2</v>
      </c>
      <c r="D67" s="2" t="s">
        <v>0</v>
      </c>
      <c r="E67" s="5" t="s">
        <v>14</v>
      </c>
      <c r="F67" s="5" t="s">
        <v>62</v>
      </c>
      <c r="G67" s="6">
        <v>0</v>
      </c>
    </row>
    <row r="68" spans="1:7" ht="10.5" customHeight="1" x14ac:dyDescent="0.2">
      <c r="A68" s="5">
        <v>67</v>
      </c>
      <c r="B68" s="5" t="s">
        <v>25</v>
      </c>
      <c r="C68" s="5">
        <v>3</v>
      </c>
      <c r="D68" s="2" t="s">
        <v>1</v>
      </c>
      <c r="E68" s="5" t="s">
        <v>14</v>
      </c>
      <c r="F68" s="5" t="s">
        <v>62</v>
      </c>
      <c r="G68" s="6">
        <v>0</v>
      </c>
    </row>
    <row r="69" spans="1:7" ht="10.5" customHeight="1" x14ac:dyDescent="0.2">
      <c r="A69" s="5">
        <v>68</v>
      </c>
      <c r="B69" s="5" t="s">
        <v>25</v>
      </c>
      <c r="C69" s="5">
        <v>4</v>
      </c>
      <c r="D69" s="2" t="s">
        <v>20</v>
      </c>
      <c r="E69" s="5" t="s">
        <v>14</v>
      </c>
      <c r="F69" s="5" t="s">
        <v>62</v>
      </c>
      <c r="G69" s="6">
        <v>16413.374</v>
      </c>
    </row>
    <row r="70" spans="1:7" ht="10.5" customHeight="1" x14ac:dyDescent="0.2">
      <c r="A70" s="5">
        <v>69</v>
      </c>
      <c r="B70" s="5" t="s">
        <v>25</v>
      </c>
      <c r="C70" s="5">
        <v>5</v>
      </c>
      <c r="D70" s="2" t="s">
        <v>2</v>
      </c>
      <c r="E70" s="5" t="s">
        <v>14</v>
      </c>
      <c r="F70" s="5" t="s">
        <v>62</v>
      </c>
      <c r="G70" s="6">
        <v>0</v>
      </c>
    </row>
    <row r="71" spans="1:7" ht="10.5" customHeight="1" x14ac:dyDescent="0.2">
      <c r="A71" s="5">
        <v>70</v>
      </c>
      <c r="B71" s="5" t="s">
        <v>25</v>
      </c>
      <c r="C71" s="5">
        <v>6</v>
      </c>
      <c r="D71" s="2" t="s">
        <v>19</v>
      </c>
      <c r="E71" s="5" t="s">
        <v>14</v>
      </c>
      <c r="F71" s="5" t="s">
        <v>62</v>
      </c>
      <c r="G71" s="6">
        <v>0</v>
      </c>
    </row>
    <row r="72" spans="1:7" ht="10.5" customHeight="1" x14ac:dyDescent="0.2">
      <c r="A72" s="5">
        <v>71</v>
      </c>
      <c r="B72" s="5" t="s">
        <v>25</v>
      </c>
      <c r="C72" s="5">
        <v>7</v>
      </c>
      <c r="D72" s="2" t="s">
        <v>3</v>
      </c>
      <c r="E72" s="5" t="s">
        <v>14</v>
      </c>
      <c r="F72" s="5" t="s">
        <v>62</v>
      </c>
      <c r="G72" s="6">
        <v>0</v>
      </c>
    </row>
    <row r="73" spans="1:7" ht="10.5" customHeight="1" x14ac:dyDescent="0.2">
      <c r="A73" s="5">
        <v>72</v>
      </c>
      <c r="B73" s="5" t="s">
        <v>25</v>
      </c>
      <c r="C73" s="5">
        <v>8</v>
      </c>
      <c r="D73" s="2" t="s">
        <v>4</v>
      </c>
      <c r="E73" s="5" t="s">
        <v>14</v>
      </c>
      <c r="F73" s="5" t="s">
        <v>62</v>
      </c>
      <c r="G73" s="6">
        <v>61587.050999999999</v>
      </c>
    </row>
    <row r="74" spans="1:7" ht="10.5" customHeight="1" x14ac:dyDescent="0.2">
      <c r="A74" s="5">
        <v>73</v>
      </c>
      <c r="B74" s="5" t="s">
        <v>25</v>
      </c>
      <c r="C74" s="5">
        <v>9</v>
      </c>
      <c r="D74" s="2" t="s">
        <v>5</v>
      </c>
      <c r="E74" s="5" t="s">
        <v>14</v>
      </c>
      <c r="F74" s="5" t="s">
        <v>62</v>
      </c>
      <c r="G74" s="6">
        <v>155286.91899999999</v>
      </c>
    </row>
    <row r="75" spans="1:7" ht="10.5" customHeight="1" x14ac:dyDescent="0.2">
      <c r="A75" s="5">
        <v>74</v>
      </c>
      <c r="B75" s="5" t="s">
        <v>25</v>
      </c>
      <c r="C75" s="5">
        <v>10</v>
      </c>
      <c r="D75" s="2" t="s">
        <v>6</v>
      </c>
      <c r="E75" s="5" t="s">
        <v>14</v>
      </c>
      <c r="F75" s="5" t="s">
        <v>62</v>
      </c>
      <c r="G75" s="6">
        <v>6789.2330000000002</v>
      </c>
    </row>
    <row r="76" spans="1:7" ht="10.5" customHeight="1" x14ac:dyDescent="0.2">
      <c r="A76" s="5">
        <v>75</v>
      </c>
      <c r="B76" s="5" t="s">
        <v>25</v>
      </c>
      <c r="C76" s="5">
        <v>11</v>
      </c>
      <c r="D76" s="2" t="s">
        <v>7</v>
      </c>
      <c r="E76" s="5" t="s">
        <v>14</v>
      </c>
      <c r="F76" s="5" t="s">
        <v>62</v>
      </c>
      <c r="G76" s="6">
        <v>63483.345000000001</v>
      </c>
    </row>
    <row r="77" spans="1:7" ht="10.5" customHeight="1" x14ac:dyDescent="0.2">
      <c r="A77" s="5">
        <v>76</v>
      </c>
      <c r="B77" s="5" t="s">
        <v>25</v>
      </c>
      <c r="C77" s="5">
        <v>12</v>
      </c>
      <c r="D77" s="2" t="s">
        <v>8</v>
      </c>
      <c r="E77" s="5" t="s">
        <v>14</v>
      </c>
      <c r="F77" s="5" t="s">
        <v>62</v>
      </c>
      <c r="G77" s="6">
        <v>0</v>
      </c>
    </row>
    <row r="78" spans="1:7" ht="10.5" customHeight="1" x14ac:dyDescent="0.2">
      <c r="A78" s="5">
        <v>77</v>
      </c>
      <c r="B78" s="5" t="s">
        <v>25</v>
      </c>
      <c r="C78" s="5">
        <v>13</v>
      </c>
      <c r="D78" s="2" t="s">
        <v>9</v>
      </c>
      <c r="E78" s="5" t="s">
        <v>14</v>
      </c>
      <c r="F78" s="5" t="s">
        <v>62</v>
      </c>
      <c r="G78" s="6">
        <v>0</v>
      </c>
    </row>
    <row r="79" spans="1:7" ht="10.5" customHeight="1" x14ac:dyDescent="0.2">
      <c r="A79" s="5">
        <v>78</v>
      </c>
      <c r="B79" s="5" t="s">
        <v>25</v>
      </c>
      <c r="C79" s="5">
        <v>14</v>
      </c>
      <c r="D79" s="2" t="s">
        <v>10</v>
      </c>
      <c r="E79" s="5" t="s">
        <v>14</v>
      </c>
      <c r="F79" s="5" t="s">
        <v>62</v>
      </c>
      <c r="G79" s="6">
        <v>0</v>
      </c>
    </row>
    <row r="80" spans="1:7" ht="10.5" customHeight="1" x14ac:dyDescent="0.2">
      <c r="A80" s="5">
        <v>79</v>
      </c>
      <c r="B80" s="5" t="s">
        <v>104</v>
      </c>
      <c r="C80" s="5">
        <v>20</v>
      </c>
      <c r="D80" s="2" t="s">
        <v>56</v>
      </c>
      <c r="E80" s="5" t="s">
        <v>13</v>
      </c>
      <c r="F80" s="5" t="s">
        <v>62</v>
      </c>
      <c r="G80" s="6">
        <v>0</v>
      </c>
    </row>
    <row r="81" spans="1:7" ht="10.5" customHeight="1" x14ac:dyDescent="0.2">
      <c r="A81" s="5">
        <v>80</v>
      </c>
      <c r="B81" s="5" t="s">
        <v>104</v>
      </c>
      <c r="C81" s="5">
        <v>21</v>
      </c>
      <c r="D81" s="2" t="s">
        <v>57</v>
      </c>
      <c r="E81" s="5" t="s">
        <v>13</v>
      </c>
      <c r="F81" s="5" t="s">
        <v>62</v>
      </c>
      <c r="G81" s="6">
        <v>0</v>
      </c>
    </row>
    <row r="82" spans="1:7" ht="10.5" customHeight="1" x14ac:dyDescent="0.2">
      <c r="A82" s="5">
        <v>81</v>
      </c>
      <c r="B82" s="5" t="s">
        <v>104</v>
      </c>
      <c r="C82" s="5">
        <v>22</v>
      </c>
      <c r="D82" s="2" t="s">
        <v>58</v>
      </c>
      <c r="E82" s="5" t="s">
        <v>13</v>
      </c>
      <c r="F82" s="5" t="s">
        <v>62</v>
      </c>
      <c r="G82" s="6">
        <v>0</v>
      </c>
    </row>
    <row r="83" spans="1:7" ht="10.5" customHeight="1" x14ac:dyDescent="0.2">
      <c r="A83" s="5">
        <v>82</v>
      </c>
      <c r="B83" s="5" t="s">
        <v>104</v>
      </c>
      <c r="C83" s="5">
        <v>23</v>
      </c>
      <c r="D83" s="2" t="s">
        <v>47</v>
      </c>
      <c r="E83" s="5" t="s">
        <v>13</v>
      </c>
      <c r="F83" s="5" t="s">
        <v>62</v>
      </c>
      <c r="G83" s="6">
        <v>0</v>
      </c>
    </row>
    <row r="84" spans="1:7" ht="10.5" customHeight="1" x14ac:dyDescent="0.2">
      <c r="A84" s="5">
        <v>83</v>
      </c>
      <c r="B84" s="5" t="s">
        <v>104</v>
      </c>
      <c r="C84" s="5">
        <v>24</v>
      </c>
      <c r="D84" s="2" t="s">
        <v>48</v>
      </c>
      <c r="E84" s="5" t="s">
        <v>13</v>
      </c>
      <c r="F84" s="5" t="s">
        <v>62</v>
      </c>
      <c r="G84" s="6">
        <v>2151.654</v>
      </c>
    </row>
    <row r="85" spans="1:7" ht="10.5" customHeight="1" x14ac:dyDescent="0.2">
      <c r="A85" s="5">
        <v>84</v>
      </c>
      <c r="B85" s="5" t="s">
        <v>104</v>
      </c>
      <c r="C85" s="5">
        <v>25</v>
      </c>
      <c r="D85" s="2" t="s">
        <v>59</v>
      </c>
      <c r="E85" s="5" t="s">
        <v>13</v>
      </c>
      <c r="F85" s="5" t="s">
        <v>62</v>
      </c>
      <c r="G85" s="6">
        <v>0</v>
      </c>
    </row>
    <row r="86" spans="1:7" ht="10.5" customHeight="1" x14ac:dyDescent="0.2">
      <c r="A86" s="5">
        <v>85</v>
      </c>
      <c r="B86" s="5" t="s">
        <v>104</v>
      </c>
      <c r="C86" s="5">
        <v>26</v>
      </c>
      <c r="D86" s="2" t="s">
        <v>49</v>
      </c>
      <c r="E86" s="5" t="s">
        <v>13</v>
      </c>
      <c r="F86" s="5" t="s">
        <v>62</v>
      </c>
      <c r="G86" s="6">
        <v>0</v>
      </c>
    </row>
    <row r="87" spans="1:7" ht="10.5" customHeight="1" x14ac:dyDescent="0.2">
      <c r="A87" s="5">
        <v>86</v>
      </c>
      <c r="B87" s="5" t="s">
        <v>104</v>
      </c>
      <c r="C87" s="5">
        <v>27</v>
      </c>
      <c r="D87" s="2" t="s">
        <v>60</v>
      </c>
      <c r="E87" s="5" t="s">
        <v>13</v>
      </c>
      <c r="F87" s="5" t="s">
        <v>62</v>
      </c>
      <c r="G87" s="6">
        <v>0</v>
      </c>
    </row>
    <row r="88" spans="1:7" ht="10.5" customHeight="1" x14ac:dyDescent="0.2">
      <c r="A88" s="5">
        <v>87</v>
      </c>
      <c r="B88" s="5" t="s">
        <v>104</v>
      </c>
      <c r="C88" s="5">
        <v>28</v>
      </c>
      <c r="D88" s="2" t="s">
        <v>61</v>
      </c>
      <c r="E88" s="5" t="s">
        <v>13</v>
      </c>
      <c r="F88" s="5" t="s">
        <v>62</v>
      </c>
      <c r="G88" s="6">
        <v>23717.874999999865</v>
      </c>
    </row>
    <row r="89" spans="1:7" ht="10.5" customHeight="1" x14ac:dyDescent="0.2">
      <c r="A89" s="5">
        <v>88</v>
      </c>
      <c r="B89" s="5" t="s">
        <v>104</v>
      </c>
      <c r="C89" s="5">
        <v>20</v>
      </c>
      <c r="D89" s="2" t="s">
        <v>56</v>
      </c>
      <c r="E89" s="5" t="s">
        <v>14</v>
      </c>
      <c r="F89" s="5" t="s">
        <v>62</v>
      </c>
      <c r="G89" s="6">
        <v>0</v>
      </c>
    </row>
    <row r="90" spans="1:7" ht="10.5" customHeight="1" x14ac:dyDescent="0.2">
      <c r="A90" s="5">
        <v>89</v>
      </c>
      <c r="B90" s="5" t="s">
        <v>104</v>
      </c>
      <c r="C90" s="5">
        <v>21</v>
      </c>
      <c r="D90" s="2" t="s">
        <v>57</v>
      </c>
      <c r="E90" s="5" t="s">
        <v>14</v>
      </c>
      <c r="F90" s="5" t="s">
        <v>62</v>
      </c>
      <c r="G90" s="6">
        <v>0</v>
      </c>
    </row>
    <row r="91" spans="1:7" ht="10.5" customHeight="1" x14ac:dyDescent="0.2">
      <c r="A91" s="5">
        <v>90</v>
      </c>
      <c r="B91" s="5" t="s">
        <v>104</v>
      </c>
      <c r="C91" s="5">
        <v>22</v>
      </c>
      <c r="D91" s="2" t="s">
        <v>58</v>
      </c>
      <c r="E91" s="5" t="s">
        <v>14</v>
      </c>
      <c r="F91" s="5" t="s">
        <v>62</v>
      </c>
      <c r="G91" s="6">
        <v>0</v>
      </c>
    </row>
    <row r="92" spans="1:7" ht="10.5" customHeight="1" x14ac:dyDescent="0.2">
      <c r="A92" s="5">
        <v>91</v>
      </c>
      <c r="B92" s="5" t="s">
        <v>104</v>
      </c>
      <c r="C92" s="5">
        <v>23</v>
      </c>
      <c r="D92" s="2" t="s">
        <v>47</v>
      </c>
      <c r="E92" s="5" t="s">
        <v>14</v>
      </c>
      <c r="F92" s="5" t="s">
        <v>62</v>
      </c>
      <c r="G92" s="6">
        <v>0</v>
      </c>
    </row>
    <row r="93" spans="1:7" ht="10.5" customHeight="1" x14ac:dyDescent="0.2">
      <c r="A93" s="5">
        <v>92</v>
      </c>
      <c r="B93" s="5" t="s">
        <v>104</v>
      </c>
      <c r="C93" s="5">
        <v>24</v>
      </c>
      <c r="D93" s="2" t="s">
        <v>48</v>
      </c>
      <c r="E93" s="5" t="s">
        <v>14</v>
      </c>
      <c r="F93" s="5" t="s">
        <v>62</v>
      </c>
      <c r="G93" s="6">
        <v>0</v>
      </c>
    </row>
    <row r="94" spans="1:7" ht="10.5" customHeight="1" x14ac:dyDescent="0.2">
      <c r="A94" s="5">
        <v>93</v>
      </c>
      <c r="B94" s="5" t="s">
        <v>104</v>
      </c>
      <c r="C94" s="5">
        <v>25</v>
      </c>
      <c r="D94" s="2" t="s">
        <v>59</v>
      </c>
      <c r="E94" s="5" t="s">
        <v>14</v>
      </c>
      <c r="F94" s="5" t="s">
        <v>62</v>
      </c>
      <c r="G94" s="6">
        <v>0</v>
      </c>
    </row>
    <row r="95" spans="1:7" ht="10.5" customHeight="1" x14ac:dyDescent="0.2">
      <c r="A95" s="5">
        <v>94</v>
      </c>
      <c r="B95" s="5" t="s">
        <v>104</v>
      </c>
      <c r="C95" s="5">
        <v>26</v>
      </c>
      <c r="D95" s="2" t="s">
        <v>49</v>
      </c>
      <c r="E95" s="5" t="s">
        <v>14</v>
      </c>
      <c r="F95" s="5" t="s">
        <v>62</v>
      </c>
      <c r="G95" s="6">
        <v>0</v>
      </c>
    </row>
    <row r="96" spans="1:7" ht="10.5" customHeight="1" x14ac:dyDescent="0.2">
      <c r="A96" s="5">
        <v>95</v>
      </c>
      <c r="B96" s="5" t="s">
        <v>104</v>
      </c>
      <c r="C96" s="5">
        <v>27</v>
      </c>
      <c r="D96" s="2" t="s">
        <v>60</v>
      </c>
      <c r="E96" s="5" t="s">
        <v>14</v>
      </c>
      <c r="F96" s="5" t="s">
        <v>62</v>
      </c>
      <c r="G96" s="6">
        <v>0</v>
      </c>
    </row>
    <row r="97" spans="1:7" ht="10.5" customHeight="1" x14ac:dyDescent="0.2">
      <c r="A97" s="5">
        <v>96</v>
      </c>
      <c r="B97" s="5" t="s">
        <v>104</v>
      </c>
      <c r="C97" s="5">
        <v>28</v>
      </c>
      <c r="D97" s="2" t="s">
        <v>61</v>
      </c>
      <c r="E97" s="5" t="s">
        <v>14</v>
      </c>
      <c r="F97" s="5" t="s">
        <v>62</v>
      </c>
      <c r="G97" s="6">
        <v>40930.875</v>
      </c>
    </row>
    <row r="98" spans="1:7" ht="10.5" customHeight="1" x14ac:dyDescent="0.2">
      <c r="A98" s="5">
        <v>97</v>
      </c>
      <c r="B98" s="5" t="s">
        <v>11</v>
      </c>
      <c r="C98" s="5">
        <v>29</v>
      </c>
      <c r="D98" s="2" t="s">
        <v>11</v>
      </c>
      <c r="E98" s="5" t="s">
        <v>13</v>
      </c>
      <c r="F98" s="5" t="s">
        <v>62</v>
      </c>
      <c r="G98" s="6">
        <v>0</v>
      </c>
    </row>
    <row r="99" spans="1:7" ht="10.5" customHeight="1" x14ac:dyDescent="0.2">
      <c r="A99" s="5">
        <v>98</v>
      </c>
      <c r="B99" s="5" t="s">
        <v>11</v>
      </c>
      <c r="C99" s="5">
        <v>29</v>
      </c>
      <c r="D99" s="2" t="s">
        <v>11</v>
      </c>
      <c r="E99" s="5" t="s">
        <v>14</v>
      </c>
      <c r="F99" s="5" t="s">
        <v>62</v>
      </c>
      <c r="G99" s="6">
        <v>0</v>
      </c>
    </row>
    <row r="100" spans="1:7" ht="10.5" customHeight="1" x14ac:dyDescent="0.2">
      <c r="A100" s="5">
        <v>99</v>
      </c>
      <c r="B100" s="5" t="s">
        <v>24</v>
      </c>
      <c r="C100" s="5">
        <v>30</v>
      </c>
      <c r="D100" s="2" t="s">
        <v>15</v>
      </c>
      <c r="E100" s="5" t="s">
        <v>13</v>
      </c>
      <c r="F100" s="5" t="s">
        <v>62</v>
      </c>
      <c r="G100" s="6">
        <v>0</v>
      </c>
    </row>
    <row r="101" spans="1:7" ht="10.5" customHeight="1" x14ac:dyDescent="0.2">
      <c r="A101" s="5">
        <v>100</v>
      </c>
      <c r="B101" s="5" t="s">
        <v>24</v>
      </c>
      <c r="C101" s="5">
        <v>30</v>
      </c>
      <c r="D101" s="2" t="s">
        <v>15</v>
      </c>
      <c r="E101" s="5" t="s">
        <v>14</v>
      </c>
      <c r="F101" s="5" t="s">
        <v>62</v>
      </c>
      <c r="G101" s="6">
        <v>0</v>
      </c>
    </row>
    <row r="102" spans="1:7" ht="10.5" customHeight="1" x14ac:dyDescent="0.2">
      <c r="A102" s="5">
        <v>101</v>
      </c>
      <c r="B102" s="5" t="s">
        <v>25</v>
      </c>
      <c r="C102" s="5">
        <v>1</v>
      </c>
      <c r="D102" s="2" t="s">
        <v>18</v>
      </c>
      <c r="E102" s="5" t="s">
        <v>13</v>
      </c>
      <c r="F102" s="5" t="s">
        <v>63</v>
      </c>
      <c r="G102" s="6">
        <v>19683.843000000001</v>
      </c>
    </row>
    <row r="103" spans="1:7" ht="10.5" customHeight="1" x14ac:dyDescent="0.2">
      <c r="A103" s="5">
        <v>102</v>
      </c>
      <c r="B103" s="5" t="s">
        <v>25</v>
      </c>
      <c r="C103" s="5">
        <v>2</v>
      </c>
      <c r="D103" s="2" t="s">
        <v>0</v>
      </c>
      <c r="E103" s="5" t="s">
        <v>13</v>
      </c>
      <c r="F103" s="5" t="s">
        <v>63</v>
      </c>
      <c r="G103" s="6">
        <v>119127.44</v>
      </c>
    </row>
    <row r="104" spans="1:7" ht="10.5" customHeight="1" x14ac:dyDescent="0.2">
      <c r="A104" s="5">
        <v>103</v>
      </c>
      <c r="B104" s="5" t="s">
        <v>25</v>
      </c>
      <c r="C104" s="5">
        <v>3</v>
      </c>
      <c r="D104" s="2" t="s">
        <v>1</v>
      </c>
      <c r="E104" s="5" t="s">
        <v>13</v>
      </c>
      <c r="F104" s="5" t="s">
        <v>63</v>
      </c>
      <c r="G104" s="6">
        <v>0</v>
      </c>
    </row>
    <row r="105" spans="1:7" ht="10.5" customHeight="1" x14ac:dyDescent="0.2">
      <c r="A105" s="5">
        <v>104</v>
      </c>
      <c r="B105" s="5" t="s">
        <v>25</v>
      </c>
      <c r="C105" s="5">
        <v>4</v>
      </c>
      <c r="D105" s="2" t="s">
        <v>20</v>
      </c>
      <c r="E105" s="5" t="s">
        <v>13</v>
      </c>
      <c r="F105" s="5" t="s">
        <v>63</v>
      </c>
      <c r="G105" s="6">
        <v>4140.6220000000003</v>
      </c>
    </row>
    <row r="106" spans="1:7" ht="10.5" customHeight="1" x14ac:dyDescent="0.2">
      <c r="A106" s="5">
        <v>105</v>
      </c>
      <c r="B106" s="5" t="s">
        <v>25</v>
      </c>
      <c r="C106" s="5">
        <v>5</v>
      </c>
      <c r="D106" s="2" t="s">
        <v>2</v>
      </c>
      <c r="E106" s="5" t="s">
        <v>13</v>
      </c>
      <c r="F106" s="5" t="s">
        <v>63</v>
      </c>
      <c r="G106" s="6">
        <v>23473.934999999998</v>
      </c>
    </row>
    <row r="107" spans="1:7" ht="10.5" customHeight="1" x14ac:dyDescent="0.2">
      <c r="A107" s="5">
        <v>106</v>
      </c>
      <c r="B107" s="5" t="s">
        <v>25</v>
      </c>
      <c r="C107" s="5">
        <v>6</v>
      </c>
      <c r="D107" s="2" t="s">
        <v>19</v>
      </c>
      <c r="E107" s="5" t="s">
        <v>13</v>
      </c>
      <c r="F107" s="5" t="s">
        <v>63</v>
      </c>
      <c r="G107" s="6">
        <v>29171.123</v>
      </c>
    </row>
    <row r="108" spans="1:7" ht="10.5" customHeight="1" x14ac:dyDescent="0.2">
      <c r="A108" s="5">
        <v>107</v>
      </c>
      <c r="B108" s="5" t="s">
        <v>25</v>
      </c>
      <c r="C108" s="5">
        <v>7</v>
      </c>
      <c r="D108" s="2" t="s">
        <v>3</v>
      </c>
      <c r="E108" s="5" t="s">
        <v>13</v>
      </c>
      <c r="F108" s="5" t="s">
        <v>63</v>
      </c>
      <c r="G108" s="6">
        <v>0</v>
      </c>
    </row>
    <row r="109" spans="1:7" ht="10.5" customHeight="1" x14ac:dyDescent="0.2">
      <c r="A109" s="5">
        <v>108</v>
      </c>
      <c r="B109" s="5" t="s">
        <v>25</v>
      </c>
      <c r="C109" s="5">
        <v>8</v>
      </c>
      <c r="D109" s="2" t="s">
        <v>4</v>
      </c>
      <c r="E109" s="5" t="s">
        <v>13</v>
      </c>
      <c r="F109" s="5" t="s">
        <v>63</v>
      </c>
      <c r="G109" s="6">
        <v>2662.75</v>
      </c>
    </row>
    <row r="110" spans="1:7" ht="10.5" customHeight="1" x14ac:dyDescent="0.2">
      <c r="A110" s="5">
        <v>109</v>
      </c>
      <c r="B110" s="5" t="s">
        <v>25</v>
      </c>
      <c r="C110" s="5">
        <v>9</v>
      </c>
      <c r="D110" s="2" t="s">
        <v>5</v>
      </c>
      <c r="E110" s="5" t="s">
        <v>13</v>
      </c>
      <c r="F110" s="5" t="s">
        <v>63</v>
      </c>
      <c r="G110" s="6">
        <v>0</v>
      </c>
    </row>
    <row r="111" spans="1:7" ht="10.5" customHeight="1" x14ac:dyDescent="0.2">
      <c r="A111" s="5">
        <v>110</v>
      </c>
      <c r="B111" s="5" t="s">
        <v>25</v>
      </c>
      <c r="C111" s="5">
        <v>10</v>
      </c>
      <c r="D111" s="2" t="s">
        <v>6</v>
      </c>
      <c r="E111" s="5" t="s">
        <v>13</v>
      </c>
      <c r="F111" s="5" t="s">
        <v>63</v>
      </c>
      <c r="G111" s="6">
        <v>0</v>
      </c>
    </row>
    <row r="112" spans="1:7" ht="10.5" customHeight="1" x14ac:dyDescent="0.2">
      <c r="A112" s="5">
        <v>111</v>
      </c>
      <c r="B112" s="5" t="s">
        <v>25</v>
      </c>
      <c r="C112" s="5">
        <v>11</v>
      </c>
      <c r="D112" s="2" t="s">
        <v>7</v>
      </c>
      <c r="E112" s="5" t="s">
        <v>13</v>
      </c>
      <c r="F112" s="5" t="s">
        <v>63</v>
      </c>
      <c r="G112" s="6">
        <v>0</v>
      </c>
    </row>
    <row r="113" spans="1:7" ht="10.5" customHeight="1" x14ac:dyDescent="0.2">
      <c r="A113" s="5">
        <v>112</v>
      </c>
      <c r="B113" s="5" t="s">
        <v>25</v>
      </c>
      <c r="C113" s="5">
        <v>12</v>
      </c>
      <c r="D113" s="2" t="s">
        <v>8</v>
      </c>
      <c r="E113" s="5" t="s">
        <v>13</v>
      </c>
      <c r="F113" s="5" t="s">
        <v>63</v>
      </c>
      <c r="G113" s="6">
        <v>94551.423999999999</v>
      </c>
    </row>
    <row r="114" spans="1:7" ht="10.5" customHeight="1" x14ac:dyDescent="0.2">
      <c r="A114" s="5">
        <v>113</v>
      </c>
      <c r="B114" s="5" t="s">
        <v>25</v>
      </c>
      <c r="C114" s="5">
        <v>13</v>
      </c>
      <c r="D114" s="2" t="s">
        <v>9</v>
      </c>
      <c r="E114" s="5" t="s">
        <v>13</v>
      </c>
      <c r="F114" s="5" t="s">
        <v>63</v>
      </c>
      <c r="G114" s="6">
        <v>0</v>
      </c>
    </row>
    <row r="115" spans="1:7" ht="10.5" customHeight="1" x14ac:dyDescent="0.2">
      <c r="A115" s="5">
        <v>114</v>
      </c>
      <c r="B115" s="5" t="s">
        <v>25</v>
      </c>
      <c r="C115" s="5">
        <v>14</v>
      </c>
      <c r="D115" s="2" t="s">
        <v>10</v>
      </c>
      <c r="E115" s="5" t="s">
        <v>13</v>
      </c>
      <c r="F115" s="5" t="s">
        <v>63</v>
      </c>
      <c r="G115" s="6">
        <v>460109.83299999998</v>
      </c>
    </row>
    <row r="116" spans="1:7" ht="10.5" customHeight="1" x14ac:dyDescent="0.2">
      <c r="A116" s="5">
        <v>115</v>
      </c>
      <c r="B116" s="5" t="s">
        <v>25</v>
      </c>
      <c r="C116" s="5">
        <v>1</v>
      </c>
      <c r="D116" s="2" t="s">
        <v>18</v>
      </c>
      <c r="E116" s="5" t="s">
        <v>14</v>
      </c>
      <c r="F116" s="5" t="s">
        <v>63</v>
      </c>
      <c r="G116" s="6">
        <v>8686.6409999999996</v>
      </c>
    </row>
    <row r="117" spans="1:7" ht="10.5" customHeight="1" x14ac:dyDescent="0.2">
      <c r="A117" s="5">
        <v>116</v>
      </c>
      <c r="B117" s="5" t="s">
        <v>25</v>
      </c>
      <c r="C117" s="5">
        <v>2</v>
      </c>
      <c r="D117" s="2" t="s">
        <v>0</v>
      </c>
      <c r="E117" s="5" t="s">
        <v>14</v>
      </c>
      <c r="F117" s="5" t="s">
        <v>63</v>
      </c>
      <c r="G117" s="6">
        <v>0</v>
      </c>
    </row>
    <row r="118" spans="1:7" ht="10.5" customHeight="1" x14ac:dyDescent="0.2">
      <c r="A118" s="5">
        <v>117</v>
      </c>
      <c r="B118" s="5" t="s">
        <v>25</v>
      </c>
      <c r="C118" s="5">
        <v>3</v>
      </c>
      <c r="D118" s="2" t="s">
        <v>1</v>
      </c>
      <c r="E118" s="5" t="s">
        <v>14</v>
      </c>
      <c r="F118" s="5" t="s">
        <v>63</v>
      </c>
      <c r="G118" s="6">
        <v>0</v>
      </c>
    </row>
    <row r="119" spans="1:7" ht="10.5" customHeight="1" x14ac:dyDescent="0.2">
      <c r="A119" s="5">
        <v>118</v>
      </c>
      <c r="B119" s="5" t="s">
        <v>25</v>
      </c>
      <c r="C119" s="5">
        <v>4</v>
      </c>
      <c r="D119" s="2" t="s">
        <v>20</v>
      </c>
      <c r="E119" s="5" t="s">
        <v>14</v>
      </c>
      <c r="F119" s="5" t="s">
        <v>63</v>
      </c>
      <c r="G119" s="6">
        <v>16819.569</v>
      </c>
    </row>
    <row r="120" spans="1:7" ht="10.5" customHeight="1" x14ac:dyDescent="0.2">
      <c r="A120" s="5">
        <v>119</v>
      </c>
      <c r="B120" s="5" t="s">
        <v>25</v>
      </c>
      <c r="C120" s="5">
        <v>5</v>
      </c>
      <c r="D120" s="2" t="s">
        <v>2</v>
      </c>
      <c r="E120" s="5" t="s">
        <v>14</v>
      </c>
      <c r="F120" s="5" t="s">
        <v>63</v>
      </c>
      <c r="G120" s="6">
        <v>0</v>
      </c>
    </row>
    <row r="121" spans="1:7" ht="10.5" customHeight="1" x14ac:dyDescent="0.2">
      <c r="A121" s="5">
        <v>120</v>
      </c>
      <c r="B121" s="5" t="s">
        <v>25</v>
      </c>
      <c r="C121" s="5">
        <v>6</v>
      </c>
      <c r="D121" s="2" t="s">
        <v>19</v>
      </c>
      <c r="E121" s="5" t="s">
        <v>14</v>
      </c>
      <c r="F121" s="5" t="s">
        <v>63</v>
      </c>
      <c r="G121" s="6">
        <v>0</v>
      </c>
    </row>
    <row r="122" spans="1:7" ht="10.5" customHeight="1" x14ac:dyDescent="0.2">
      <c r="A122" s="5">
        <v>121</v>
      </c>
      <c r="B122" s="5" t="s">
        <v>25</v>
      </c>
      <c r="C122" s="5">
        <v>7</v>
      </c>
      <c r="D122" s="2" t="s">
        <v>3</v>
      </c>
      <c r="E122" s="5" t="s">
        <v>14</v>
      </c>
      <c r="F122" s="5" t="s">
        <v>63</v>
      </c>
      <c r="G122" s="6">
        <v>0</v>
      </c>
    </row>
    <row r="123" spans="1:7" ht="10.5" customHeight="1" x14ac:dyDescent="0.2">
      <c r="A123" s="5">
        <v>122</v>
      </c>
      <c r="B123" s="5" t="s">
        <v>25</v>
      </c>
      <c r="C123" s="5">
        <v>8</v>
      </c>
      <c r="D123" s="2" t="s">
        <v>4</v>
      </c>
      <c r="E123" s="5" t="s">
        <v>14</v>
      </c>
      <c r="F123" s="5" t="s">
        <v>63</v>
      </c>
      <c r="G123" s="6">
        <v>69571.758000000002</v>
      </c>
    </row>
    <row r="124" spans="1:7" ht="10.5" customHeight="1" x14ac:dyDescent="0.2">
      <c r="A124" s="5">
        <v>123</v>
      </c>
      <c r="B124" s="5" t="s">
        <v>25</v>
      </c>
      <c r="C124" s="5">
        <v>9</v>
      </c>
      <c r="D124" s="2" t="s">
        <v>5</v>
      </c>
      <c r="E124" s="5" t="s">
        <v>14</v>
      </c>
      <c r="F124" s="5" t="s">
        <v>63</v>
      </c>
      <c r="G124" s="6">
        <v>163018.19500000001</v>
      </c>
    </row>
    <row r="125" spans="1:7" ht="10.5" customHeight="1" x14ac:dyDescent="0.2">
      <c r="A125" s="5">
        <v>124</v>
      </c>
      <c r="B125" s="5" t="s">
        <v>25</v>
      </c>
      <c r="C125" s="5">
        <v>10</v>
      </c>
      <c r="D125" s="2" t="s">
        <v>6</v>
      </c>
      <c r="E125" s="5" t="s">
        <v>14</v>
      </c>
      <c r="F125" s="5" t="s">
        <v>63</v>
      </c>
      <c r="G125" s="6">
        <v>7853.0789999999997</v>
      </c>
    </row>
    <row r="126" spans="1:7" ht="10.5" customHeight="1" x14ac:dyDescent="0.2">
      <c r="A126" s="5">
        <v>125</v>
      </c>
      <c r="B126" s="5" t="s">
        <v>25</v>
      </c>
      <c r="C126" s="5">
        <v>11</v>
      </c>
      <c r="D126" s="2" t="s">
        <v>7</v>
      </c>
      <c r="E126" s="5" t="s">
        <v>14</v>
      </c>
      <c r="F126" s="5" t="s">
        <v>63</v>
      </c>
      <c r="G126" s="6">
        <v>67171.625</v>
      </c>
    </row>
    <row r="127" spans="1:7" ht="10.5" customHeight="1" x14ac:dyDescent="0.2">
      <c r="A127" s="5">
        <v>126</v>
      </c>
      <c r="B127" s="5" t="s">
        <v>25</v>
      </c>
      <c r="C127" s="5">
        <v>12</v>
      </c>
      <c r="D127" s="2" t="s">
        <v>8</v>
      </c>
      <c r="E127" s="5" t="s">
        <v>14</v>
      </c>
      <c r="F127" s="5" t="s">
        <v>63</v>
      </c>
      <c r="G127" s="6">
        <v>0</v>
      </c>
    </row>
    <row r="128" spans="1:7" ht="10.5" customHeight="1" x14ac:dyDescent="0.2">
      <c r="A128" s="5">
        <v>127</v>
      </c>
      <c r="B128" s="5" t="s">
        <v>25</v>
      </c>
      <c r="C128" s="5">
        <v>13</v>
      </c>
      <c r="D128" s="2" t="s">
        <v>9</v>
      </c>
      <c r="E128" s="5" t="s">
        <v>14</v>
      </c>
      <c r="F128" s="5" t="s">
        <v>63</v>
      </c>
      <c r="G128" s="6">
        <v>0</v>
      </c>
    </row>
    <row r="129" spans="1:7" ht="10.5" customHeight="1" x14ac:dyDescent="0.2">
      <c r="A129" s="5">
        <v>128</v>
      </c>
      <c r="B129" s="5" t="s">
        <v>25</v>
      </c>
      <c r="C129" s="5">
        <v>14</v>
      </c>
      <c r="D129" s="2" t="s">
        <v>10</v>
      </c>
      <c r="E129" s="5" t="s">
        <v>14</v>
      </c>
      <c r="F129" s="5" t="s">
        <v>63</v>
      </c>
      <c r="G129" s="6">
        <v>0</v>
      </c>
    </row>
    <row r="130" spans="1:7" ht="10.5" customHeight="1" x14ac:dyDescent="0.2">
      <c r="A130" s="5">
        <v>129</v>
      </c>
      <c r="B130" s="5" t="s">
        <v>104</v>
      </c>
      <c r="C130" s="5">
        <v>20</v>
      </c>
      <c r="D130" s="2" t="s">
        <v>56</v>
      </c>
      <c r="E130" s="5" t="s">
        <v>13</v>
      </c>
      <c r="F130" s="5" t="s">
        <v>63</v>
      </c>
      <c r="G130" s="6">
        <v>0</v>
      </c>
    </row>
    <row r="131" spans="1:7" ht="10.5" customHeight="1" x14ac:dyDescent="0.2">
      <c r="A131" s="5">
        <v>130</v>
      </c>
      <c r="B131" s="5" t="s">
        <v>104</v>
      </c>
      <c r="C131" s="5">
        <v>21</v>
      </c>
      <c r="D131" s="2" t="s">
        <v>57</v>
      </c>
      <c r="E131" s="5" t="s">
        <v>13</v>
      </c>
      <c r="F131" s="5" t="s">
        <v>63</v>
      </c>
      <c r="G131" s="6">
        <v>0</v>
      </c>
    </row>
    <row r="132" spans="1:7" ht="10.5" customHeight="1" x14ac:dyDescent="0.2">
      <c r="A132" s="5">
        <v>131</v>
      </c>
      <c r="B132" s="5" t="s">
        <v>104</v>
      </c>
      <c r="C132" s="5">
        <v>22</v>
      </c>
      <c r="D132" s="2" t="s">
        <v>58</v>
      </c>
      <c r="E132" s="5" t="s">
        <v>13</v>
      </c>
      <c r="F132" s="5" t="s">
        <v>63</v>
      </c>
      <c r="G132" s="6">
        <v>0</v>
      </c>
    </row>
    <row r="133" spans="1:7" ht="10.5" customHeight="1" x14ac:dyDescent="0.2">
      <c r="A133" s="5">
        <v>132</v>
      </c>
      <c r="B133" s="5" t="s">
        <v>104</v>
      </c>
      <c r="C133" s="5">
        <v>23</v>
      </c>
      <c r="D133" s="2" t="s">
        <v>47</v>
      </c>
      <c r="E133" s="5" t="s">
        <v>13</v>
      </c>
      <c r="F133" s="5" t="s">
        <v>63</v>
      </c>
      <c r="G133" s="6">
        <v>0</v>
      </c>
    </row>
    <row r="134" spans="1:7" ht="10.5" customHeight="1" x14ac:dyDescent="0.2">
      <c r="A134" s="5">
        <v>133</v>
      </c>
      <c r="B134" s="5" t="s">
        <v>104</v>
      </c>
      <c r="C134" s="5">
        <v>24</v>
      </c>
      <c r="D134" s="2" t="s">
        <v>48</v>
      </c>
      <c r="E134" s="5" t="s">
        <v>13</v>
      </c>
      <c r="F134" s="5" t="s">
        <v>63</v>
      </c>
      <c r="G134" s="6">
        <v>2151.654</v>
      </c>
    </row>
    <row r="135" spans="1:7" ht="10.5" customHeight="1" x14ac:dyDescent="0.2">
      <c r="A135" s="5">
        <v>134</v>
      </c>
      <c r="B135" s="5" t="s">
        <v>104</v>
      </c>
      <c r="C135" s="5">
        <v>25</v>
      </c>
      <c r="D135" s="2" t="s">
        <v>59</v>
      </c>
      <c r="E135" s="5" t="s">
        <v>13</v>
      </c>
      <c r="F135" s="5" t="s">
        <v>63</v>
      </c>
      <c r="G135" s="6">
        <v>0</v>
      </c>
    </row>
    <row r="136" spans="1:7" ht="10.5" customHeight="1" x14ac:dyDescent="0.2">
      <c r="A136" s="5">
        <v>135</v>
      </c>
      <c r="B136" s="5" t="s">
        <v>104</v>
      </c>
      <c r="C136" s="5">
        <v>26</v>
      </c>
      <c r="D136" s="2" t="s">
        <v>49</v>
      </c>
      <c r="E136" s="5" t="s">
        <v>13</v>
      </c>
      <c r="F136" s="5" t="s">
        <v>63</v>
      </c>
      <c r="G136" s="6">
        <v>0</v>
      </c>
    </row>
    <row r="137" spans="1:7" ht="10.5" customHeight="1" x14ac:dyDescent="0.2">
      <c r="A137" s="5">
        <v>136</v>
      </c>
      <c r="B137" s="5" t="s">
        <v>104</v>
      </c>
      <c r="C137" s="5">
        <v>27</v>
      </c>
      <c r="D137" s="2" t="s">
        <v>60</v>
      </c>
      <c r="E137" s="5" t="s">
        <v>13</v>
      </c>
      <c r="F137" s="5" t="s">
        <v>63</v>
      </c>
      <c r="G137" s="6">
        <v>0</v>
      </c>
    </row>
    <row r="138" spans="1:7" ht="10.5" customHeight="1" x14ac:dyDescent="0.2">
      <c r="A138" s="5">
        <v>137</v>
      </c>
      <c r="B138" s="5" t="s">
        <v>104</v>
      </c>
      <c r="C138" s="5">
        <v>28</v>
      </c>
      <c r="D138" s="2" t="s">
        <v>61</v>
      </c>
      <c r="E138" s="5" t="s">
        <v>13</v>
      </c>
      <c r="F138" s="5" t="s">
        <v>63</v>
      </c>
      <c r="G138" s="6">
        <v>18904.603000000101</v>
      </c>
    </row>
    <row r="139" spans="1:7" ht="10.5" customHeight="1" x14ac:dyDescent="0.2">
      <c r="A139" s="5">
        <v>138</v>
      </c>
      <c r="B139" s="5" t="s">
        <v>104</v>
      </c>
      <c r="C139" s="5">
        <v>20</v>
      </c>
      <c r="D139" s="2" t="s">
        <v>56</v>
      </c>
      <c r="E139" s="5" t="s">
        <v>14</v>
      </c>
      <c r="F139" s="5" t="s">
        <v>63</v>
      </c>
      <c r="G139" s="6">
        <v>0</v>
      </c>
    </row>
    <row r="140" spans="1:7" ht="10.5" customHeight="1" x14ac:dyDescent="0.2">
      <c r="A140" s="5">
        <v>139</v>
      </c>
      <c r="B140" s="5" t="s">
        <v>104</v>
      </c>
      <c r="C140" s="5">
        <v>21</v>
      </c>
      <c r="D140" s="2" t="s">
        <v>57</v>
      </c>
      <c r="E140" s="5" t="s">
        <v>14</v>
      </c>
      <c r="F140" s="5" t="s">
        <v>63</v>
      </c>
      <c r="G140" s="6">
        <v>0</v>
      </c>
    </row>
    <row r="141" spans="1:7" ht="10.5" customHeight="1" x14ac:dyDescent="0.2">
      <c r="A141" s="5">
        <v>140</v>
      </c>
      <c r="B141" s="5" t="s">
        <v>104</v>
      </c>
      <c r="C141" s="5">
        <v>22</v>
      </c>
      <c r="D141" s="2" t="s">
        <v>58</v>
      </c>
      <c r="E141" s="5" t="s">
        <v>14</v>
      </c>
      <c r="F141" s="5" t="s">
        <v>63</v>
      </c>
      <c r="G141" s="6">
        <v>0</v>
      </c>
    </row>
    <row r="142" spans="1:7" ht="10.5" customHeight="1" x14ac:dyDescent="0.2">
      <c r="A142" s="5">
        <v>141</v>
      </c>
      <c r="B142" s="5" t="s">
        <v>104</v>
      </c>
      <c r="C142" s="5">
        <v>23</v>
      </c>
      <c r="D142" s="2" t="s">
        <v>47</v>
      </c>
      <c r="E142" s="5" t="s">
        <v>14</v>
      </c>
      <c r="F142" s="5" t="s">
        <v>63</v>
      </c>
      <c r="G142" s="6">
        <v>0</v>
      </c>
    </row>
    <row r="143" spans="1:7" ht="10.5" customHeight="1" x14ac:dyDescent="0.2">
      <c r="A143" s="5">
        <v>142</v>
      </c>
      <c r="B143" s="5" t="s">
        <v>104</v>
      </c>
      <c r="C143" s="5">
        <v>24</v>
      </c>
      <c r="D143" s="2" t="s">
        <v>48</v>
      </c>
      <c r="E143" s="5" t="s">
        <v>14</v>
      </c>
      <c r="F143" s="5" t="s">
        <v>63</v>
      </c>
      <c r="G143" s="6">
        <v>0</v>
      </c>
    </row>
    <row r="144" spans="1:7" ht="10.5" customHeight="1" x14ac:dyDescent="0.2">
      <c r="A144" s="5">
        <v>143</v>
      </c>
      <c r="B144" s="5" t="s">
        <v>104</v>
      </c>
      <c r="C144" s="5">
        <v>25</v>
      </c>
      <c r="D144" s="2" t="s">
        <v>59</v>
      </c>
      <c r="E144" s="5" t="s">
        <v>14</v>
      </c>
      <c r="F144" s="5" t="s">
        <v>63</v>
      </c>
      <c r="G144" s="6">
        <v>0</v>
      </c>
    </row>
    <row r="145" spans="1:7" ht="10.5" customHeight="1" x14ac:dyDescent="0.2">
      <c r="A145" s="5">
        <v>144</v>
      </c>
      <c r="B145" s="5" t="s">
        <v>104</v>
      </c>
      <c r="C145" s="5">
        <v>26</v>
      </c>
      <c r="D145" s="2" t="s">
        <v>49</v>
      </c>
      <c r="E145" s="5" t="s">
        <v>14</v>
      </c>
      <c r="F145" s="5" t="s">
        <v>63</v>
      </c>
      <c r="G145" s="6">
        <v>0</v>
      </c>
    </row>
    <row r="146" spans="1:7" ht="10.5" customHeight="1" x14ac:dyDescent="0.2">
      <c r="A146" s="5">
        <v>145</v>
      </c>
      <c r="B146" s="5" t="s">
        <v>104</v>
      </c>
      <c r="C146" s="5">
        <v>27</v>
      </c>
      <c r="D146" s="2" t="s">
        <v>60</v>
      </c>
      <c r="E146" s="5" t="s">
        <v>14</v>
      </c>
      <c r="F146" s="5" t="s">
        <v>63</v>
      </c>
      <c r="G146" s="6">
        <v>0</v>
      </c>
    </row>
    <row r="147" spans="1:7" ht="10.5" customHeight="1" x14ac:dyDescent="0.2">
      <c r="A147" s="5">
        <v>146</v>
      </c>
      <c r="B147" s="5" t="s">
        <v>104</v>
      </c>
      <c r="C147" s="5">
        <v>28</v>
      </c>
      <c r="D147" s="2" t="s">
        <v>61</v>
      </c>
      <c r="E147" s="5" t="s">
        <v>14</v>
      </c>
      <c r="F147" s="5" t="s">
        <v>63</v>
      </c>
      <c r="G147" s="6">
        <v>43751.614000000001</v>
      </c>
    </row>
    <row r="148" spans="1:7" ht="10.5" customHeight="1" x14ac:dyDescent="0.2">
      <c r="A148" s="5">
        <v>147</v>
      </c>
      <c r="B148" s="5" t="s">
        <v>11</v>
      </c>
      <c r="C148" s="5">
        <v>29</v>
      </c>
      <c r="D148" s="2" t="s">
        <v>11</v>
      </c>
      <c r="E148" s="5" t="s">
        <v>13</v>
      </c>
      <c r="F148" s="5" t="s">
        <v>63</v>
      </c>
      <c r="G148" s="6">
        <v>0</v>
      </c>
    </row>
    <row r="149" spans="1:7" ht="10.5" customHeight="1" x14ac:dyDescent="0.2">
      <c r="A149" s="5">
        <v>148</v>
      </c>
      <c r="B149" s="5" t="s">
        <v>11</v>
      </c>
      <c r="C149" s="5">
        <v>29</v>
      </c>
      <c r="D149" s="2" t="s">
        <v>11</v>
      </c>
      <c r="E149" s="5" t="s">
        <v>14</v>
      </c>
      <c r="F149" s="5" t="s">
        <v>63</v>
      </c>
      <c r="G149" s="6">
        <v>0</v>
      </c>
    </row>
    <row r="150" spans="1:7" ht="10.5" customHeight="1" x14ac:dyDescent="0.2">
      <c r="A150" s="5">
        <v>149</v>
      </c>
      <c r="B150" s="5" t="s">
        <v>24</v>
      </c>
      <c r="C150" s="5">
        <v>30</v>
      </c>
      <c r="D150" s="2" t="s">
        <v>15</v>
      </c>
      <c r="E150" s="5" t="s">
        <v>13</v>
      </c>
      <c r="F150" s="5" t="s">
        <v>63</v>
      </c>
      <c r="G150" s="6">
        <v>0</v>
      </c>
    </row>
    <row r="151" spans="1:7" ht="10.5" customHeight="1" x14ac:dyDescent="0.2">
      <c r="A151" s="5">
        <v>150</v>
      </c>
      <c r="B151" s="5" t="s">
        <v>24</v>
      </c>
      <c r="C151" s="5">
        <v>30</v>
      </c>
      <c r="D151" s="2" t="s">
        <v>15</v>
      </c>
      <c r="E151" s="5" t="s">
        <v>14</v>
      </c>
      <c r="F151" s="5" t="s">
        <v>63</v>
      </c>
      <c r="G151" s="6">
        <v>0</v>
      </c>
    </row>
    <row r="152" spans="1:7" ht="10.5" customHeight="1" x14ac:dyDescent="0.2">
      <c r="A152" s="5">
        <v>151</v>
      </c>
      <c r="B152" s="5" t="s">
        <v>25</v>
      </c>
      <c r="C152" s="5">
        <v>1</v>
      </c>
      <c r="D152" s="2" t="s">
        <v>18</v>
      </c>
      <c r="E152" s="5" t="s">
        <v>13</v>
      </c>
      <c r="F152" s="5" t="s">
        <v>64</v>
      </c>
      <c r="G152" s="6">
        <v>19535.163</v>
      </c>
    </row>
    <row r="153" spans="1:7" ht="10.5" customHeight="1" x14ac:dyDescent="0.2">
      <c r="A153" s="5">
        <v>152</v>
      </c>
      <c r="B153" s="5" t="s">
        <v>25</v>
      </c>
      <c r="C153" s="5">
        <v>2</v>
      </c>
      <c r="D153" s="2" t="s">
        <v>0</v>
      </c>
      <c r="E153" s="5" t="s">
        <v>13</v>
      </c>
      <c r="F153" s="5" t="s">
        <v>64</v>
      </c>
      <c r="G153" s="6">
        <v>125025.8</v>
      </c>
    </row>
    <row r="154" spans="1:7" ht="10.5" customHeight="1" x14ac:dyDescent="0.2">
      <c r="A154" s="5">
        <v>153</v>
      </c>
      <c r="B154" s="5" t="s">
        <v>25</v>
      </c>
      <c r="C154" s="5">
        <v>3</v>
      </c>
      <c r="D154" s="2" t="s">
        <v>1</v>
      </c>
      <c r="E154" s="5" t="s">
        <v>13</v>
      </c>
      <c r="F154" s="5" t="s">
        <v>64</v>
      </c>
      <c r="G154" s="6">
        <v>0</v>
      </c>
    </row>
    <row r="155" spans="1:7" ht="10.5" customHeight="1" x14ac:dyDescent="0.2">
      <c r="A155" s="5">
        <v>154</v>
      </c>
      <c r="B155" s="5" t="s">
        <v>25</v>
      </c>
      <c r="C155" s="5">
        <v>4</v>
      </c>
      <c r="D155" s="2" t="s">
        <v>20</v>
      </c>
      <c r="E155" s="5" t="s">
        <v>13</v>
      </c>
      <c r="F155" s="5" t="s">
        <v>64</v>
      </c>
      <c r="G155" s="6">
        <v>4223.7129999999997</v>
      </c>
    </row>
    <row r="156" spans="1:7" ht="10.5" customHeight="1" x14ac:dyDescent="0.2">
      <c r="A156" s="5">
        <v>155</v>
      </c>
      <c r="B156" s="5" t="s">
        <v>25</v>
      </c>
      <c r="C156" s="5">
        <v>5</v>
      </c>
      <c r="D156" s="2" t="s">
        <v>2</v>
      </c>
      <c r="E156" s="5" t="s">
        <v>13</v>
      </c>
      <c r="F156" s="5" t="s">
        <v>64</v>
      </c>
      <c r="G156" s="6">
        <v>24111.852999999999</v>
      </c>
    </row>
    <row r="157" spans="1:7" ht="10.5" customHeight="1" x14ac:dyDescent="0.2">
      <c r="A157" s="5">
        <v>156</v>
      </c>
      <c r="B157" s="5" t="s">
        <v>25</v>
      </c>
      <c r="C157" s="5">
        <v>6</v>
      </c>
      <c r="D157" s="2" t="s">
        <v>19</v>
      </c>
      <c r="E157" s="5" t="s">
        <v>13</v>
      </c>
      <c r="F157" s="5" t="s">
        <v>64</v>
      </c>
      <c r="G157" s="6">
        <v>34324.894</v>
      </c>
    </row>
    <row r="158" spans="1:7" ht="10.5" customHeight="1" x14ac:dyDescent="0.2">
      <c r="A158" s="5">
        <v>157</v>
      </c>
      <c r="B158" s="5" t="s">
        <v>25</v>
      </c>
      <c r="C158" s="5">
        <v>7</v>
      </c>
      <c r="D158" s="2" t="s">
        <v>3</v>
      </c>
      <c r="E158" s="5" t="s">
        <v>13</v>
      </c>
      <c r="F158" s="5" t="s">
        <v>64</v>
      </c>
      <c r="G158" s="6">
        <v>0</v>
      </c>
    </row>
    <row r="159" spans="1:7" ht="10.5" customHeight="1" x14ac:dyDescent="0.2">
      <c r="A159" s="5">
        <v>158</v>
      </c>
      <c r="B159" s="5" t="s">
        <v>25</v>
      </c>
      <c r="C159" s="5">
        <v>8</v>
      </c>
      <c r="D159" s="2" t="s">
        <v>4</v>
      </c>
      <c r="E159" s="5" t="s">
        <v>13</v>
      </c>
      <c r="F159" s="5" t="s">
        <v>64</v>
      </c>
      <c r="G159" s="6">
        <v>2587.375</v>
      </c>
    </row>
    <row r="160" spans="1:7" ht="10.5" customHeight="1" x14ac:dyDescent="0.2">
      <c r="A160" s="5">
        <v>159</v>
      </c>
      <c r="B160" s="5" t="s">
        <v>25</v>
      </c>
      <c r="C160" s="5">
        <v>9</v>
      </c>
      <c r="D160" s="2" t="s">
        <v>5</v>
      </c>
      <c r="E160" s="5" t="s">
        <v>13</v>
      </c>
      <c r="F160" s="5" t="s">
        <v>64</v>
      </c>
      <c r="G160" s="6">
        <v>0</v>
      </c>
    </row>
    <row r="161" spans="1:7" ht="10.5" customHeight="1" x14ac:dyDescent="0.2">
      <c r="A161" s="5">
        <v>160</v>
      </c>
      <c r="B161" s="5" t="s">
        <v>25</v>
      </c>
      <c r="C161" s="5">
        <v>10</v>
      </c>
      <c r="D161" s="2" t="s">
        <v>6</v>
      </c>
      <c r="E161" s="5" t="s">
        <v>13</v>
      </c>
      <c r="F161" s="5" t="s">
        <v>64</v>
      </c>
      <c r="G161" s="6">
        <v>0</v>
      </c>
    </row>
    <row r="162" spans="1:7" ht="10.5" customHeight="1" x14ac:dyDescent="0.2">
      <c r="A162" s="5">
        <v>161</v>
      </c>
      <c r="B162" s="5" t="s">
        <v>25</v>
      </c>
      <c r="C162" s="5">
        <v>11</v>
      </c>
      <c r="D162" s="2" t="s">
        <v>7</v>
      </c>
      <c r="E162" s="5" t="s">
        <v>13</v>
      </c>
      <c r="F162" s="5" t="s">
        <v>64</v>
      </c>
      <c r="G162" s="6">
        <v>0</v>
      </c>
    </row>
    <row r="163" spans="1:7" ht="10.5" customHeight="1" x14ac:dyDescent="0.2">
      <c r="A163" s="5">
        <v>162</v>
      </c>
      <c r="B163" s="5" t="s">
        <v>25</v>
      </c>
      <c r="C163" s="5">
        <v>12</v>
      </c>
      <c r="D163" s="2" t="s">
        <v>8</v>
      </c>
      <c r="E163" s="5" t="s">
        <v>13</v>
      </c>
      <c r="F163" s="5" t="s">
        <v>64</v>
      </c>
      <c r="G163" s="6">
        <v>96168.832999999999</v>
      </c>
    </row>
    <row r="164" spans="1:7" ht="10.5" customHeight="1" x14ac:dyDescent="0.2">
      <c r="A164" s="5">
        <v>163</v>
      </c>
      <c r="B164" s="5" t="s">
        <v>25</v>
      </c>
      <c r="C164" s="5">
        <v>13</v>
      </c>
      <c r="D164" s="2" t="s">
        <v>9</v>
      </c>
      <c r="E164" s="5" t="s">
        <v>13</v>
      </c>
      <c r="F164" s="5" t="s">
        <v>64</v>
      </c>
      <c r="G164" s="6">
        <v>0</v>
      </c>
    </row>
    <row r="165" spans="1:7" ht="10.5" customHeight="1" x14ac:dyDescent="0.2">
      <c r="A165" s="5">
        <v>164</v>
      </c>
      <c r="B165" s="5" t="s">
        <v>25</v>
      </c>
      <c r="C165" s="5">
        <v>14</v>
      </c>
      <c r="D165" s="2" t="s">
        <v>10</v>
      </c>
      <c r="E165" s="5" t="s">
        <v>13</v>
      </c>
      <c r="F165" s="5" t="s">
        <v>64</v>
      </c>
      <c r="G165" s="6">
        <v>465050.65299999999</v>
      </c>
    </row>
    <row r="166" spans="1:7" ht="10.5" customHeight="1" x14ac:dyDescent="0.2">
      <c r="A166" s="5">
        <v>165</v>
      </c>
      <c r="B166" s="5" t="s">
        <v>25</v>
      </c>
      <c r="C166" s="5">
        <v>1</v>
      </c>
      <c r="D166" s="2" t="s">
        <v>18</v>
      </c>
      <c r="E166" s="5" t="s">
        <v>14</v>
      </c>
      <c r="F166" s="5" t="s">
        <v>64</v>
      </c>
      <c r="G166" s="6">
        <v>8586.0740000000005</v>
      </c>
    </row>
    <row r="167" spans="1:7" ht="10.5" customHeight="1" x14ac:dyDescent="0.2">
      <c r="A167" s="5">
        <v>166</v>
      </c>
      <c r="B167" s="5" t="s">
        <v>25</v>
      </c>
      <c r="C167" s="5">
        <v>2</v>
      </c>
      <c r="D167" s="2" t="s">
        <v>0</v>
      </c>
      <c r="E167" s="5" t="s">
        <v>14</v>
      </c>
      <c r="F167" s="5" t="s">
        <v>64</v>
      </c>
      <c r="G167" s="6">
        <v>0</v>
      </c>
    </row>
    <row r="168" spans="1:7" ht="10.5" customHeight="1" x14ac:dyDescent="0.2">
      <c r="A168" s="5">
        <v>167</v>
      </c>
      <c r="B168" s="5" t="s">
        <v>25</v>
      </c>
      <c r="C168" s="5">
        <v>3</v>
      </c>
      <c r="D168" s="2" t="s">
        <v>1</v>
      </c>
      <c r="E168" s="5" t="s">
        <v>14</v>
      </c>
      <c r="F168" s="5" t="s">
        <v>64</v>
      </c>
      <c r="G168" s="6">
        <v>0</v>
      </c>
    </row>
    <row r="169" spans="1:7" ht="10.5" customHeight="1" x14ac:dyDescent="0.2">
      <c r="A169" s="5">
        <v>168</v>
      </c>
      <c r="B169" s="5" t="s">
        <v>25</v>
      </c>
      <c r="C169" s="5">
        <v>4</v>
      </c>
      <c r="D169" s="2" t="s">
        <v>20</v>
      </c>
      <c r="E169" s="5" t="s">
        <v>14</v>
      </c>
      <c r="F169" s="5" t="s">
        <v>64</v>
      </c>
      <c r="G169" s="6">
        <v>18288.330999999998</v>
      </c>
    </row>
    <row r="170" spans="1:7" ht="10.5" customHeight="1" x14ac:dyDescent="0.2">
      <c r="A170" s="5">
        <v>169</v>
      </c>
      <c r="B170" s="5" t="s">
        <v>25</v>
      </c>
      <c r="C170" s="5">
        <v>5</v>
      </c>
      <c r="D170" s="2" t="s">
        <v>2</v>
      </c>
      <c r="E170" s="5" t="s">
        <v>14</v>
      </c>
      <c r="F170" s="5" t="s">
        <v>64</v>
      </c>
      <c r="G170" s="6">
        <v>0</v>
      </c>
    </row>
    <row r="171" spans="1:7" ht="10.5" customHeight="1" x14ac:dyDescent="0.2">
      <c r="A171" s="5">
        <v>170</v>
      </c>
      <c r="B171" s="5" t="s">
        <v>25</v>
      </c>
      <c r="C171" s="5">
        <v>6</v>
      </c>
      <c r="D171" s="2" t="s">
        <v>19</v>
      </c>
      <c r="E171" s="5" t="s">
        <v>14</v>
      </c>
      <c r="F171" s="5" t="s">
        <v>64</v>
      </c>
      <c r="G171" s="6">
        <v>0</v>
      </c>
    </row>
    <row r="172" spans="1:7" ht="10.5" customHeight="1" x14ac:dyDescent="0.2">
      <c r="A172" s="5">
        <v>171</v>
      </c>
      <c r="B172" s="5" t="s">
        <v>25</v>
      </c>
      <c r="C172" s="5">
        <v>7</v>
      </c>
      <c r="D172" s="2" t="s">
        <v>3</v>
      </c>
      <c r="E172" s="5" t="s">
        <v>14</v>
      </c>
      <c r="F172" s="5" t="s">
        <v>64</v>
      </c>
      <c r="G172" s="6">
        <v>0</v>
      </c>
    </row>
    <row r="173" spans="1:7" ht="10.5" customHeight="1" x14ac:dyDescent="0.2">
      <c r="A173" s="5">
        <v>172</v>
      </c>
      <c r="B173" s="5" t="s">
        <v>25</v>
      </c>
      <c r="C173" s="5">
        <v>8</v>
      </c>
      <c r="D173" s="2" t="s">
        <v>4</v>
      </c>
      <c r="E173" s="5" t="s">
        <v>14</v>
      </c>
      <c r="F173" s="5" t="s">
        <v>64</v>
      </c>
      <c r="G173" s="6">
        <v>75394.463000000003</v>
      </c>
    </row>
    <row r="174" spans="1:7" ht="10.5" customHeight="1" x14ac:dyDescent="0.2">
      <c r="A174" s="5">
        <v>173</v>
      </c>
      <c r="B174" s="5" t="s">
        <v>25</v>
      </c>
      <c r="C174" s="5">
        <v>9</v>
      </c>
      <c r="D174" s="2" t="s">
        <v>5</v>
      </c>
      <c r="E174" s="5" t="s">
        <v>14</v>
      </c>
      <c r="F174" s="5" t="s">
        <v>64</v>
      </c>
      <c r="G174" s="6">
        <v>222077.23199999999</v>
      </c>
    </row>
    <row r="175" spans="1:7" ht="10.5" customHeight="1" x14ac:dyDescent="0.2">
      <c r="A175" s="5">
        <v>174</v>
      </c>
      <c r="B175" s="5" t="s">
        <v>25</v>
      </c>
      <c r="C175" s="5">
        <v>10</v>
      </c>
      <c r="D175" s="2" t="s">
        <v>6</v>
      </c>
      <c r="E175" s="5" t="s">
        <v>14</v>
      </c>
      <c r="F175" s="5" t="s">
        <v>64</v>
      </c>
      <c r="G175" s="6">
        <v>12317.656999999999</v>
      </c>
    </row>
    <row r="176" spans="1:7" ht="10.5" customHeight="1" x14ac:dyDescent="0.2">
      <c r="A176" s="5">
        <v>175</v>
      </c>
      <c r="B176" s="5" t="s">
        <v>25</v>
      </c>
      <c r="C176" s="5">
        <v>11</v>
      </c>
      <c r="D176" s="2" t="s">
        <v>7</v>
      </c>
      <c r="E176" s="5" t="s">
        <v>14</v>
      </c>
      <c r="F176" s="5" t="s">
        <v>64</v>
      </c>
      <c r="G176" s="6">
        <v>92537.415999999997</v>
      </c>
    </row>
    <row r="177" spans="1:7" ht="10.5" customHeight="1" x14ac:dyDescent="0.2">
      <c r="A177" s="5">
        <v>176</v>
      </c>
      <c r="B177" s="5" t="s">
        <v>25</v>
      </c>
      <c r="C177" s="5">
        <v>12</v>
      </c>
      <c r="D177" s="2" t="s">
        <v>8</v>
      </c>
      <c r="E177" s="5" t="s">
        <v>14</v>
      </c>
      <c r="F177" s="5" t="s">
        <v>64</v>
      </c>
      <c r="G177" s="6">
        <v>0</v>
      </c>
    </row>
    <row r="178" spans="1:7" ht="10.5" customHeight="1" x14ac:dyDescent="0.2">
      <c r="A178" s="5">
        <v>177</v>
      </c>
      <c r="B178" s="5" t="s">
        <v>25</v>
      </c>
      <c r="C178" s="5">
        <v>13</v>
      </c>
      <c r="D178" s="2" t="s">
        <v>9</v>
      </c>
      <c r="E178" s="5" t="s">
        <v>14</v>
      </c>
      <c r="F178" s="5" t="s">
        <v>64</v>
      </c>
      <c r="G178" s="6">
        <v>0</v>
      </c>
    </row>
    <row r="179" spans="1:7" ht="10.5" customHeight="1" x14ac:dyDescent="0.2">
      <c r="A179" s="5">
        <v>178</v>
      </c>
      <c r="B179" s="5" t="s">
        <v>25</v>
      </c>
      <c r="C179" s="5">
        <v>14</v>
      </c>
      <c r="D179" s="2" t="s">
        <v>10</v>
      </c>
      <c r="E179" s="5" t="s">
        <v>14</v>
      </c>
      <c r="F179" s="5" t="s">
        <v>64</v>
      </c>
      <c r="G179" s="6">
        <v>0</v>
      </c>
    </row>
    <row r="180" spans="1:7" ht="10.5" customHeight="1" x14ac:dyDescent="0.2">
      <c r="A180" s="5">
        <v>179</v>
      </c>
      <c r="B180" s="5" t="s">
        <v>104</v>
      </c>
      <c r="C180" s="5">
        <v>20</v>
      </c>
      <c r="D180" s="2" t="s">
        <v>56</v>
      </c>
      <c r="E180" s="5" t="s">
        <v>13</v>
      </c>
      <c r="F180" s="5" t="s">
        <v>64</v>
      </c>
      <c r="G180" s="6">
        <v>0</v>
      </c>
    </row>
    <row r="181" spans="1:7" ht="10.5" customHeight="1" x14ac:dyDescent="0.2">
      <c r="A181" s="5">
        <v>180</v>
      </c>
      <c r="B181" s="5" t="s">
        <v>104</v>
      </c>
      <c r="C181" s="5">
        <v>21</v>
      </c>
      <c r="D181" s="2" t="s">
        <v>57</v>
      </c>
      <c r="E181" s="5" t="s">
        <v>13</v>
      </c>
      <c r="F181" s="5" t="s">
        <v>64</v>
      </c>
      <c r="G181" s="6">
        <v>0</v>
      </c>
    </row>
    <row r="182" spans="1:7" ht="10.5" customHeight="1" x14ac:dyDescent="0.2">
      <c r="A182" s="5">
        <v>181</v>
      </c>
      <c r="B182" s="5" t="s">
        <v>104</v>
      </c>
      <c r="C182" s="5">
        <v>22</v>
      </c>
      <c r="D182" s="2" t="s">
        <v>58</v>
      </c>
      <c r="E182" s="5" t="s">
        <v>13</v>
      </c>
      <c r="F182" s="5" t="s">
        <v>64</v>
      </c>
      <c r="G182" s="6">
        <v>0</v>
      </c>
    </row>
    <row r="183" spans="1:7" ht="10.5" customHeight="1" x14ac:dyDescent="0.2">
      <c r="A183" s="5">
        <v>182</v>
      </c>
      <c r="B183" s="5" t="s">
        <v>104</v>
      </c>
      <c r="C183" s="5">
        <v>23</v>
      </c>
      <c r="D183" s="2" t="s">
        <v>47</v>
      </c>
      <c r="E183" s="5" t="s">
        <v>13</v>
      </c>
      <c r="F183" s="5" t="s">
        <v>64</v>
      </c>
      <c r="G183" s="6">
        <v>0</v>
      </c>
    </row>
    <row r="184" spans="1:7" ht="10.5" customHeight="1" x14ac:dyDescent="0.2">
      <c r="A184" s="5">
        <v>183</v>
      </c>
      <c r="B184" s="5" t="s">
        <v>104</v>
      </c>
      <c r="C184" s="5">
        <v>24</v>
      </c>
      <c r="D184" s="2" t="s">
        <v>48</v>
      </c>
      <c r="E184" s="5" t="s">
        <v>13</v>
      </c>
      <c r="F184" s="5" t="s">
        <v>64</v>
      </c>
      <c r="G184" s="6">
        <v>0</v>
      </c>
    </row>
    <row r="185" spans="1:7" ht="10.5" customHeight="1" x14ac:dyDescent="0.2">
      <c r="A185" s="5">
        <v>184</v>
      </c>
      <c r="B185" s="5" t="s">
        <v>104</v>
      </c>
      <c r="C185" s="5">
        <v>25</v>
      </c>
      <c r="D185" s="2" t="s">
        <v>59</v>
      </c>
      <c r="E185" s="5" t="s">
        <v>13</v>
      </c>
      <c r="F185" s="5" t="s">
        <v>64</v>
      </c>
      <c r="G185" s="6">
        <v>116.684</v>
      </c>
    </row>
    <row r="186" spans="1:7" ht="10.5" customHeight="1" x14ac:dyDescent="0.2">
      <c r="A186" s="5">
        <v>185</v>
      </c>
      <c r="B186" s="5" t="s">
        <v>104</v>
      </c>
      <c r="C186" s="5">
        <v>26</v>
      </c>
      <c r="D186" s="2" t="s">
        <v>49</v>
      </c>
      <c r="E186" s="5" t="s">
        <v>13</v>
      </c>
      <c r="F186" s="5" t="s">
        <v>64</v>
      </c>
      <c r="G186" s="6">
        <v>0</v>
      </c>
    </row>
    <row r="187" spans="1:7" ht="10.5" customHeight="1" x14ac:dyDescent="0.2">
      <c r="A187" s="5">
        <v>186</v>
      </c>
      <c r="B187" s="5" t="s">
        <v>104</v>
      </c>
      <c r="C187" s="5">
        <v>27</v>
      </c>
      <c r="D187" s="2" t="s">
        <v>60</v>
      </c>
      <c r="E187" s="5" t="s">
        <v>13</v>
      </c>
      <c r="F187" s="5" t="s">
        <v>64</v>
      </c>
      <c r="G187" s="6">
        <v>0</v>
      </c>
    </row>
    <row r="188" spans="1:7" ht="10.5" customHeight="1" x14ac:dyDescent="0.2">
      <c r="A188" s="5">
        <v>187</v>
      </c>
      <c r="B188" s="5" t="s">
        <v>104</v>
      </c>
      <c r="C188" s="5">
        <v>28</v>
      </c>
      <c r="D188" s="2" t="s">
        <v>61</v>
      </c>
      <c r="E188" s="5" t="s">
        <v>13</v>
      </c>
      <c r="F188" s="5" t="s">
        <v>64</v>
      </c>
      <c r="G188" s="6">
        <v>26938.646999999888</v>
      </c>
    </row>
    <row r="189" spans="1:7" ht="10.5" customHeight="1" x14ac:dyDescent="0.2">
      <c r="A189" s="5">
        <v>188</v>
      </c>
      <c r="B189" s="5" t="s">
        <v>104</v>
      </c>
      <c r="C189" s="5">
        <v>20</v>
      </c>
      <c r="D189" s="2" t="s">
        <v>56</v>
      </c>
      <c r="E189" s="5" t="s">
        <v>14</v>
      </c>
      <c r="F189" s="5" t="s">
        <v>64</v>
      </c>
      <c r="G189" s="6">
        <v>0</v>
      </c>
    </row>
    <row r="190" spans="1:7" ht="10.5" customHeight="1" x14ac:dyDescent="0.2">
      <c r="A190" s="5">
        <v>189</v>
      </c>
      <c r="B190" s="5" t="s">
        <v>104</v>
      </c>
      <c r="C190" s="5">
        <v>21</v>
      </c>
      <c r="D190" s="2" t="s">
        <v>57</v>
      </c>
      <c r="E190" s="5" t="s">
        <v>14</v>
      </c>
      <c r="F190" s="5" t="s">
        <v>64</v>
      </c>
      <c r="G190" s="6">
        <v>0</v>
      </c>
    </row>
    <row r="191" spans="1:7" ht="10.5" customHeight="1" x14ac:dyDescent="0.2">
      <c r="A191" s="5">
        <v>190</v>
      </c>
      <c r="B191" s="5" t="s">
        <v>104</v>
      </c>
      <c r="C191" s="5">
        <v>22</v>
      </c>
      <c r="D191" s="2" t="s">
        <v>58</v>
      </c>
      <c r="E191" s="5" t="s">
        <v>14</v>
      </c>
      <c r="F191" s="5" t="s">
        <v>64</v>
      </c>
      <c r="G191" s="6">
        <v>0</v>
      </c>
    </row>
    <row r="192" spans="1:7" ht="10.5" customHeight="1" x14ac:dyDescent="0.2">
      <c r="A192" s="5">
        <v>191</v>
      </c>
      <c r="B192" s="5" t="s">
        <v>104</v>
      </c>
      <c r="C192" s="5">
        <v>23</v>
      </c>
      <c r="D192" s="2" t="s">
        <v>47</v>
      </c>
      <c r="E192" s="5" t="s">
        <v>14</v>
      </c>
      <c r="F192" s="5" t="s">
        <v>64</v>
      </c>
      <c r="G192" s="6">
        <v>0</v>
      </c>
    </row>
    <row r="193" spans="1:7" ht="10.5" customHeight="1" x14ac:dyDescent="0.2">
      <c r="A193" s="5">
        <v>192</v>
      </c>
      <c r="B193" s="5" t="s">
        <v>104</v>
      </c>
      <c r="C193" s="5">
        <v>24</v>
      </c>
      <c r="D193" s="2" t="s">
        <v>48</v>
      </c>
      <c r="E193" s="5" t="s">
        <v>14</v>
      </c>
      <c r="F193" s="5" t="s">
        <v>64</v>
      </c>
      <c r="G193" s="6">
        <v>0</v>
      </c>
    </row>
    <row r="194" spans="1:7" ht="10.5" customHeight="1" x14ac:dyDescent="0.2">
      <c r="A194" s="5">
        <v>193</v>
      </c>
      <c r="B194" s="5" t="s">
        <v>104</v>
      </c>
      <c r="C194" s="5">
        <v>25</v>
      </c>
      <c r="D194" s="2" t="s">
        <v>59</v>
      </c>
      <c r="E194" s="5" t="s">
        <v>14</v>
      </c>
      <c r="F194" s="5" t="s">
        <v>64</v>
      </c>
      <c r="G194" s="6">
        <v>919.41</v>
      </c>
    </row>
    <row r="195" spans="1:7" ht="10.5" customHeight="1" x14ac:dyDescent="0.2">
      <c r="A195" s="5">
        <v>194</v>
      </c>
      <c r="B195" s="5" t="s">
        <v>104</v>
      </c>
      <c r="C195" s="5">
        <v>26</v>
      </c>
      <c r="D195" s="2" t="s">
        <v>49</v>
      </c>
      <c r="E195" s="5" t="s">
        <v>14</v>
      </c>
      <c r="F195" s="5" t="s">
        <v>64</v>
      </c>
      <c r="G195" s="6">
        <v>0</v>
      </c>
    </row>
    <row r="196" spans="1:7" ht="10.5" customHeight="1" x14ac:dyDescent="0.2">
      <c r="A196" s="5">
        <v>195</v>
      </c>
      <c r="B196" s="5" t="s">
        <v>104</v>
      </c>
      <c r="C196" s="5">
        <v>27</v>
      </c>
      <c r="D196" s="2" t="s">
        <v>60</v>
      </c>
      <c r="E196" s="5" t="s">
        <v>14</v>
      </c>
      <c r="F196" s="5" t="s">
        <v>64</v>
      </c>
      <c r="G196" s="6">
        <v>0</v>
      </c>
    </row>
    <row r="197" spans="1:7" ht="10.5" customHeight="1" x14ac:dyDescent="0.2">
      <c r="A197" s="5">
        <v>196</v>
      </c>
      <c r="B197" s="5" t="s">
        <v>104</v>
      </c>
      <c r="C197" s="5">
        <v>28</v>
      </c>
      <c r="D197" s="2" t="s">
        <v>61</v>
      </c>
      <c r="E197" s="5" t="s">
        <v>14</v>
      </c>
      <c r="F197" s="5" t="s">
        <v>64</v>
      </c>
      <c r="G197" s="6">
        <v>43243.296000000002</v>
      </c>
    </row>
    <row r="198" spans="1:7" ht="10.5" customHeight="1" x14ac:dyDescent="0.2">
      <c r="A198" s="5">
        <v>197</v>
      </c>
      <c r="B198" s="5" t="s">
        <v>11</v>
      </c>
      <c r="C198" s="5">
        <v>29</v>
      </c>
      <c r="D198" s="2" t="s">
        <v>11</v>
      </c>
      <c r="E198" s="5" t="s">
        <v>13</v>
      </c>
      <c r="F198" s="5" t="s">
        <v>64</v>
      </c>
      <c r="G198" s="6">
        <v>0</v>
      </c>
    </row>
    <row r="199" spans="1:7" ht="10.5" customHeight="1" x14ac:dyDescent="0.2">
      <c r="A199" s="5">
        <v>198</v>
      </c>
      <c r="B199" s="5" t="s">
        <v>11</v>
      </c>
      <c r="C199" s="5">
        <v>29</v>
      </c>
      <c r="D199" s="2" t="s">
        <v>11</v>
      </c>
      <c r="E199" s="5" t="s">
        <v>14</v>
      </c>
      <c r="F199" s="5" t="s">
        <v>64</v>
      </c>
      <c r="G199" s="6">
        <v>0</v>
      </c>
    </row>
    <row r="200" spans="1:7" ht="10.5" customHeight="1" x14ac:dyDescent="0.2">
      <c r="A200" s="5">
        <v>199</v>
      </c>
      <c r="B200" s="5" t="s">
        <v>24</v>
      </c>
      <c r="C200" s="5">
        <v>30</v>
      </c>
      <c r="D200" s="2" t="s">
        <v>15</v>
      </c>
      <c r="E200" s="5" t="s">
        <v>13</v>
      </c>
      <c r="F200" s="5" t="s">
        <v>64</v>
      </c>
      <c r="G200" s="6">
        <v>0</v>
      </c>
    </row>
    <row r="201" spans="1:7" ht="10.5" customHeight="1" x14ac:dyDescent="0.2">
      <c r="A201" s="5">
        <v>200</v>
      </c>
      <c r="B201" s="5" t="s">
        <v>24</v>
      </c>
      <c r="C201" s="5">
        <v>30</v>
      </c>
      <c r="D201" s="2" t="s">
        <v>15</v>
      </c>
      <c r="E201" s="5" t="s">
        <v>14</v>
      </c>
      <c r="F201" s="5" t="s">
        <v>64</v>
      </c>
      <c r="G201" s="6">
        <v>0</v>
      </c>
    </row>
    <row r="202" spans="1:7" ht="10.5" customHeight="1" x14ac:dyDescent="0.2">
      <c r="A202" s="5">
        <v>201</v>
      </c>
      <c r="B202" s="5" t="s">
        <v>25</v>
      </c>
      <c r="C202" s="5">
        <v>1</v>
      </c>
      <c r="D202" s="2" t="s">
        <v>18</v>
      </c>
      <c r="E202" s="5" t="s">
        <v>13</v>
      </c>
      <c r="F202" s="5" t="s">
        <v>65</v>
      </c>
      <c r="G202" s="6">
        <v>20658.2</v>
      </c>
    </row>
    <row r="203" spans="1:7" ht="10.5" customHeight="1" x14ac:dyDescent="0.2">
      <c r="A203" s="5">
        <v>202</v>
      </c>
      <c r="B203" s="5" t="s">
        <v>25</v>
      </c>
      <c r="C203" s="5">
        <v>2</v>
      </c>
      <c r="D203" s="2" t="s">
        <v>0</v>
      </c>
      <c r="E203" s="5" t="s">
        <v>13</v>
      </c>
      <c r="F203" s="5" t="s">
        <v>65</v>
      </c>
      <c r="G203" s="6">
        <v>133661.47</v>
      </c>
    </row>
    <row r="204" spans="1:7" ht="10.5" customHeight="1" x14ac:dyDescent="0.2">
      <c r="A204" s="5">
        <v>203</v>
      </c>
      <c r="B204" s="5" t="s">
        <v>25</v>
      </c>
      <c r="C204" s="5">
        <v>3</v>
      </c>
      <c r="D204" s="2" t="s">
        <v>1</v>
      </c>
      <c r="E204" s="5" t="s">
        <v>13</v>
      </c>
      <c r="F204" s="5" t="s">
        <v>65</v>
      </c>
      <c r="G204" s="6">
        <v>0</v>
      </c>
    </row>
    <row r="205" spans="1:7" ht="10.5" customHeight="1" x14ac:dyDescent="0.2">
      <c r="A205" s="5">
        <v>204</v>
      </c>
      <c r="B205" s="5" t="s">
        <v>25</v>
      </c>
      <c r="C205" s="5">
        <v>4</v>
      </c>
      <c r="D205" s="2" t="s">
        <v>20</v>
      </c>
      <c r="E205" s="5" t="s">
        <v>13</v>
      </c>
      <c r="F205" s="5" t="s">
        <v>65</v>
      </c>
      <c r="G205" s="6">
        <v>5360.174</v>
      </c>
    </row>
    <row r="206" spans="1:7" ht="10.5" customHeight="1" x14ac:dyDescent="0.2">
      <c r="A206" s="5">
        <v>205</v>
      </c>
      <c r="B206" s="5" t="s">
        <v>25</v>
      </c>
      <c r="C206" s="5">
        <v>5</v>
      </c>
      <c r="D206" s="2" t="s">
        <v>2</v>
      </c>
      <c r="E206" s="5" t="s">
        <v>13</v>
      </c>
      <c r="F206" s="5" t="s">
        <v>65</v>
      </c>
      <c r="G206" s="6">
        <v>30249.962</v>
      </c>
    </row>
    <row r="207" spans="1:7" ht="10.5" customHeight="1" x14ac:dyDescent="0.2">
      <c r="A207" s="5">
        <v>206</v>
      </c>
      <c r="B207" s="5" t="s">
        <v>25</v>
      </c>
      <c r="C207" s="5">
        <v>6</v>
      </c>
      <c r="D207" s="2" t="s">
        <v>19</v>
      </c>
      <c r="E207" s="5" t="s">
        <v>13</v>
      </c>
      <c r="F207" s="5" t="s">
        <v>65</v>
      </c>
      <c r="G207" s="6">
        <v>38500.921999999999</v>
      </c>
    </row>
    <row r="208" spans="1:7" ht="10.5" customHeight="1" x14ac:dyDescent="0.2">
      <c r="A208" s="5">
        <v>207</v>
      </c>
      <c r="B208" s="5" t="s">
        <v>25</v>
      </c>
      <c r="C208" s="5">
        <v>7</v>
      </c>
      <c r="D208" s="2" t="s">
        <v>3</v>
      </c>
      <c r="E208" s="5" t="s">
        <v>13</v>
      </c>
      <c r="F208" s="5" t="s">
        <v>65</v>
      </c>
      <c r="G208" s="6">
        <v>0</v>
      </c>
    </row>
    <row r="209" spans="1:7" ht="10.5" customHeight="1" x14ac:dyDescent="0.2">
      <c r="A209" s="5">
        <v>208</v>
      </c>
      <c r="B209" s="5" t="s">
        <v>25</v>
      </c>
      <c r="C209" s="5">
        <v>8</v>
      </c>
      <c r="D209" s="2" t="s">
        <v>4</v>
      </c>
      <c r="E209" s="5" t="s">
        <v>13</v>
      </c>
      <c r="F209" s="5" t="s">
        <v>65</v>
      </c>
      <c r="G209" s="6">
        <v>2512</v>
      </c>
    </row>
    <row r="210" spans="1:7" ht="10.5" customHeight="1" x14ac:dyDescent="0.2">
      <c r="A210" s="5">
        <v>209</v>
      </c>
      <c r="B210" s="5" t="s">
        <v>25</v>
      </c>
      <c r="C210" s="5">
        <v>9</v>
      </c>
      <c r="D210" s="2" t="s">
        <v>5</v>
      </c>
      <c r="E210" s="5" t="s">
        <v>13</v>
      </c>
      <c r="F210" s="5" t="s">
        <v>65</v>
      </c>
      <c r="G210" s="6">
        <v>0</v>
      </c>
    </row>
    <row r="211" spans="1:7" ht="10.5" customHeight="1" x14ac:dyDescent="0.2">
      <c r="A211" s="5">
        <v>210</v>
      </c>
      <c r="B211" s="5" t="s">
        <v>25</v>
      </c>
      <c r="C211" s="5">
        <v>10</v>
      </c>
      <c r="D211" s="2" t="s">
        <v>6</v>
      </c>
      <c r="E211" s="5" t="s">
        <v>13</v>
      </c>
      <c r="F211" s="5" t="s">
        <v>65</v>
      </c>
      <c r="G211" s="6">
        <v>0</v>
      </c>
    </row>
    <row r="212" spans="1:7" ht="10.5" customHeight="1" x14ac:dyDescent="0.2">
      <c r="A212" s="5">
        <v>211</v>
      </c>
      <c r="B212" s="5" t="s">
        <v>25</v>
      </c>
      <c r="C212" s="5">
        <v>11</v>
      </c>
      <c r="D212" s="2" t="s">
        <v>7</v>
      </c>
      <c r="E212" s="5" t="s">
        <v>13</v>
      </c>
      <c r="F212" s="5" t="s">
        <v>65</v>
      </c>
      <c r="G212" s="6">
        <v>0</v>
      </c>
    </row>
    <row r="213" spans="1:7" ht="10.5" customHeight="1" x14ac:dyDescent="0.2">
      <c r="A213" s="5">
        <v>212</v>
      </c>
      <c r="B213" s="5" t="s">
        <v>25</v>
      </c>
      <c r="C213" s="5">
        <v>12</v>
      </c>
      <c r="D213" s="2" t="s">
        <v>8</v>
      </c>
      <c r="E213" s="5" t="s">
        <v>13</v>
      </c>
      <c r="F213" s="5" t="s">
        <v>65</v>
      </c>
      <c r="G213" s="6">
        <v>106738.235</v>
      </c>
    </row>
    <row r="214" spans="1:7" ht="10.5" customHeight="1" x14ac:dyDescent="0.2">
      <c r="A214" s="5">
        <v>213</v>
      </c>
      <c r="B214" s="5" t="s">
        <v>25</v>
      </c>
      <c r="C214" s="5">
        <v>13</v>
      </c>
      <c r="D214" s="2" t="s">
        <v>9</v>
      </c>
      <c r="E214" s="5" t="s">
        <v>13</v>
      </c>
      <c r="F214" s="5" t="s">
        <v>65</v>
      </c>
      <c r="G214" s="6">
        <v>0</v>
      </c>
    </row>
    <row r="215" spans="1:7" ht="10.5" customHeight="1" x14ac:dyDescent="0.2">
      <c r="A215" s="5">
        <v>214</v>
      </c>
      <c r="B215" s="5" t="s">
        <v>25</v>
      </c>
      <c r="C215" s="5">
        <v>14</v>
      </c>
      <c r="D215" s="2" t="s">
        <v>10</v>
      </c>
      <c r="E215" s="5" t="s">
        <v>13</v>
      </c>
      <c r="F215" s="5" t="s">
        <v>65</v>
      </c>
      <c r="G215" s="6">
        <v>492917.37900000002</v>
      </c>
    </row>
    <row r="216" spans="1:7" ht="10.5" customHeight="1" x14ac:dyDescent="0.2">
      <c r="A216" s="5">
        <v>215</v>
      </c>
      <c r="B216" s="5" t="s">
        <v>25</v>
      </c>
      <c r="C216" s="5">
        <v>1</v>
      </c>
      <c r="D216" s="2" t="s">
        <v>18</v>
      </c>
      <c r="E216" s="5" t="s">
        <v>14</v>
      </c>
      <c r="F216" s="5" t="s">
        <v>65</v>
      </c>
      <c r="G216" s="6">
        <v>8834.8259999999991</v>
      </c>
    </row>
    <row r="217" spans="1:7" ht="10.5" customHeight="1" x14ac:dyDescent="0.2">
      <c r="A217" s="5">
        <v>216</v>
      </c>
      <c r="B217" s="5" t="s">
        <v>25</v>
      </c>
      <c r="C217" s="5">
        <v>2</v>
      </c>
      <c r="D217" s="2" t="s">
        <v>0</v>
      </c>
      <c r="E217" s="5" t="s">
        <v>14</v>
      </c>
      <c r="F217" s="5" t="s">
        <v>65</v>
      </c>
      <c r="G217" s="6">
        <v>0</v>
      </c>
    </row>
    <row r="218" spans="1:7" ht="10.5" customHeight="1" x14ac:dyDescent="0.2">
      <c r="A218" s="5">
        <v>217</v>
      </c>
      <c r="B218" s="5" t="s">
        <v>25</v>
      </c>
      <c r="C218" s="5">
        <v>3</v>
      </c>
      <c r="D218" s="2" t="s">
        <v>1</v>
      </c>
      <c r="E218" s="5" t="s">
        <v>14</v>
      </c>
      <c r="F218" s="5" t="s">
        <v>65</v>
      </c>
      <c r="G218" s="6">
        <v>0</v>
      </c>
    </row>
    <row r="219" spans="1:7" ht="10.5" customHeight="1" x14ac:dyDescent="0.2">
      <c r="A219" s="5">
        <v>218</v>
      </c>
      <c r="B219" s="5" t="s">
        <v>25</v>
      </c>
      <c r="C219" s="5">
        <v>4</v>
      </c>
      <c r="D219" s="2" t="s">
        <v>20</v>
      </c>
      <c r="E219" s="5" t="s">
        <v>14</v>
      </c>
      <c r="F219" s="5" t="s">
        <v>65</v>
      </c>
      <c r="G219" s="6">
        <v>17477.954000000002</v>
      </c>
    </row>
    <row r="220" spans="1:7" ht="10.5" customHeight="1" x14ac:dyDescent="0.2">
      <c r="A220" s="5">
        <v>219</v>
      </c>
      <c r="B220" s="5" t="s">
        <v>25</v>
      </c>
      <c r="C220" s="5">
        <v>5</v>
      </c>
      <c r="D220" s="2" t="s">
        <v>2</v>
      </c>
      <c r="E220" s="5" t="s">
        <v>14</v>
      </c>
      <c r="F220" s="5" t="s">
        <v>65</v>
      </c>
      <c r="G220" s="6">
        <v>0</v>
      </c>
    </row>
    <row r="221" spans="1:7" ht="10.5" customHeight="1" x14ac:dyDescent="0.2">
      <c r="A221" s="5">
        <v>220</v>
      </c>
      <c r="B221" s="5" t="s">
        <v>25</v>
      </c>
      <c r="C221" s="5">
        <v>6</v>
      </c>
      <c r="D221" s="2" t="s">
        <v>19</v>
      </c>
      <c r="E221" s="5" t="s">
        <v>14</v>
      </c>
      <c r="F221" s="5" t="s">
        <v>65</v>
      </c>
      <c r="G221" s="6">
        <v>0</v>
      </c>
    </row>
    <row r="222" spans="1:7" ht="10.5" customHeight="1" x14ac:dyDescent="0.2">
      <c r="A222" s="5">
        <v>221</v>
      </c>
      <c r="B222" s="5" t="s">
        <v>25</v>
      </c>
      <c r="C222" s="5">
        <v>7</v>
      </c>
      <c r="D222" s="2" t="s">
        <v>3</v>
      </c>
      <c r="E222" s="5" t="s">
        <v>14</v>
      </c>
      <c r="F222" s="5" t="s">
        <v>65</v>
      </c>
      <c r="G222" s="6">
        <v>0</v>
      </c>
    </row>
    <row r="223" spans="1:7" ht="10.5" customHeight="1" x14ac:dyDescent="0.2">
      <c r="A223" s="5">
        <v>222</v>
      </c>
      <c r="B223" s="5" t="s">
        <v>25</v>
      </c>
      <c r="C223" s="5">
        <v>8</v>
      </c>
      <c r="D223" s="2" t="s">
        <v>4</v>
      </c>
      <c r="E223" s="5" t="s">
        <v>14</v>
      </c>
      <c r="F223" s="5" t="s">
        <v>65</v>
      </c>
      <c r="G223" s="6">
        <v>83191.055999999997</v>
      </c>
    </row>
    <row r="224" spans="1:7" ht="10.5" customHeight="1" x14ac:dyDescent="0.2">
      <c r="A224" s="5">
        <v>223</v>
      </c>
      <c r="B224" s="5" t="s">
        <v>25</v>
      </c>
      <c r="C224" s="5">
        <v>9</v>
      </c>
      <c r="D224" s="2" t="s">
        <v>5</v>
      </c>
      <c r="E224" s="5" t="s">
        <v>14</v>
      </c>
      <c r="F224" s="5" t="s">
        <v>65</v>
      </c>
      <c r="G224" s="6">
        <v>230431.58</v>
      </c>
    </row>
    <row r="225" spans="1:7" ht="10.5" customHeight="1" x14ac:dyDescent="0.2">
      <c r="A225" s="5">
        <v>224</v>
      </c>
      <c r="B225" s="5" t="s">
        <v>25</v>
      </c>
      <c r="C225" s="5">
        <v>10</v>
      </c>
      <c r="D225" s="2" t="s">
        <v>6</v>
      </c>
      <c r="E225" s="5" t="s">
        <v>14</v>
      </c>
      <c r="F225" s="5" t="s">
        <v>65</v>
      </c>
      <c r="G225" s="6">
        <v>14156.021000000001</v>
      </c>
    </row>
    <row r="226" spans="1:7" ht="10.5" customHeight="1" x14ac:dyDescent="0.2">
      <c r="A226" s="5">
        <v>225</v>
      </c>
      <c r="B226" s="5" t="s">
        <v>25</v>
      </c>
      <c r="C226" s="5">
        <v>11</v>
      </c>
      <c r="D226" s="2" t="s">
        <v>7</v>
      </c>
      <c r="E226" s="5" t="s">
        <v>14</v>
      </c>
      <c r="F226" s="5" t="s">
        <v>65</v>
      </c>
      <c r="G226" s="6">
        <v>99802.191999999995</v>
      </c>
    </row>
    <row r="227" spans="1:7" ht="10.5" customHeight="1" x14ac:dyDescent="0.2">
      <c r="A227" s="5">
        <v>226</v>
      </c>
      <c r="B227" s="5" t="s">
        <v>25</v>
      </c>
      <c r="C227" s="5">
        <v>12</v>
      </c>
      <c r="D227" s="2" t="s">
        <v>8</v>
      </c>
      <c r="E227" s="5" t="s">
        <v>14</v>
      </c>
      <c r="F227" s="5" t="s">
        <v>65</v>
      </c>
      <c r="G227" s="6">
        <v>0</v>
      </c>
    </row>
    <row r="228" spans="1:7" ht="10.5" customHeight="1" x14ac:dyDescent="0.2">
      <c r="A228" s="5">
        <v>227</v>
      </c>
      <c r="B228" s="5" t="s">
        <v>25</v>
      </c>
      <c r="C228" s="5">
        <v>13</v>
      </c>
      <c r="D228" s="2" t="s">
        <v>9</v>
      </c>
      <c r="E228" s="5" t="s">
        <v>14</v>
      </c>
      <c r="F228" s="5" t="s">
        <v>65</v>
      </c>
      <c r="G228" s="6">
        <v>0</v>
      </c>
    </row>
    <row r="229" spans="1:7" ht="10.5" customHeight="1" x14ac:dyDescent="0.2">
      <c r="A229" s="5">
        <v>228</v>
      </c>
      <c r="B229" s="5" t="s">
        <v>25</v>
      </c>
      <c r="C229" s="5">
        <v>14</v>
      </c>
      <c r="D229" s="2" t="s">
        <v>10</v>
      </c>
      <c r="E229" s="5" t="s">
        <v>14</v>
      </c>
      <c r="F229" s="5" t="s">
        <v>65</v>
      </c>
      <c r="G229" s="6">
        <v>0</v>
      </c>
    </row>
    <row r="230" spans="1:7" ht="10.5" customHeight="1" x14ac:dyDescent="0.2">
      <c r="A230" s="5">
        <v>229</v>
      </c>
      <c r="B230" s="5" t="s">
        <v>104</v>
      </c>
      <c r="C230" s="5">
        <v>20</v>
      </c>
      <c r="D230" s="2" t="s">
        <v>56</v>
      </c>
      <c r="E230" s="5" t="s">
        <v>13</v>
      </c>
      <c r="F230" s="5" t="s">
        <v>65</v>
      </c>
      <c r="G230" s="6">
        <v>0</v>
      </c>
    </row>
    <row r="231" spans="1:7" ht="10.5" customHeight="1" x14ac:dyDescent="0.2">
      <c r="A231" s="5">
        <v>230</v>
      </c>
      <c r="B231" s="5" t="s">
        <v>104</v>
      </c>
      <c r="C231" s="5">
        <v>21</v>
      </c>
      <c r="D231" s="2" t="s">
        <v>57</v>
      </c>
      <c r="E231" s="5" t="s">
        <v>13</v>
      </c>
      <c r="F231" s="5" t="s">
        <v>65</v>
      </c>
      <c r="G231" s="6">
        <v>0</v>
      </c>
    </row>
    <row r="232" spans="1:7" ht="10.5" customHeight="1" x14ac:dyDescent="0.2">
      <c r="A232" s="5">
        <v>231</v>
      </c>
      <c r="B232" s="5" t="s">
        <v>104</v>
      </c>
      <c r="C232" s="5">
        <v>22</v>
      </c>
      <c r="D232" s="2" t="s">
        <v>58</v>
      </c>
      <c r="E232" s="5" t="s">
        <v>13</v>
      </c>
      <c r="F232" s="5" t="s">
        <v>65</v>
      </c>
      <c r="G232" s="6">
        <v>0</v>
      </c>
    </row>
    <row r="233" spans="1:7" ht="10.5" customHeight="1" x14ac:dyDescent="0.2">
      <c r="A233" s="5">
        <v>232</v>
      </c>
      <c r="B233" s="5" t="s">
        <v>104</v>
      </c>
      <c r="C233" s="5">
        <v>23</v>
      </c>
      <c r="D233" s="2" t="s">
        <v>47</v>
      </c>
      <c r="E233" s="5" t="s">
        <v>13</v>
      </c>
      <c r="F233" s="5" t="s">
        <v>65</v>
      </c>
      <c r="G233" s="6">
        <v>0</v>
      </c>
    </row>
    <row r="234" spans="1:7" ht="10.5" customHeight="1" x14ac:dyDescent="0.2">
      <c r="A234" s="5">
        <v>233</v>
      </c>
      <c r="B234" s="5" t="s">
        <v>104</v>
      </c>
      <c r="C234" s="5">
        <v>24</v>
      </c>
      <c r="D234" s="2" t="s">
        <v>48</v>
      </c>
      <c r="E234" s="5" t="s">
        <v>13</v>
      </c>
      <c r="F234" s="5" t="s">
        <v>65</v>
      </c>
      <c r="G234" s="6">
        <v>1556.24</v>
      </c>
    </row>
    <row r="235" spans="1:7" ht="10.5" customHeight="1" x14ac:dyDescent="0.2">
      <c r="A235" s="5">
        <v>234</v>
      </c>
      <c r="B235" s="5" t="s">
        <v>104</v>
      </c>
      <c r="C235" s="5">
        <v>25</v>
      </c>
      <c r="D235" s="2" t="s">
        <v>59</v>
      </c>
      <c r="E235" s="5" t="s">
        <v>13</v>
      </c>
      <c r="F235" s="5" t="s">
        <v>65</v>
      </c>
      <c r="G235" s="6">
        <v>2567</v>
      </c>
    </row>
    <row r="236" spans="1:7" ht="10.5" customHeight="1" x14ac:dyDescent="0.2">
      <c r="A236" s="5">
        <v>235</v>
      </c>
      <c r="B236" s="5" t="s">
        <v>104</v>
      </c>
      <c r="C236" s="5">
        <v>26</v>
      </c>
      <c r="D236" s="2" t="s">
        <v>49</v>
      </c>
      <c r="E236" s="5" t="s">
        <v>13</v>
      </c>
      <c r="F236" s="5" t="s">
        <v>65</v>
      </c>
      <c r="G236" s="6">
        <v>0</v>
      </c>
    </row>
    <row r="237" spans="1:7" ht="10.5" customHeight="1" x14ac:dyDescent="0.2">
      <c r="A237" s="5">
        <v>236</v>
      </c>
      <c r="B237" s="5" t="s">
        <v>104</v>
      </c>
      <c r="C237" s="5">
        <v>27</v>
      </c>
      <c r="D237" s="2" t="s">
        <v>60</v>
      </c>
      <c r="E237" s="5" t="s">
        <v>13</v>
      </c>
      <c r="F237" s="5" t="s">
        <v>65</v>
      </c>
      <c r="G237" s="6">
        <v>0</v>
      </c>
    </row>
    <row r="238" spans="1:7" ht="10.5" customHeight="1" x14ac:dyDescent="0.2">
      <c r="A238" s="5">
        <v>237</v>
      </c>
      <c r="B238" s="5" t="s">
        <v>104</v>
      </c>
      <c r="C238" s="5">
        <v>28</v>
      </c>
      <c r="D238" s="2" t="s">
        <v>61</v>
      </c>
      <c r="E238" s="5" t="s">
        <v>13</v>
      </c>
      <c r="F238" s="5" t="s">
        <v>65</v>
      </c>
      <c r="G238" s="6">
        <v>44400.96200000005</v>
      </c>
    </row>
    <row r="239" spans="1:7" ht="10.5" customHeight="1" x14ac:dyDescent="0.2">
      <c r="A239" s="5">
        <v>238</v>
      </c>
      <c r="B239" s="5" t="s">
        <v>104</v>
      </c>
      <c r="C239" s="5">
        <v>20</v>
      </c>
      <c r="D239" s="2" t="s">
        <v>56</v>
      </c>
      <c r="E239" s="5" t="s">
        <v>14</v>
      </c>
      <c r="F239" s="5" t="s">
        <v>65</v>
      </c>
      <c r="G239" s="6">
        <v>0</v>
      </c>
    </row>
    <row r="240" spans="1:7" ht="10.5" customHeight="1" x14ac:dyDescent="0.2">
      <c r="A240" s="5">
        <v>239</v>
      </c>
      <c r="B240" s="5" t="s">
        <v>104</v>
      </c>
      <c r="C240" s="5">
        <v>21</v>
      </c>
      <c r="D240" s="2" t="s">
        <v>57</v>
      </c>
      <c r="E240" s="5" t="s">
        <v>14</v>
      </c>
      <c r="F240" s="5" t="s">
        <v>65</v>
      </c>
      <c r="G240" s="6">
        <v>0</v>
      </c>
    </row>
    <row r="241" spans="1:7" ht="10.5" customHeight="1" x14ac:dyDescent="0.2">
      <c r="A241" s="5">
        <v>240</v>
      </c>
      <c r="B241" s="5" t="s">
        <v>104</v>
      </c>
      <c r="C241" s="5">
        <v>22</v>
      </c>
      <c r="D241" s="2" t="s">
        <v>58</v>
      </c>
      <c r="E241" s="5" t="s">
        <v>14</v>
      </c>
      <c r="F241" s="5" t="s">
        <v>65</v>
      </c>
      <c r="G241" s="6">
        <v>0</v>
      </c>
    </row>
    <row r="242" spans="1:7" ht="10.5" customHeight="1" x14ac:dyDescent="0.2">
      <c r="A242" s="5">
        <v>241</v>
      </c>
      <c r="B242" s="5" t="s">
        <v>104</v>
      </c>
      <c r="C242" s="5">
        <v>23</v>
      </c>
      <c r="D242" s="2" t="s">
        <v>47</v>
      </c>
      <c r="E242" s="5" t="s">
        <v>14</v>
      </c>
      <c r="F242" s="5" t="s">
        <v>65</v>
      </c>
      <c r="G242" s="6">
        <v>0</v>
      </c>
    </row>
    <row r="243" spans="1:7" ht="10.5" customHeight="1" x14ac:dyDescent="0.2">
      <c r="A243" s="5">
        <v>242</v>
      </c>
      <c r="B243" s="5" t="s">
        <v>104</v>
      </c>
      <c r="C243" s="5">
        <v>24</v>
      </c>
      <c r="D243" s="2" t="s">
        <v>48</v>
      </c>
      <c r="E243" s="5" t="s">
        <v>14</v>
      </c>
      <c r="F243" s="5" t="s">
        <v>65</v>
      </c>
      <c r="G243" s="6">
        <v>0</v>
      </c>
    </row>
    <row r="244" spans="1:7" ht="10.5" customHeight="1" x14ac:dyDescent="0.2">
      <c r="A244" s="5">
        <v>243</v>
      </c>
      <c r="B244" s="5" t="s">
        <v>104</v>
      </c>
      <c r="C244" s="5">
        <v>25</v>
      </c>
      <c r="D244" s="2" t="s">
        <v>59</v>
      </c>
      <c r="E244" s="5" t="s">
        <v>14</v>
      </c>
      <c r="F244" s="5" t="s">
        <v>65</v>
      </c>
      <c r="G244" s="6">
        <v>6664.3360000000002</v>
      </c>
    </row>
    <row r="245" spans="1:7" ht="10.5" customHeight="1" x14ac:dyDescent="0.2">
      <c r="A245" s="5">
        <v>244</v>
      </c>
      <c r="B245" s="5" t="s">
        <v>104</v>
      </c>
      <c r="C245" s="5">
        <v>26</v>
      </c>
      <c r="D245" s="2" t="s">
        <v>49</v>
      </c>
      <c r="E245" s="5" t="s">
        <v>14</v>
      </c>
      <c r="F245" s="5" t="s">
        <v>65</v>
      </c>
      <c r="G245" s="6">
        <v>0</v>
      </c>
    </row>
    <row r="246" spans="1:7" ht="10.5" customHeight="1" x14ac:dyDescent="0.2">
      <c r="A246" s="5">
        <v>245</v>
      </c>
      <c r="B246" s="5" t="s">
        <v>104</v>
      </c>
      <c r="C246" s="5">
        <v>27</v>
      </c>
      <c r="D246" s="2" t="s">
        <v>60</v>
      </c>
      <c r="E246" s="5" t="s">
        <v>14</v>
      </c>
      <c r="F246" s="5" t="s">
        <v>65</v>
      </c>
      <c r="G246" s="6">
        <v>0</v>
      </c>
    </row>
    <row r="247" spans="1:7" ht="10.5" customHeight="1" x14ac:dyDescent="0.2">
      <c r="A247" s="5">
        <v>246</v>
      </c>
      <c r="B247" s="5" t="s">
        <v>104</v>
      </c>
      <c r="C247" s="5">
        <v>28</v>
      </c>
      <c r="D247" s="2" t="s">
        <v>61</v>
      </c>
      <c r="E247" s="5" t="s">
        <v>14</v>
      </c>
      <c r="F247" s="5" t="s">
        <v>65</v>
      </c>
      <c r="G247" s="6">
        <v>94143.539000000004</v>
      </c>
    </row>
    <row r="248" spans="1:7" ht="10.5" customHeight="1" x14ac:dyDescent="0.2">
      <c r="A248" s="5">
        <v>247</v>
      </c>
      <c r="B248" s="5" t="s">
        <v>11</v>
      </c>
      <c r="C248" s="5">
        <v>29</v>
      </c>
      <c r="D248" s="2" t="s">
        <v>11</v>
      </c>
      <c r="E248" s="5" t="s">
        <v>13</v>
      </c>
      <c r="F248" s="5" t="s">
        <v>65</v>
      </c>
      <c r="G248" s="6">
        <v>0</v>
      </c>
    </row>
    <row r="249" spans="1:7" ht="10.5" customHeight="1" x14ac:dyDescent="0.2">
      <c r="A249" s="5">
        <v>248</v>
      </c>
      <c r="B249" s="5" t="s">
        <v>11</v>
      </c>
      <c r="C249" s="5">
        <v>29</v>
      </c>
      <c r="D249" s="2" t="s">
        <v>11</v>
      </c>
      <c r="E249" s="5" t="s">
        <v>14</v>
      </c>
      <c r="F249" s="5" t="s">
        <v>65</v>
      </c>
      <c r="G249" s="6">
        <v>0</v>
      </c>
    </row>
    <row r="250" spans="1:7" ht="10.5" customHeight="1" x14ac:dyDescent="0.2">
      <c r="A250" s="5">
        <v>249</v>
      </c>
      <c r="B250" s="5" t="s">
        <v>24</v>
      </c>
      <c r="C250" s="5">
        <v>30</v>
      </c>
      <c r="D250" s="2" t="s">
        <v>15</v>
      </c>
      <c r="E250" s="5" t="s">
        <v>13</v>
      </c>
      <c r="F250" s="5" t="s">
        <v>65</v>
      </c>
      <c r="G250" s="6">
        <v>0</v>
      </c>
    </row>
    <row r="251" spans="1:7" ht="10.5" customHeight="1" x14ac:dyDescent="0.2">
      <c r="A251" s="5">
        <v>250</v>
      </c>
      <c r="B251" s="5" t="s">
        <v>24</v>
      </c>
      <c r="C251" s="5">
        <v>30</v>
      </c>
      <c r="D251" s="2" t="s">
        <v>15</v>
      </c>
      <c r="E251" s="5" t="s">
        <v>14</v>
      </c>
      <c r="F251" s="5" t="s">
        <v>65</v>
      </c>
      <c r="G251" s="6">
        <v>0</v>
      </c>
    </row>
    <row r="252" spans="1:7" ht="10.5" customHeight="1" x14ac:dyDescent="0.2">
      <c r="A252" s="5">
        <v>251</v>
      </c>
      <c r="B252" s="5" t="s">
        <v>25</v>
      </c>
      <c r="C252" s="5">
        <v>1</v>
      </c>
      <c r="D252" s="2" t="s">
        <v>18</v>
      </c>
      <c r="E252" s="5" t="s">
        <v>13</v>
      </c>
      <c r="F252" s="5" t="s">
        <v>66</v>
      </c>
      <c r="G252" s="6">
        <v>39317.541000000005</v>
      </c>
    </row>
    <row r="253" spans="1:7" ht="10.5" customHeight="1" x14ac:dyDescent="0.2">
      <c r="A253" s="5">
        <v>252</v>
      </c>
      <c r="B253" s="5" t="s">
        <v>25</v>
      </c>
      <c r="C253" s="5">
        <v>2</v>
      </c>
      <c r="D253" s="2" t="s">
        <v>0</v>
      </c>
      <c r="E253" s="5" t="s">
        <v>13</v>
      </c>
      <c r="F253" s="5" t="s">
        <v>66</v>
      </c>
      <c r="G253" s="6">
        <v>157088.33199999999</v>
      </c>
    </row>
    <row r="254" spans="1:7" ht="10.5" customHeight="1" x14ac:dyDescent="0.2">
      <c r="A254" s="5">
        <v>253</v>
      </c>
      <c r="B254" s="5" t="s">
        <v>25</v>
      </c>
      <c r="C254" s="5">
        <v>3</v>
      </c>
      <c r="D254" s="2" t="s">
        <v>1</v>
      </c>
      <c r="E254" s="5" t="s">
        <v>13</v>
      </c>
      <c r="F254" s="5" t="s">
        <v>66</v>
      </c>
      <c r="G254" s="6">
        <v>0</v>
      </c>
    </row>
    <row r="255" spans="1:7" ht="10.5" customHeight="1" x14ac:dyDescent="0.2">
      <c r="A255" s="5">
        <v>254</v>
      </c>
      <c r="B255" s="5" t="s">
        <v>25</v>
      </c>
      <c r="C255" s="5">
        <v>4</v>
      </c>
      <c r="D255" s="2" t="s">
        <v>20</v>
      </c>
      <c r="E255" s="5" t="s">
        <v>13</v>
      </c>
      <c r="F255" s="5" t="s">
        <v>66</v>
      </c>
      <c r="G255" s="6">
        <v>5176.3879999999999</v>
      </c>
    </row>
    <row r="256" spans="1:7" ht="10.5" customHeight="1" x14ac:dyDescent="0.2">
      <c r="A256" s="5">
        <v>255</v>
      </c>
      <c r="B256" s="5" t="s">
        <v>25</v>
      </c>
      <c r="C256" s="5">
        <v>5</v>
      </c>
      <c r="D256" s="2" t="s">
        <v>2</v>
      </c>
      <c r="E256" s="5" t="s">
        <v>13</v>
      </c>
      <c r="F256" s="5" t="s">
        <v>66</v>
      </c>
      <c r="G256" s="6">
        <v>36334.134999999995</v>
      </c>
    </row>
    <row r="257" spans="1:7" ht="10.5" customHeight="1" x14ac:dyDescent="0.2">
      <c r="A257" s="5">
        <v>256</v>
      </c>
      <c r="B257" s="5" t="s">
        <v>25</v>
      </c>
      <c r="C257" s="5">
        <v>6</v>
      </c>
      <c r="D257" s="2" t="s">
        <v>19</v>
      </c>
      <c r="E257" s="5" t="s">
        <v>13</v>
      </c>
      <c r="F257" s="5" t="s">
        <v>66</v>
      </c>
      <c r="G257" s="6">
        <v>39104.201000000001</v>
      </c>
    </row>
    <row r="258" spans="1:7" ht="10.5" customHeight="1" x14ac:dyDescent="0.2">
      <c r="A258" s="5">
        <v>257</v>
      </c>
      <c r="B258" s="5" t="s">
        <v>25</v>
      </c>
      <c r="C258" s="5">
        <v>7</v>
      </c>
      <c r="D258" s="2" t="s">
        <v>3</v>
      </c>
      <c r="E258" s="5" t="s">
        <v>13</v>
      </c>
      <c r="F258" s="5" t="s">
        <v>66</v>
      </c>
      <c r="G258" s="6">
        <v>0</v>
      </c>
    </row>
    <row r="259" spans="1:7" ht="10.5" customHeight="1" x14ac:dyDescent="0.2">
      <c r="A259" s="5">
        <v>258</v>
      </c>
      <c r="B259" s="5" t="s">
        <v>25</v>
      </c>
      <c r="C259" s="5">
        <v>8</v>
      </c>
      <c r="D259" s="2" t="s">
        <v>4</v>
      </c>
      <c r="E259" s="5" t="s">
        <v>13</v>
      </c>
      <c r="F259" s="5" t="s">
        <v>66</v>
      </c>
      <c r="G259" s="6">
        <v>2436.625</v>
      </c>
    </row>
    <row r="260" spans="1:7" ht="10.5" customHeight="1" x14ac:dyDescent="0.2">
      <c r="A260" s="5">
        <v>259</v>
      </c>
      <c r="B260" s="5" t="s">
        <v>25</v>
      </c>
      <c r="C260" s="5">
        <v>9</v>
      </c>
      <c r="D260" s="2" t="s">
        <v>5</v>
      </c>
      <c r="E260" s="5" t="s">
        <v>13</v>
      </c>
      <c r="F260" s="5" t="s">
        <v>66</v>
      </c>
      <c r="G260" s="6">
        <v>0</v>
      </c>
    </row>
    <row r="261" spans="1:7" ht="10.5" customHeight="1" x14ac:dyDescent="0.2">
      <c r="A261" s="5">
        <v>260</v>
      </c>
      <c r="B261" s="5" t="s">
        <v>25</v>
      </c>
      <c r="C261" s="5">
        <v>10</v>
      </c>
      <c r="D261" s="2" t="s">
        <v>6</v>
      </c>
      <c r="E261" s="5" t="s">
        <v>13</v>
      </c>
      <c r="F261" s="5" t="s">
        <v>66</v>
      </c>
      <c r="G261" s="6">
        <v>0</v>
      </c>
    </row>
    <row r="262" spans="1:7" ht="10.5" customHeight="1" x14ac:dyDescent="0.2">
      <c r="A262" s="5">
        <v>261</v>
      </c>
      <c r="B262" s="5" t="s">
        <v>25</v>
      </c>
      <c r="C262" s="5">
        <v>11</v>
      </c>
      <c r="D262" s="2" t="s">
        <v>7</v>
      </c>
      <c r="E262" s="5" t="s">
        <v>13</v>
      </c>
      <c r="F262" s="5" t="s">
        <v>66</v>
      </c>
      <c r="G262" s="6">
        <v>0</v>
      </c>
    </row>
    <row r="263" spans="1:7" ht="10.5" customHeight="1" x14ac:dyDescent="0.2">
      <c r="A263" s="5">
        <v>262</v>
      </c>
      <c r="B263" s="5" t="s">
        <v>25</v>
      </c>
      <c r="C263" s="5">
        <v>12</v>
      </c>
      <c r="D263" s="2" t="s">
        <v>8</v>
      </c>
      <c r="E263" s="5" t="s">
        <v>13</v>
      </c>
      <c r="F263" s="5" t="s">
        <v>66</v>
      </c>
      <c r="G263" s="6">
        <v>127815.965</v>
      </c>
    </row>
    <row r="264" spans="1:7" ht="10.5" customHeight="1" x14ac:dyDescent="0.2">
      <c r="A264" s="5">
        <v>263</v>
      </c>
      <c r="B264" s="5" t="s">
        <v>25</v>
      </c>
      <c r="C264" s="5">
        <v>13</v>
      </c>
      <c r="D264" s="2" t="s">
        <v>9</v>
      </c>
      <c r="E264" s="5" t="s">
        <v>13</v>
      </c>
      <c r="F264" s="5" t="s">
        <v>66</v>
      </c>
      <c r="G264" s="6">
        <v>0</v>
      </c>
    </row>
    <row r="265" spans="1:7" ht="10.5" customHeight="1" x14ac:dyDescent="0.2">
      <c r="A265" s="5">
        <v>264</v>
      </c>
      <c r="B265" s="5" t="s">
        <v>25</v>
      </c>
      <c r="C265" s="5">
        <v>14</v>
      </c>
      <c r="D265" s="2" t="s">
        <v>10</v>
      </c>
      <c r="E265" s="5" t="s">
        <v>13</v>
      </c>
      <c r="F265" s="5" t="s">
        <v>66</v>
      </c>
      <c r="G265" s="6">
        <v>564224.67599999998</v>
      </c>
    </row>
    <row r="266" spans="1:7" ht="10.5" customHeight="1" x14ac:dyDescent="0.2">
      <c r="A266" s="5">
        <v>265</v>
      </c>
      <c r="B266" s="5" t="s">
        <v>25</v>
      </c>
      <c r="C266" s="5">
        <v>1</v>
      </c>
      <c r="D266" s="2" t="s">
        <v>18</v>
      </c>
      <c r="E266" s="5" t="s">
        <v>14</v>
      </c>
      <c r="F266" s="5" t="s">
        <v>66</v>
      </c>
      <c r="G266" s="6">
        <v>8663.6389999999992</v>
      </c>
    </row>
    <row r="267" spans="1:7" ht="10.5" customHeight="1" x14ac:dyDescent="0.2">
      <c r="A267" s="5">
        <v>266</v>
      </c>
      <c r="B267" s="5" t="s">
        <v>25</v>
      </c>
      <c r="C267" s="5">
        <v>2</v>
      </c>
      <c r="D267" s="2" t="s">
        <v>0</v>
      </c>
      <c r="E267" s="5" t="s">
        <v>14</v>
      </c>
      <c r="F267" s="5" t="s">
        <v>66</v>
      </c>
      <c r="G267" s="6">
        <v>0</v>
      </c>
    </row>
    <row r="268" spans="1:7" ht="10.5" customHeight="1" x14ac:dyDescent="0.2">
      <c r="A268" s="5">
        <v>267</v>
      </c>
      <c r="B268" s="5" t="s">
        <v>25</v>
      </c>
      <c r="C268" s="5">
        <v>3</v>
      </c>
      <c r="D268" s="2" t="s">
        <v>1</v>
      </c>
      <c r="E268" s="5" t="s">
        <v>14</v>
      </c>
      <c r="F268" s="5" t="s">
        <v>66</v>
      </c>
      <c r="G268" s="6">
        <v>0</v>
      </c>
    </row>
    <row r="269" spans="1:7" ht="10.5" customHeight="1" x14ac:dyDescent="0.2">
      <c r="A269" s="5">
        <v>268</v>
      </c>
      <c r="B269" s="5" t="s">
        <v>25</v>
      </c>
      <c r="C269" s="5">
        <v>4</v>
      </c>
      <c r="D269" s="2" t="s">
        <v>20</v>
      </c>
      <c r="E269" s="5" t="s">
        <v>14</v>
      </c>
      <c r="F269" s="5" t="s">
        <v>66</v>
      </c>
      <c r="G269" s="6">
        <v>19714.315999999999</v>
      </c>
    </row>
    <row r="270" spans="1:7" ht="10.5" customHeight="1" x14ac:dyDescent="0.2">
      <c r="A270" s="5">
        <v>269</v>
      </c>
      <c r="B270" s="5" t="s">
        <v>25</v>
      </c>
      <c r="C270" s="5">
        <v>5</v>
      </c>
      <c r="D270" s="2" t="s">
        <v>2</v>
      </c>
      <c r="E270" s="5" t="s">
        <v>14</v>
      </c>
      <c r="F270" s="5" t="s">
        <v>66</v>
      </c>
      <c r="G270" s="6">
        <v>0</v>
      </c>
    </row>
    <row r="271" spans="1:7" ht="10.5" customHeight="1" x14ac:dyDescent="0.2">
      <c r="A271" s="5">
        <v>270</v>
      </c>
      <c r="B271" s="5" t="s">
        <v>25</v>
      </c>
      <c r="C271" s="5">
        <v>6</v>
      </c>
      <c r="D271" s="2" t="s">
        <v>19</v>
      </c>
      <c r="E271" s="5" t="s">
        <v>14</v>
      </c>
      <c r="F271" s="5" t="s">
        <v>66</v>
      </c>
      <c r="G271" s="6">
        <v>0</v>
      </c>
    </row>
    <row r="272" spans="1:7" ht="10.5" customHeight="1" x14ac:dyDescent="0.2">
      <c r="A272" s="5">
        <v>271</v>
      </c>
      <c r="B272" s="5" t="s">
        <v>25</v>
      </c>
      <c r="C272" s="5">
        <v>7</v>
      </c>
      <c r="D272" s="2" t="s">
        <v>3</v>
      </c>
      <c r="E272" s="5" t="s">
        <v>14</v>
      </c>
      <c r="F272" s="5" t="s">
        <v>66</v>
      </c>
      <c r="G272" s="6">
        <v>0</v>
      </c>
    </row>
    <row r="273" spans="1:7" ht="10.5" customHeight="1" x14ac:dyDescent="0.2">
      <c r="A273" s="5">
        <v>272</v>
      </c>
      <c r="B273" s="5" t="s">
        <v>25</v>
      </c>
      <c r="C273" s="5">
        <v>8</v>
      </c>
      <c r="D273" s="2" t="s">
        <v>4</v>
      </c>
      <c r="E273" s="5" t="s">
        <v>14</v>
      </c>
      <c r="F273" s="5" t="s">
        <v>66</v>
      </c>
      <c r="G273" s="6">
        <v>98047.115000000005</v>
      </c>
    </row>
    <row r="274" spans="1:7" ht="10.5" customHeight="1" x14ac:dyDescent="0.2">
      <c r="A274" s="5">
        <v>273</v>
      </c>
      <c r="B274" s="5" t="s">
        <v>25</v>
      </c>
      <c r="C274" s="5">
        <v>9</v>
      </c>
      <c r="D274" s="2" t="s">
        <v>5</v>
      </c>
      <c r="E274" s="5" t="s">
        <v>14</v>
      </c>
      <c r="F274" s="5" t="s">
        <v>66</v>
      </c>
      <c r="G274" s="6">
        <v>257242.886</v>
      </c>
    </row>
    <row r="275" spans="1:7" ht="10.5" customHeight="1" x14ac:dyDescent="0.2">
      <c r="A275" s="5">
        <v>274</v>
      </c>
      <c r="B275" s="5" t="s">
        <v>25</v>
      </c>
      <c r="C275" s="5">
        <v>10</v>
      </c>
      <c r="D275" s="2" t="s">
        <v>6</v>
      </c>
      <c r="E275" s="5" t="s">
        <v>14</v>
      </c>
      <c r="F275" s="5" t="s">
        <v>66</v>
      </c>
      <c r="G275" s="6">
        <v>15843.087</v>
      </c>
    </row>
    <row r="276" spans="1:7" ht="10.5" customHeight="1" x14ac:dyDescent="0.2">
      <c r="A276" s="5">
        <v>275</v>
      </c>
      <c r="B276" s="5" t="s">
        <v>25</v>
      </c>
      <c r="C276" s="5">
        <v>11</v>
      </c>
      <c r="D276" s="2" t="s">
        <v>7</v>
      </c>
      <c r="E276" s="5" t="s">
        <v>14</v>
      </c>
      <c r="F276" s="5" t="s">
        <v>66</v>
      </c>
      <c r="G276" s="6">
        <v>109333.088</v>
      </c>
    </row>
    <row r="277" spans="1:7" ht="10.5" customHeight="1" x14ac:dyDescent="0.2">
      <c r="A277" s="5">
        <v>276</v>
      </c>
      <c r="B277" s="5" t="s">
        <v>25</v>
      </c>
      <c r="C277" s="5">
        <v>12</v>
      </c>
      <c r="D277" s="2" t="s">
        <v>8</v>
      </c>
      <c r="E277" s="5" t="s">
        <v>14</v>
      </c>
      <c r="F277" s="5" t="s">
        <v>66</v>
      </c>
      <c r="G277" s="6">
        <v>0</v>
      </c>
    </row>
    <row r="278" spans="1:7" ht="10.5" customHeight="1" x14ac:dyDescent="0.2">
      <c r="A278" s="5">
        <v>277</v>
      </c>
      <c r="B278" s="5" t="s">
        <v>25</v>
      </c>
      <c r="C278" s="5">
        <v>13</v>
      </c>
      <c r="D278" s="2" t="s">
        <v>9</v>
      </c>
      <c r="E278" s="5" t="s">
        <v>14</v>
      </c>
      <c r="F278" s="5" t="s">
        <v>66</v>
      </c>
      <c r="G278" s="6">
        <v>0</v>
      </c>
    </row>
    <row r="279" spans="1:7" ht="10.5" customHeight="1" x14ac:dyDescent="0.2">
      <c r="A279" s="5">
        <v>278</v>
      </c>
      <c r="B279" s="5" t="s">
        <v>25</v>
      </c>
      <c r="C279" s="5">
        <v>14</v>
      </c>
      <c r="D279" s="2" t="s">
        <v>10</v>
      </c>
      <c r="E279" s="5" t="s">
        <v>14</v>
      </c>
      <c r="F279" s="5" t="s">
        <v>66</v>
      </c>
      <c r="G279" s="6">
        <v>0</v>
      </c>
    </row>
    <row r="280" spans="1:7" ht="10.5" customHeight="1" x14ac:dyDescent="0.2">
      <c r="A280" s="5">
        <v>279</v>
      </c>
      <c r="B280" s="5" t="s">
        <v>104</v>
      </c>
      <c r="C280" s="5">
        <v>20</v>
      </c>
      <c r="D280" s="2" t="s">
        <v>56</v>
      </c>
      <c r="E280" s="5" t="s">
        <v>13</v>
      </c>
      <c r="F280" s="5" t="s">
        <v>66</v>
      </c>
      <c r="G280" s="6">
        <v>0</v>
      </c>
    </row>
    <row r="281" spans="1:7" ht="10.5" customHeight="1" x14ac:dyDescent="0.2">
      <c r="A281" s="5">
        <v>280</v>
      </c>
      <c r="B281" s="5" t="s">
        <v>104</v>
      </c>
      <c r="C281" s="5">
        <v>21</v>
      </c>
      <c r="D281" s="2" t="s">
        <v>57</v>
      </c>
      <c r="E281" s="5" t="s">
        <v>13</v>
      </c>
      <c r="F281" s="5" t="s">
        <v>66</v>
      </c>
      <c r="G281" s="6">
        <v>0</v>
      </c>
    </row>
    <row r="282" spans="1:7" ht="10.5" customHeight="1" x14ac:dyDescent="0.2">
      <c r="A282" s="5">
        <v>281</v>
      </c>
      <c r="B282" s="5" t="s">
        <v>104</v>
      </c>
      <c r="C282" s="5">
        <v>22</v>
      </c>
      <c r="D282" s="2" t="s">
        <v>58</v>
      </c>
      <c r="E282" s="5" t="s">
        <v>13</v>
      </c>
      <c r="F282" s="5" t="s">
        <v>66</v>
      </c>
      <c r="G282" s="6">
        <v>0</v>
      </c>
    </row>
    <row r="283" spans="1:7" ht="10.5" customHeight="1" x14ac:dyDescent="0.2">
      <c r="A283" s="5">
        <v>282</v>
      </c>
      <c r="B283" s="5" t="s">
        <v>104</v>
      </c>
      <c r="C283" s="5">
        <v>23</v>
      </c>
      <c r="D283" s="2" t="s">
        <v>47</v>
      </c>
      <c r="E283" s="5" t="s">
        <v>13</v>
      </c>
      <c r="F283" s="5" t="s">
        <v>66</v>
      </c>
      <c r="G283" s="6">
        <v>127.5</v>
      </c>
    </row>
    <row r="284" spans="1:7" ht="10.5" customHeight="1" x14ac:dyDescent="0.2">
      <c r="A284" s="5">
        <v>283</v>
      </c>
      <c r="B284" s="5" t="s">
        <v>104</v>
      </c>
      <c r="C284" s="5">
        <v>24</v>
      </c>
      <c r="D284" s="2" t="s">
        <v>48</v>
      </c>
      <c r="E284" s="5" t="s">
        <v>13</v>
      </c>
      <c r="F284" s="5" t="s">
        <v>66</v>
      </c>
      <c r="G284" s="6">
        <v>1724.9860000000001</v>
      </c>
    </row>
    <row r="285" spans="1:7" ht="10.5" customHeight="1" x14ac:dyDescent="0.2">
      <c r="A285" s="5">
        <v>284</v>
      </c>
      <c r="B285" s="5" t="s">
        <v>104</v>
      </c>
      <c r="C285" s="5">
        <v>25</v>
      </c>
      <c r="D285" s="2" t="s">
        <v>59</v>
      </c>
      <c r="E285" s="5" t="s">
        <v>13</v>
      </c>
      <c r="F285" s="5" t="s">
        <v>66</v>
      </c>
      <c r="G285" s="6">
        <v>4626.625</v>
      </c>
    </row>
    <row r="286" spans="1:7" ht="10.5" customHeight="1" x14ac:dyDescent="0.2">
      <c r="A286" s="5">
        <v>285</v>
      </c>
      <c r="B286" s="5" t="s">
        <v>104</v>
      </c>
      <c r="C286" s="5">
        <v>26</v>
      </c>
      <c r="D286" s="2" t="s">
        <v>49</v>
      </c>
      <c r="E286" s="5" t="s">
        <v>13</v>
      </c>
      <c r="F286" s="5" t="s">
        <v>66</v>
      </c>
      <c r="G286" s="6">
        <v>0</v>
      </c>
    </row>
    <row r="287" spans="1:7" ht="10.5" customHeight="1" x14ac:dyDescent="0.2">
      <c r="A287" s="5">
        <v>286</v>
      </c>
      <c r="B287" s="5" t="s">
        <v>104</v>
      </c>
      <c r="C287" s="5">
        <v>27</v>
      </c>
      <c r="D287" s="2" t="s">
        <v>60</v>
      </c>
      <c r="E287" s="5" t="s">
        <v>13</v>
      </c>
      <c r="F287" s="5" t="s">
        <v>66</v>
      </c>
      <c r="G287" s="6">
        <v>0</v>
      </c>
    </row>
    <row r="288" spans="1:7" ht="10.5" customHeight="1" x14ac:dyDescent="0.2">
      <c r="A288" s="5">
        <v>287</v>
      </c>
      <c r="B288" s="5" t="s">
        <v>104</v>
      </c>
      <c r="C288" s="5">
        <v>28</v>
      </c>
      <c r="D288" s="2" t="s">
        <v>61</v>
      </c>
      <c r="E288" s="5" t="s">
        <v>13</v>
      </c>
      <c r="F288" s="5" t="s">
        <v>66</v>
      </c>
      <c r="G288" s="6">
        <v>27063.633999999995</v>
      </c>
    </row>
    <row r="289" spans="1:7" ht="10.5" customHeight="1" x14ac:dyDescent="0.2">
      <c r="A289" s="5">
        <v>288</v>
      </c>
      <c r="B289" s="5" t="s">
        <v>104</v>
      </c>
      <c r="C289" s="5">
        <v>20</v>
      </c>
      <c r="D289" s="2" t="s">
        <v>56</v>
      </c>
      <c r="E289" s="5" t="s">
        <v>14</v>
      </c>
      <c r="F289" s="5" t="s">
        <v>66</v>
      </c>
      <c r="G289" s="6">
        <v>0</v>
      </c>
    </row>
    <row r="290" spans="1:7" ht="10.5" customHeight="1" x14ac:dyDescent="0.2">
      <c r="A290" s="5">
        <v>289</v>
      </c>
      <c r="B290" s="5" t="s">
        <v>104</v>
      </c>
      <c r="C290" s="5">
        <v>21</v>
      </c>
      <c r="D290" s="2" t="s">
        <v>57</v>
      </c>
      <c r="E290" s="5" t="s">
        <v>14</v>
      </c>
      <c r="F290" s="5" t="s">
        <v>66</v>
      </c>
      <c r="G290" s="6">
        <v>0</v>
      </c>
    </row>
    <row r="291" spans="1:7" ht="10.5" customHeight="1" x14ac:dyDescent="0.2">
      <c r="A291" s="5">
        <v>290</v>
      </c>
      <c r="B291" s="5" t="s">
        <v>104</v>
      </c>
      <c r="C291" s="5">
        <v>22</v>
      </c>
      <c r="D291" s="2" t="s">
        <v>58</v>
      </c>
      <c r="E291" s="5" t="s">
        <v>14</v>
      </c>
      <c r="F291" s="5" t="s">
        <v>66</v>
      </c>
      <c r="G291" s="6">
        <v>0</v>
      </c>
    </row>
    <row r="292" spans="1:7" ht="10.5" customHeight="1" x14ac:dyDescent="0.2">
      <c r="A292" s="5">
        <v>291</v>
      </c>
      <c r="B292" s="5" t="s">
        <v>104</v>
      </c>
      <c r="C292" s="5">
        <v>23</v>
      </c>
      <c r="D292" s="2" t="s">
        <v>47</v>
      </c>
      <c r="E292" s="5" t="s">
        <v>14</v>
      </c>
      <c r="F292" s="5" t="s">
        <v>66</v>
      </c>
      <c r="G292" s="6">
        <v>0</v>
      </c>
    </row>
    <row r="293" spans="1:7" ht="10.5" customHeight="1" x14ac:dyDescent="0.2">
      <c r="A293" s="5">
        <v>292</v>
      </c>
      <c r="B293" s="5" t="s">
        <v>104</v>
      </c>
      <c r="C293" s="5">
        <v>24</v>
      </c>
      <c r="D293" s="2" t="s">
        <v>48</v>
      </c>
      <c r="E293" s="5" t="s">
        <v>14</v>
      </c>
      <c r="F293" s="5" t="s">
        <v>66</v>
      </c>
      <c r="G293" s="6">
        <v>0</v>
      </c>
    </row>
    <row r="294" spans="1:7" ht="10.5" customHeight="1" x14ac:dyDescent="0.2">
      <c r="A294" s="5">
        <v>293</v>
      </c>
      <c r="B294" s="5" t="s">
        <v>104</v>
      </c>
      <c r="C294" s="5">
        <v>25</v>
      </c>
      <c r="D294" s="2" t="s">
        <v>59</v>
      </c>
      <c r="E294" s="5" t="s">
        <v>14</v>
      </c>
      <c r="F294" s="5" t="s">
        <v>66</v>
      </c>
      <c r="G294" s="6">
        <v>11840.177</v>
      </c>
    </row>
    <row r="295" spans="1:7" ht="10.5" customHeight="1" x14ac:dyDescent="0.2">
      <c r="A295" s="5">
        <v>294</v>
      </c>
      <c r="B295" s="5" t="s">
        <v>104</v>
      </c>
      <c r="C295" s="5">
        <v>26</v>
      </c>
      <c r="D295" s="2" t="s">
        <v>49</v>
      </c>
      <c r="E295" s="5" t="s">
        <v>14</v>
      </c>
      <c r="F295" s="5" t="s">
        <v>66</v>
      </c>
      <c r="G295" s="6">
        <v>0</v>
      </c>
    </row>
    <row r="296" spans="1:7" ht="10.5" customHeight="1" x14ac:dyDescent="0.2">
      <c r="A296" s="5">
        <v>295</v>
      </c>
      <c r="B296" s="5" t="s">
        <v>104</v>
      </c>
      <c r="C296" s="5">
        <v>27</v>
      </c>
      <c r="D296" s="2" t="s">
        <v>60</v>
      </c>
      <c r="E296" s="5" t="s">
        <v>14</v>
      </c>
      <c r="F296" s="5" t="s">
        <v>66</v>
      </c>
      <c r="G296" s="6">
        <v>0</v>
      </c>
    </row>
    <row r="297" spans="1:7" ht="10.5" customHeight="1" x14ac:dyDescent="0.2">
      <c r="A297" s="5">
        <v>296</v>
      </c>
      <c r="B297" s="5" t="s">
        <v>104</v>
      </c>
      <c r="C297" s="5">
        <v>28</v>
      </c>
      <c r="D297" s="2" t="s">
        <v>61</v>
      </c>
      <c r="E297" s="5" t="s">
        <v>14</v>
      </c>
      <c r="F297" s="5" t="s">
        <v>66</v>
      </c>
      <c r="G297" s="6">
        <v>52192.49</v>
      </c>
    </row>
    <row r="298" spans="1:7" ht="10.5" customHeight="1" x14ac:dyDescent="0.2">
      <c r="A298" s="5">
        <v>297</v>
      </c>
      <c r="B298" s="5" t="s">
        <v>11</v>
      </c>
      <c r="C298" s="5">
        <v>29</v>
      </c>
      <c r="D298" s="2" t="s">
        <v>11</v>
      </c>
      <c r="E298" s="5" t="s">
        <v>13</v>
      </c>
      <c r="F298" s="5" t="s">
        <v>66</v>
      </c>
      <c r="G298" s="6">
        <v>0</v>
      </c>
    </row>
    <row r="299" spans="1:7" ht="10.5" customHeight="1" x14ac:dyDescent="0.2">
      <c r="A299" s="5">
        <v>298</v>
      </c>
      <c r="B299" s="5" t="s">
        <v>11</v>
      </c>
      <c r="C299" s="5">
        <v>29</v>
      </c>
      <c r="D299" s="2" t="s">
        <v>11</v>
      </c>
      <c r="E299" s="5" t="s">
        <v>14</v>
      </c>
      <c r="F299" s="5" t="s">
        <v>66</v>
      </c>
      <c r="G299" s="6">
        <v>0</v>
      </c>
    </row>
    <row r="300" spans="1:7" ht="10.5" customHeight="1" x14ac:dyDescent="0.2">
      <c r="A300" s="5">
        <v>299</v>
      </c>
      <c r="B300" s="5" t="s">
        <v>24</v>
      </c>
      <c r="C300" s="5">
        <v>30</v>
      </c>
      <c r="D300" s="2" t="s">
        <v>15</v>
      </c>
      <c r="E300" s="5" t="s">
        <v>13</v>
      </c>
      <c r="F300" s="5" t="s">
        <v>66</v>
      </c>
      <c r="G300" s="6">
        <v>0</v>
      </c>
    </row>
    <row r="301" spans="1:7" ht="10.5" customHeight="1" x14ac:dyDescent="0.2">
      <c r="A301" s="5">
        <v>300</v>
      </c>
      <c r="B301" s="5" t="s">
        <v>24</v>
      </c>
      <c r="C301" s="5">
        <v>30</v>
      </c>
      <c r="D301" s="2" t="s">
        <v>15</v>
      </c>
      <c r="E301" s="5" t="s">
        <v>14</v>
      </c>
      <c r="F301" s="5" t="s">
        <v>66</v>
      </c>
      <c r="G301" s="6">
        <v>0</v>
      </c>
    </row>
    <row r="302" spans="1:7" ht="10.5" customHeight="1" x14ac:dyDescent="0.2">
      <c r="A302" s="5">
        <v>301</v>
      </c>
      <c r="B302" s="5" t="s">
        <v>25</v>
      </c>
      <c r="C302" s="5">
        <v>1</v>
      </c>
      <c r="D302" s="2" t="s">
        <v>18</v>
      </c>
      <c r="E302" s="5" t="s">
        <v>13</v>
      </c>
      <c r="F302" s="5" t="s">
        <v>67</v>
      </c>
      <c r="G302" s="6">
        <v>41479.684999999998</v>
      </c>
    </row>
    <row r="303" spans="1:7" ht="10.5" customHeight="1" x14ac:dyDescent="0.2">
      <c r="A303" s="5">
        <v>302</v>
      </c>
      <c r="B303" s="5" t="s">
        <v>25</v>
      </c>
      <c r="C303" s="5">
        <v>2</v>
      </c>
      <c r="D303" s="2" t="s">
        <v>0</v>
      </c>
      <c r="E303" s="5" t="s">
        <v>13</v>
      </c>
      <c r="F303" s="5" t="s">
        <v>67</v>
      </c>
      <c r="G303" s="6">
        <v>167431.21900000001</v>
      </c>
    </row>
    <row r="304" spans="1:7" ht="10.5" customHeight="1" x14ac:dyDescent="0.2">
      <c r="A304" s="5">
        <v>303</v>
      </c>
      <c r="B304" s="5" t="s">
        <v>25</v>
      </c>
      <c r="C304" s="5">
        <v>3</v>
      </c>
      <c r="D304" s="2" t="s">
        <v>1</v>
      </c>
      <c r="E304" s="5" t="s">
        <v>13</v>
      </c>
      <c r="F304" s="5" t="s">
        <v>67</v>
      </c>
      <c r="G304" s="6">
        <v>0</v>
      </c>
    </row>
    <row r="305" spans="1:7" ht="10.5" customHeight="1" x14ac:dyDescent="0.2">
      <c r="A305" s="5">
        <v>304</v>
      </c>
      <c r="B305" s="5" t="s">
        <v>25</v>
      </c>
      <c r="C305" s="5">
        <v>4</v>
      </c>
      <c r="D305" s="2" t="s">
        <v>20</v>
      </c>
      <c r="E305" s="5" t="s">
        <v>13</v>
      </c>
      <c r="F305" s="5" t="s">
        <v>67</v>
      </c>
      <c r="G305" s="6">
        <v>5615.9250000000002</v>
      </c>
    </row>
    <row r="306" spans="1:7" ht="10.5" customHeight="1" x14ac:dyDescent="0.2">
      <c r="A306" s="5">
        <v>305</v>
      </c>
      <c r="B306" s="5" t="s">
        <v>25</v>
      </c>
      <c r="C306" s="5">
        <v>5</v>
      </c>
      <c r="D306" s="2" t="s">
        <v>2</v>
      </c>
      <c r="E306" s="5" t="s">
        <v>13</v>
      </c>
      <c r="F306" s="5" t="s">
        <v>67</v>
      </c>
      <c r="G306" s="6">
        <v>38540.080999999998</v>
      </c>
    </row>
    <row r="307" spans="1:7" ht="10.5" customHeight="1" x14ac:dyDescent="0.2">
      <c r="A307" s="5">
        <v>306</v>
      </c>
      <c r="B307" s="5" t="s">
        <v>25</v>
      </c>
      <c r="C307" s="5">
        <v>6</v>
      </c>
      <c r="D307" s="2" t="s">
        <v>19</v>
      </c>
      <c r="E307" s="5" t="s">
        <v>13</v>
      </c>
      <c r="F307" s="5" t="s">
        <v>67</v>
      </c>
      <c r="G307" s="6">
        <v>42529.101999999999</v>
      </c>
    </row>
    <row r="308" spans="1:7" ht="10.5" customHeight="1" x14ac:dyDescent="0.2">
      <c r="A308" s="5">
        <v>307</v>
      </c>
      <c r="B308" s="5" t="s">
        <v>25</v>
      </c>
      <c r="C308" s="5">
        <v>7</v>
      </c>
      <c r="D308" s="2" t="s">
        <v>3</v>
      </c>
      <c r="E308" s="5" t="s">
        <v>13</v>
      </c>
      <c r="F308" s="5" t="s">
        <v>67</v>
      </c>
      <c r="G308" s="6">
        <v>0</v>
      </c>
    </row>
    <row r="309" spans="1:7" ht="10.5" customHeight="1" x14ac:dyDescent="0.2">
      <c r="A309" s="5">
        <v>308</v>
      </c>
      <c r="B309" s="5" t="s">
        <v>25</v>
      </c>
      <c r="C309" s="5">
        <v>8</v>
      </c>
      <c r="D309" s="2" t="s">
        <v>4</v>
      </c>
      <c r="E309" s="5" t="s">
        <v>13</v>
      </c>
      <c r="F309" s="5" t="s">
        <v>67</v>
      </c>
      <c r="G309" s="6">
        <v>2361.25</v>
      </c>
    </row>
    <row r="310" spans="1:7" ht="10.5" customHeight="1" x14ac:dyDescent="0.2">
      <c r="A310" s="5">
        <v>309</v>
      </c>
      <c r="B310" s="5" t="s">
        <v>25</v>
      </c>
      <c r="C310" s="5">
        <v>9</v>
      </c>
      <c r="D310" s="2" t="s">
        <v>5</v>
      </c>
      <c r="E310" s="5" t="s">
        <v>13</v>
      </c>
      <c r="F310" s="5" t="s">
        <v>67</v>
      </c>
      <c r="G310" s="6">
        <v>0</v>
      </c>
    </row>
    <row r="311" spans="1:7" ht="10.5" customHeight="1" x14ac:dyDescent="0.2">
      <c r="A311" s="5">
        <v>310</v>
      </c>
      <c r="B311" s="5" t="s">
        <v>25</v>
      </c>
      <c r="C311" s="5">
        <v>10</v>
      </c>
      <c r="D311" s="2" t="s">
        <v>6</v>
      </c>
      <c r="E311" s="5" t="s">
        <v>13</v>
      </c>
      <c r="F311" s="5" t="s">
        <v>67</v>
      </c>
      <c r="G311" s="6">
        <v>0</v>
      </c>
    </row>
    <row r="312" spans="1:7" ht="10.5" customHeight="1" x14ac:dyDescent="0.2">
      <c r="A312" s="5">
        <v>311</v>
      </c>
      <c r="B312" s="5" t="s">
        <v>25</v>
      </c>
      <c r="C312" s="5">
        <v>11</v>
      </c>
      <c r="D312" s="2" t="s">
        <v>7</v>
      </c>
      <c r="E312" s="5" t="s">
        <v>13</v>
      </c>
      <c r="F312" s="5" t="s">
        <v>67</v>
      </c>
      <c r="G312" s="6">
        <v>0</v>
      </c>
    </row>
    <row r="313" spans="1:7" ht="10.5" customHeight="1" x14ac:dyDescent="0.2">
      <c r="A313" s="5">
        <v>312</v>
      </c>
      <c r="B313" s="5" t="s">
        <v>25</v>
      </c>
      <c r="C313" s="5">
        <v>12</v>
      </c>
      <c r="D313" s="2" t="s">
        <v>8</v>
      </c>
      <c r="E313" s="5" t="s">
        <v>13</v>
      </c>
      <c r="F313" s="5" t="s">
        <v>67</v>
      </c>
      <c r="G313" s="6">
        <v>143289.96299999999</v>
      </c>
    </row>
    <row r="314" spans="1:7" ht="10.5" customHeight="1" x14ac:dyDescent="0.2">
      <c r="A314" s="5">
        <v>313</v>
      </c>
      <c r="B314" s="5" t="s">
        <v>25</v>
      </c>
      <c r="C314" s="5">
        <v>13</v>
      </c>
      <c r="D314" s="2" t="s">
        <v>9</v>
      </c>
      <c r="E314" s="5" t="s">
        <v>13</v>
      </c>
      <c r="F314" s="5" t="s">
        <v>67</v>
      </c>
      <c r="G314" s="6">
        <v>0</v>
      </c>
    </row>
    <row r="315" spans="1:7" ht="10.5" customHeight="1" x14ac:dyDescent="0.2">
      <c r="A315" s="5">
        <v>314</v>
      </c>
      <c r="B315" s="5" t="s">
        <v>25</v>
      </c>
      <c r="C315" s="5">
        <v>14</v>
      </c>
      <c r="D315" s="2" t="s">
        <v>10</v>
      </c>
      <c r="E315" s="5" t="s">
        <v>13</v>
      </c>
      <c r="F315" s="5" t="s">
        <v>67</v>
      </c>
      <c r="G315" s="6">
        <v>600102.07700000005</v>
      </c>
    </row>
    <row r="316" spans="1:7" ht="10.5" customHeight="1" x14ac:dyDescent="0.2">
      <c r="A316" s="5">
        <v>315</v>
      </c>
      <c r="B316" s="5" t="s">
        <v>25</v>
      </c>
      <c r="C316" s="5">
        <v>1</v>
      </c>
      <c r="D316" s="2" t="s">
        <v>18</v>
      </c>
      <c r="E316" s="5" t="s">
        <v>14</v>
      </c>
      <c r="F316" s="5" t="s">
        <v>67</v>
      </c>
      <c r="G316" s="6">
        <v>8399.8040000000001</v>
      </c>
    </row>
    <row r="317" spans="1:7" ht="10.5" customHeight="1" x14ac:dyDescent="0.2">
      <c r="A317" s="5">
        <v>316</v>
      </c>
      <c r="B317" s="5" t="s">
        <v>25</v>
      </c>
      <c r="C317" s="5">
        <v>2</v>
      </c>
      <c r="D317" s="2" t="s">
        <v>0</v>
      </c>
      <c r="E317" s="5" t="s">
        <v>14</v>
      </c>
      <c r="F317" s="5" t="s">
        <v>67</v>
      </c>
      <c r="G317" s="6">
        <v>0</v>
      </c>
    </row>
    <row r="318" spans="1:7" ht="10.5" customHeight="1" x14ac:dyDescent="0.2">
      <c r="A318" s="5">
        <v>317</v>
      </c>
      <c r="B318" s="5" t="s">
        <v>25</v>
      </c>
      <c r="C318" s="5">
        <v>3</v>
      </c>
      <c r="D318" s="2" t="s">
        <v>1</v>
      </c>
      <c r="E318" s="5" t="s">
        <v>14</v>
      </c>
      <c r="F318" s="5" t="s">
        <v>67</v>
      </c>
      <c r="G318" s="6">
        <v>0</v>
      </c>
    </row>
    <row r="319" spans="1:7" ht="10.5" customHeight="1" x14ac:dyDescent="0.2">
      <c r="A319" s="5">
        <v>318</v>
      </c>
      <c r="B319" s="5" t="s">
        <v>25</v>
      </c>
      <c r="C319" s="5">
        <v>4</v>
      </c>
      <c r="D319" s="2" t="s">
        <v>20</v>
      </c>
      <c r="E319" s="5" t="s">
        <v>14</v>
      </c>
      <c r="F319" s="5" t="s">
        <v>67</v>
      </c>
      <c r="G319" s="6">
        <v>21078.704000000002</v>
      </c>
    </row>
    <row r="320" spans="1:7" ht="10.5" customHeight="1" x14ac:dyDescent="0.2">
      <c r="A320" s="5">
        <v>319</v>
      </c>
      <c r="B320" s="5" t="s">
        <v>25</v>
      </c>
      <c r="C320" s="5">
        <v>5</v>
      </c>
      <c r="D320" s="2" t="s">
        <v>2</v>
      </c>
      <c r="E320" s="5" t="s">
        <v>14</v>
      </c>
      <c r="F320" s="5" t="s">
        <v>67</v>
      </c>
      <c r="G320" s="6">
        <v>0</v>
      </c>
    </row>
    <row r="321" spans="1:7" ht="10.5" customHeight="1" x14ac:dyDescent="0.2">
      <c r="A321" s="5">
        <v>320</v>
      </c>
      <c r="B321" s="5" t="s">
        <v>25</v>
      </c>
      <c r="C321" s="5">
        <v>6</v>
      </c>
      <c r="D321" s="2" t="s">
        <v>19</v>
      </c>
      <c r="E321" s="5" t="s">
        <v>14</v>
      </c>
      <c r="F321" s="5" t="s">
        <v>67</v>
      </c>
      <c r="G321" s="6">
        <v>0</v>
      </c>
    </row>
    <row r="322" spans="1:7" ht="10.5" customHeight="1" x14ac:dyDescent="0.2">
      <c r="A322" s="5">
        <v>321</v>
      </c>
      <c r="B322" s="5" t="s">
        <v>25</v>
      </c>
      <c r="C322" s="5">
        <v>7</v>
      </c>
      <c r="D322" s="2" t="s">
        <v>3</v>
      </c>
      <c r="E322" s="5" t="s">
        <v>14</v>
      </c>
      <c r="F322" s="5" t="s">
        <v>67</v>
      </c>
      <c r="G322" s="6">
        <v>0</v>
      </c>
    </row>
    <row r="323" spans="1:7" ht="10.5" customHeight="1" x14ac:dyDescent="0.2">
      <c r="A323" s="5">
        <v>322</v>
      </c>
      <c r="B323" s="5" t="s">
        <v>25</v>
      </c>
      <c r="C323" s="5">
        <v>8</v>
      </c>
      <c r="D323" s="2" t="s">
        <v>4</v>
      </c>
      <c r="E323" s="5" t="s">
        <v>14</v>
      </c>
      <c r="F323" s="5" t="s">
        <v>67</v>
      </c>
      <c r="G323" s="6">
        <v>103871.139</v>
      </c>
    </row>
    <row r="324" spans="1:7" ht="10.5" customHeight="1" x14ac:dyDescent="0.2">
      <c r="A324" s="5">
        <v>323</v>
      </c>
      <c r="B324" s="5" t="s">
        <v>25</v>
      </c>
      <c r="C324" s="5">
        <v>9</v>
      </c>
      <c r="D324" s="2" t="s">
        <v>5</v>
      </c>
      <c r="E324" s="5" t="s">
        <v>14</v>
      </c>
      <c r="F324" s="5" t="s">
        <v>67</v>
      </c>
      <c r="G324" s="6">
        <v>274634.90700000001</v>
      </c>
    </row>
    <row r="325" spans="1:7" ht="10.5" customHeight="1" x14ac:dyDescent="0.2">
      <c r="A325" s="5">
        <v>324</v>
      </c>
      <c r="B325" s="5" t="s">
        <v>25</v>
      </c>
      <c r="C325" s="5">
        <v>10</v>
      </c>
      <c r="D325" s="2" t="s">
        <v>6</v>
      </c>
      <c r="E325" s="5" t="s">
        <v>14</v>
      </c>
      <c r="F325" s="5" t="s">
        <v>67</v>
      </c>
      <c r="G325" s="6">
        <v>16728.948</v>
      </c>
    </row>
    <row r="326" spans="1:7" ht="10.5" customHeight="1" x14ac:dyDescent="0.2">
      <c r="A326" s="5">
        <v>325</v>
      </c>
      <c r="B326" s="5" t="s">
        <v>25</v>
      </c>
      <c r="C326" s="5">
        <v>11</v>
      </c>
      <c r="D326" s="2" t="s">
        <v>7</v>
      </c>
      <c r="E326" s="5" t="s">
        <v>14</v>
      </c>
      <c r="F326" s="5" t="s">
        <v>67</v>
      </c>
      <c r="G326" s="6">
        <v>113034.03599999999</v>
      </c>
    </row>
    <row r="327" spans="1:7" ht="10.5" customHeight="1" x14ac:dyDescent="0.2">
      <c r="A327" s="5">
        <v>326</v>
      </c>
      <c r="B327" s="5" t="s">
        <v>25</v>
      </c>
      <c r="C327" s="5">
        <v>12</v>
      </c>
      <c r="D327" s="2" t="s">
        <v>8</v>
      </c>
      <c r="E327" s="5" t="s">
        <v>14</v>
      </c>
      <c r="F327" s="5" t="s">
        <v>67</v>
      </c>
      <c r="G327" s="6">
        <v>0</v>
      </c>
    </row>
    <row r="328" spans="1:7" ht="10.5" customHeight="1" x14ac:dyDescent="0.2">
      <c r="A328" s="5">
        <v>327</v>
      </c>
      <c r="B328" s="5" t="s">
        <v>25</v>
      </c>
      <c r="C328" s="5">
        <v>13</v>
      </c>
      <c r="D328" s="2" t="s">
        <v>9</v>
      </c>
      <c r="E328" s="5" t="s">
        <v>14</v>
      </c>
      <c r="F328" s="5" t="s">
        <v>67</v>
      </c>
      <c r="G328" s="6">
        <v>0</v>
      </c>
    </row>
    <row r="329" spans="1:7" ht="10.5" customHeight="1" x14ac:dyDescent="0.2">
      <c r="A329" s="5">
        <v>328</v>
      </c>
      <c r="B329" s="5" t="s">
        <v>25</v>
      </c>
      <c r="C329" s="5">
        <v>14</v>
      </c>
      <c r="D329" s="2" t="s">
        <v>10</v>
      </c>
      <c r="E329" s="5" t="s">
        <v>14</v>
      </c>
      <c r="F329" s="5" t="s">
        <v>67</v>
      </c>
      <c r="G329" s="6">
        <v>0</v>
      </c>
    </row>
    <row r="330" spans="1:7" ht="10.5" customHeight="1" x14ac:dyDescent="0.2">
      <c r="A330" s="5">
        <v>329</v>
      </c>
      <c r="B330" s="5" t="s">
        <v>104</v>
      </c>
      <c r="C330" s="5">
        <v>20</v>
      </c>
      <c r="D330" s="2" t="s">
        <v>56</v>
      </c>
      <c r="E330" s="5" t="s">
        <v>13</v>
      </c>
      <c r="F330" s="5" t="s">
        <v>67</v>
      </c>
      <c r="G330" s="6">
        <v>0</v>
      </c>
    </row>
    <row r="331" spans="1:7" ht="10.5" customHeight="1" x14ac:dyDescent="0.2">
      <c r="A331" s="5">
        <v>330</v>
      </c>
      <c r="B331" s="5" t="s">
        <v>104</v>
      </c>
      <c r="C331" s="5">
        <v>21</v>
      </c>
      <c r="D331" s="2" t="s">
        <v>57</v>
      </c>
      <c r="E331" s="5" t="s">
        <v>13</v>
      </c>
      <c r="F331" s="5" t="s">
        <v>67</v>
      </c>
      <c r="G331" s="6">
        <v>0</v>
      </c>
    </row>
    <row r="332" spans="1:7" ht="10.5" customHeight="1" x14ac:dyDescent="0.2">
      <c r="A332" s="5">
        <v>331</v>
      </c>
      <c r="B332" s="5" t="s">
        <v>104</v>
      </c>
      <c r="C332" s="5">
        <v>22</v>
      </c>
      <c r="D332" s="2" t="s">
        <v>58</v>
      </c>
      <c r="E332" s="5" t="s">
        <v>13</v>
      </c>
      <c r="F332" s="5" t="s">
        <v>67</v>
      </c>
      <c r="G332" s="6">
        <v>0</v>
      </c>
    </row>
    <row r="333" spans="1:7" ht="10.5" customHeight="1" x14ac:dyDescent="0.2">
      <c r="A333" s="5">
        <v>332</v>
      </c>
      <c r="B333" s="5" t="s">
        <v>104</v>
      </c>
      <c r="C333" s="5">
        <v>23</v>
      </c>
      <c r="D333" s="2" t="s">
        <v>47</v>
      </c>
      <c r="E333" s="5" t="s">
        <v>13</v>
      </c>
      <c r="F333" s="5" t="s">
        <v>67</v>
      </c>
      <c r="G333" s="6">
        <v>6374.62</v>
      </c>
    </row>
    <row r="334" spans="1:7" ht="10.5" customHeight="1" x14ac:dyDescent="0.2">
      <c r="A334" s="5">
        <v>333</v>
      </c>
      <c r="B334" s="5" t="s">
        <v>104</v>
      </c>
      <c r="C334" s="5">
        <v>24</v>
      </c>
      <c r="D334" s="2" t="s">
        <v>48</v>
      </c>
      <c r="E334" s="5" t="s">
        <v>13</v>
      </c>
      <c r="F334" s="5" t="s">
        <v>67</v>
      </c>
      <c r="G334" s="6">
        <v>687.57799999999997</v>
      </c>
    </row>
    <row r="335" spans="1:7" ht="10.5" customHeight="1" x14ac:dyDescent="0.2">
      <c r="A335" s="5">
        <v>334</v>
      </c>
      <c r="B335" s="5" t="s">
        <v>104</v>
      </c>
      <c r="C335" s="5">
        <v>25</v>
      </c>
      <c r="D335" s="2" t="s">
        <v>59</v>
      </c>
      <c r="E335" s="5" t="s">
        <v>13</v>
      </c>
      <c r="F335" s="5" t="s">
        <v>67</v>
      </c>
      <c r="G335" s="6">
        <v>1676.375</v>
      </c>
    </row>
    <row r="336" spans="1:7" ht="10.5" customHeight="1" x14ac:dyDescent="0.2">
      <c r="A336" s="5">
        <v>335</v>
      </c>
      <c r="B336" s="5" t="s">
        <v>104</v>
      </c>
      <c r="C336" s="5">
        <v>26</v>
      </c>
      <c r="D336" s="2" t="s">
        <v>49</v>
      </c>
      <c r="E336" s="5" t="s">
        <v>13</v>
      </c>
      <c r="F336" s="5" t="s">
        <v>67</v>
      </c>
      <c r="G336" s="6">
        <v>0</v>
      </c>
    </row>
    <row r="337" spans="1:7" ht="10.5" customHeight="1" x14ac:dyDescent="0.2">
      <c r="A337" s="5">
        <v>336</v>
      </c>
      <c r="B337" s="5" t="s">
        <v>104</v>
      </c>
      <c r="C337" s="5">
        <v>27</v>
      </c>
      <c r="D337" s="2" t="s">
        <v>60</v>
      </c>
      <c r="E337" s="5" t="s">
        <v>13</v>
      </c>
      <c r="F337" s="5" t="s">
        <v>67</v>
      </c>
      <c r="G337" s="6">
        <v>0</v>
      </c>
    </row>
    <row r="338" spans="1:7" ht="10.5" customHeight="1" x14ac:dyDescent="0.2">
      <c r="A338" s="5">
        <v>337</v>
      </c>
      <c r="B338" s="5" t="s">
        <v>104</v>
      </c>
      <c r="C338" s="5">
        <v>28</v>
      </c>
      <c r="D338" s="2" t="s">
        <v>61</v>
      </c>
      <c r="E338" s="5" t="s">
        <v>13</v>
      </c>
      <c r="F338" s="5" t="s">
        <v>67</v>
      </c>
      <c r="G338" s="6">
        <v>28820.1699999999</v>
      </c>
    </row>
    <row r="339" spans="1:7" ht="10.5" customHeight="1" x14ac:dyDescent="0.2">
      <c r="A339" s="5">
        <v>338</v>
      </c>
      <c r="B339" s="5" t="s">
        <v>104</v>
      </c>
      <c r="C339" s="5">
        <v>20</v>
      </c>
      <c r="D339" s="2" t="s">
        <v>56</v>
      </c>
      <c r="E339" s="5" t="s">
        <v>14</v>
      </c>
      <c r="F339" s="5" t="s">
        <v>67</v>
      </c>
      <c r="G339" s="6">
        <v>0</v>
      </c>
    </row>
    <row r="340" spans="1:7" ht="10.5" customHeight="1" x14ac:dyDescent="0.2">
      <c r="A340" s="5">
        <v>339</v>
      </c>
      <c r="B340" s="5" t="s">
        <v>104</v>
      </c>
      <c r="C340" s="5">
        <v>21</v>
      </c>
      <c r="D340" s="2" t="s">
        <v>57</v>
      </c>
      <c r="E340" s="5" t="s">
        <v>14</v>
      </c>
      <c r="F340" s="5" t="s">
        <v>67</v>
      </c>
      <c r="G340" s="6">
        <v>0</v>
      </c>
    </row>
    <row r="341" spans="1:7" ht="10.5" customHeight="1" x14ac:dyDescent="0.2">
      <c r="A341" s="5">
        <v>340</v>
      </c>
      <c r="B341" s="5" t="s">
        <v>104</v>
      </c>
      <c r="C341" s="5">
        <v>22</v>
      </c>
      <c r="D341" s="2" t="s">
        <v>58</v>
      </c>
      <c r="E341" s="5" t="s">
        <v>14</v>
      </c>
      <c r="F341" s="5" t="s">
        <v>67</v>
      </c>
      <c r="G341" s="6">
        <v>0</v>
      </c>
    </row>
    <row r="342" spans="1:7" ht="10.5" customHeight="1" x14ac:dyDescent="0.2">
      <c r="A342" s="5">
        <v>341</v>
      </c>
      <c r="B342" s="5" t="s">
        <v>104</v>
      </c>
      <c r="C342" s="5">
        <v>23</v>
      </c>
      <c r="D342" s="2" t="s">
        <v>47</v>
      </c>
      <c r="E342" s="5" t="s">
        <v>14</v>
      </c>
      <c r="F342" s="5" t="s">
        <v>67</v>
      </c>
      <c r="G342" s="6">
        <v>0</v>
      </c>
    </row>
    <row r="343" spans="1:7" ht="10.5" customHeight="1" x14ac:dyDescent="0.2">
      <c r="A343" s="5">
        <v>342</v>
      </c>
      <c r="B343" s="5" t="s">
        <v>104</v>
      </c>
      <c r="C343" s="5">
        <v>24</v>
      </c>
      <c r="D343" s="2" t="s">
        <v>48</v>
      </c>
      <c r="E343" s="5" t="s">
        <v>14</v>
      </c>
      <c r="F343" s="5" t="s">
        <v>67</v>
      </c>
      <c r="G343" s="6">
        <v>2293.6089999999999</v>
      </c>
    </row>
    <row r="344" spans="1:7" ht="10.5" customHeight="1" x14ac:dyDescent="0.2">
      <c r="A344" s="5">
        <v>343</v>
      </c>
      <c r="B344" s="5" t="s">
        <v>104</v>
      </c>
      <c r="C344" s="5">
        <v>25</v>
      </c>
      <c r="D344" s="2" t="s">
        <v>59</v>
      </c>
      <c r="E344" s="5" t="s">
        <v>14</v>
      </c>
      <c r="F344" s="5" t="s">
        <v>67</v>
      </c>
      <c r="G344" s="6">
        <v>18096.047999999999</v>
      </c>
    </row>
    <row r="345" spans="1:7" ht="10.5" customHeight="1" x14ac:dyDescent="0.2">
      <c r="A345" s="5">
        <v>344</v>
      </c>
      <c r="B345" s="5" t="s">
        <v>104</v>
      </c>
      <c r="C345" s="5">
        <v>26</v>
      </c>
      <c r="D345" s="2" t="s">
        <v>49</v>
      </c>
      <c r="E345" s="5" t="s">
        <v>14</v>
      </c>
      <c r="F345" s="5" t="s">
        <v>67</v>
      </c>
      <c r="G345" s="6">
        <v>0</v>
      </c>
    </row>
    <row r="346" spans="1:7" ht="10.5" customHeight="1" x14ac:dyDescent="0.2">
      <c r="A346" s="5">
        <v>345</v>
      </c>
      <c r="B346" s="5" t="s">
        <v>104</v>
      </c>
      <c r="C346" s="5">
        <v>27</v>
      </c>
      <c r="D346" s="2" t="s">
        <v>60</v>
      </c>
      <c r="E346" s="5" t="s">
        <v>14</v>
      </c>
      <c r="F346" s="5" t="s">
        <v>67</v>
      </c>
      <c r="G346" s="6">
        <v>0</v>
      </c>
    </row>
    <row r="347" spans="1:7" ht="10.5" customHeight="1" x14ac:dyDescent="0.2">
      <c r="A347" s="5">
        <v>346</v>
      </c>
      <c r="B347" s="5" t="s">
        <v>104</v>
      </c>
      <c r="C347" s="5">
        <v>28</v>
      </c>
      <c r="D347" s="2" t="s">
        <v>61</v>
      </c>
      <c r="E347" s="5" t="s">
        <v>14</v>
      </c>
      <c r="F347" s="5" t="s">
        <v>67</v>
      </c>
      <c r="G347" s="6">
        <v>196649.83500000008</v>
      </c>
    </row>
    <row r="348" spans="1:7" ht="10.5" customHeight="1" x14ac:dyDescent="0.2">
      <c r="A348" s="5">
        <v>347</v>
      </c>
      <c r="B348" s="5" t="s">
        <v>11</v>
      </c>
      <c r="C348" s="5">
        <v>29</v>
      </c>
      <c r="D348" s="2" t="s">
        <v>11</v>
      </c>
      <c r="E348" s="5" t="s">
        <v>13</v>
      </c>
      <c r="F348" s="5" t="s">
        <v>67</v>
      </c>
      <c r="G348" s="6">
        <v>0</v>
      </c>
    </row>
    <row r="349" spans="1:7" ht="10.5" customHeight="1" x14ac:dyDescent="0.2">
      <c r="A349" s="5">
        <v>348</v>
      </c>
      <c r="B349" s="5" t="s">
        <v>11</v>
      </c>
      <c r="C349" s="5">
        <v>29</v>
      </c>
      <c r="D349" s="2" t="s">
        <v>11</v>
      </c>
      <c r="E349" s="5" t="s">
        <v>14</v>
      </c>
      <c r="F349" s="5" t="s">
        <v>67</v>
      </c>
      <c r="G349" s="6">
        <v>0</v>
      </c>
    </row>
    <row r="350" spans="1:7" ht="10.5" customHeight="1" x14ac:dyDescent="0.2">
      <c r="A350" s="5">
        <v>349</v>
      </c>
      <c r="B350" s="5" t="s">
        <v>24</v>
      </c>
      <c r="C350" s="5">
        <v>30</v>
      </c>
      <c r="D350" s="2" t="s">
        <v>15</v>
      </c>
      <c r="E350" s="5" t="s">
        <v>13</v>
      </c>
      <c r="F350" s="5" t="s">
        <v>67</v>
      </c>
      <c r="G350" s="6">
        <v>0</v>
      </c>
    </row>
    <row r="351" spans="1:7" ht="10.5" customHeight="1" x14ac:dyDescent="0.2">
      <c r="A351" s="5">
        <v>350</v>
      </c>
      <c r="B351" s="5" t="s">
        <v>24</v>
      </c>
      <c r="C351" s="5">
        <v>30</v>
      </c>
      <c r="D351" s="2" t="s">
        <v>15</v>
      </c>
      <c r="E351" s="5" t="s">
        <v>14</v>
      </c>
      <c r="F351" s="5" t="s">
        <v>67</v>
      </c>
      <c r="G351" s="6">
        <v>0</v>
      </c>
    </row>
    <row r="352" spans="1:7" ht="10.5" customHeight="1" x14ac:dyDescent="0.2">
      <c r="A352" s="5">
        <v>351</v>
      </c>
      <c r="B352" s="5" t="s">
        <v>25</v>
      </c>
      <c r="C352" s="5">
        <v>1</v>
      </c>
      <c r="D352" s="2" t="s">
        <v>18</v>
      </c>
      <c r="E352" s="5" t="s">
        <v>13</v>
      </c>
      <c r="F352" s="5" t="s">
        <v>68</v>
      </c>
      <c r="G352" s="6">
        <v>40996.174999999996</v>
      </c>
    </row>
    <row r="353" spans="1:7" ht="10.5" customHeight="1" x14ac:dyDescent="0.2">
      <c r="A353" s="5">
        <v>352</v>
      </c>
      <c r="B353" s="5" t="s">
        <v>25</v>
      </c>
      <c r="C353" s="5">
        <v>2</v>
      </c>
      <c r="D353" s="2" t="s">
        <v>0</v>
      </c>
      <c r="E353" s="5" t="s">
        <v>13</v>
      </c>
      <c r="F353" s="5" t="s">
        <v>68</v>
      </c>
      <c r="G353" s="6">
        <v>173598.81700000001</v>
      </c>
    </row>
    <row r="354" spans="1:7" ht="10.5" customHeight="1" x14ac:dyDescent="0.2">
      <c r="A354" s="5">
        <v>353</v>
      </c>
      <c r="B354" s="5" t="s">
        <v>25</v>
      </c>
      <c r="C354" s="5">
        <v>3</v>
      </c>
      <c r="D354" s="2" t="s">
        <v>1</v>
      </c>
      <c r="E354" s="5" t="s">
        <v>13</v>
      </c>
      <c r="F354" s="5" t="s">
        <v>68</v>
      </c>
      <c r="G354" s="6">
        <v>0</v>
      </c>
    </row>
    <row r="355" spans="1:7" ht="10.5" customHeight="1" x14ac:dyDescent="0.2">
      <c r="A355" s="5">
        <v>354</v>
      </c>
      <c r="B355" s="5" t="s">
        <v>25</v>
      </c>
      <c r="C355" s="5">
        <v>4</v>
      </c>
      <c r="D355" s="2" t="s">
        <v>20</v>
      </c>
      <c r="E355" s="5" t="s">
        <v>13</v>
      </c>
      <c r="F355" s="5" t="s">
        <v>68</v>
      </c>
      <c r="G355" s="6">
        <v>5463.0389999999998</v>
      </c>
    </row>
    <row r="356" spans="1:7" ht="10.5" customHeight="1" x14ac:dyDescent="0.2">
      <c r="A356" s="5">
        <v>355</v>
      </c>
      <c r="B356" s="5" t="s">
        <v>25</v>
      </c>
      <c r="C356" s="5">
        <v>5</v>
      </c>
      <c r="D356" s="2" t="s">
        <v>2</v>
      </c>
      <c r="E356" s="5" t="s">
        <v>13</v>
      </c>
      <c r="F356" s="5" t="s">
        <v>68</v>
      </c>
      <c r="G356" s="6">
        <v>45330.77</v>
      </c>
    </row>
    <row r="357" spans="1:7" ht="10.5" customHeight="1" x14ac:dyDescent="0.2">
      <c r="A357" s="5">
        <v>356</v>
      </c>
      <c r="B357" s="5" t="s">
        <v>25</v>
      </c>
      <c r="C357" s="5">
        <v>6</v>
      </c>
      <c r="D357" s="2" t="s">
        <v>19</v>
      </c>
      <c r="E357" s="5" t="s">
        <v>13</v>
      </c>
      <c r="F357" s="5" t="s">
        <v>68</v>
      </c>
      <c r="G357" s="6">
        <v>46037.235000000001</v>
      </c>
    </row>
    <row r="358" spans="1:7" ht="10.5" customHeight="1" x14ac:dyDescent="0.2">
      <c r="A358" s="5">
        <v>357</v>
      </c>
      <c r="B358" s="5" t="s">
        <v>25</v>
      </c>
      <c r="C358" s="5">
        <v>7</v>
      </c>
      <c r="D358" s="2" t="s">
        <v>3</v>
      </c>
      <c r="E358" s="5" t="s">
        <v>13</v>
      </c>
      <c r="F358" s="5" t="s">
        <v>68</v>
      </c>
      <c r="G358" s="6">
        <v>0</v>
      </c>
    </row>
    <row r="359" spans="1:7" ht="10.5" customHeight="1" x14ac:dyDescent="0.2">
      <c r="A359" s="5">
        <v>358</v>
      </c>
      <c r="B359" s="5" t="s">
        <v>25</v>
      </c>
      <c r="C359" s="5">
        <v>8</v>
      </c>
      <c r="D359" s="2" t="s">
        <v>4</v>
      </c>
      <c r="E359" s="5" t="s">
        <v>13</v>
      </c>
      <c r="F359" s="5" t="s">
        <v>68</v>
      </c>
      <c r="G359" s="6">
        <v>2285.875</v>
      </c>
    </row>
    <row r="360" spans="1:7" ht="10.5" customHeight="1" x14ac:dyDescent="0.2">
      <c r="A360" s="5">
        <v>359</v>
      </c>
      <c r="B360" s="5" t="s">
        <v>25</v>
      </c>
      <c r="C360" s="5">
        <v>9</v>
      </c>
      <c r="D360" s="2" t="s">
        <v>5</v>
      </c>
      <c r="E360" s="5" t="s">
        <v>13</v>
      </c>
      <c r="F360" s="5" t="s">
        <v>68</v>
      </c>
      <c r="G360" s="6">
        <v>0</v>
      </c>
    </row>
    <row r="361" spans="1:7" ht="10.5" customHeight="1" x14ac:dyDescent="0.2">
      <c r="A361" s="5">
        <v>360</v>
      </c>
      <c r="B361" s="5" t="s">
        <v>25</v>
      </c>
      <c r="C361" s="5">
        <v>10</v>
      </c>
      <c r="D361" s="2" t="s">
        <v>6</v>
      </c>
      <c r="E361" s="5" t="s">
        <v>13</v>
      </c>
      <c r="F361" s="5" t="s">
        <v>68</v>
      </c>
      <c r="G361" s="6">
        <v>0</v>
      </c>
    </row>
    <row r="362" spans="1:7" ht="10.5" customHeight="1" x14ac:dyDescent="0.2">
      <c r="A362" s="5">
        <v>361</v>
      </c>
      <c r="B362" s="5" t="s">
        <v>25</v>
      </c>
      <c r="C362" s="5">
        <v>11</v>
      </c>
      <c r="D362" s="2" t="s">
        <v>7</v>
      </c>
      <c r="E362" s="5" t="s">
        <v>13</v>
      </c>
      <c r="F362" s="5" t="s">
        <v>68</v>
      </c>
      <c r="G362" s="6">
        <v>0</v>
      </c>
    </row>
    <row r="363" spans="1:7" ht="10.5" customHeight="1" x14ac:dyDescent="0.2">
      <c r="A363" s="5">
        <v>362</v>
      </c>
      <c r="B363" s="5" t="s">
        <v>25</v>
      </c>
      <c r="C363" s="5">
        <v>12</v>
      </c>
      <c r="D363" s="2" t="s">
        <v>8</v>
      </c>
      <c r="E363" s="5" t="s">
        <v>13</v>
      </c>
      <c r="F363" s="5" t="s">
        <v>68</v>
      </c>
      <c r="G363" s="6">
        <v>149269.337</v>
      </c>
    </row>
    <row r="364" spans="1:7" ht="10.5" customHeight="1" x14ac:dyDescent="0.2">
      <c r="A364" s="5">
        <v>363</v>
      </c>
      <c r="B364" s="5" t="s">
        <v>25</v>
      </c>
      <c r="C364" s="5">
        <v>13</v>
      </c>
      <c r="D364" s="2" t="s">
        <v>9</v>
      </c>
      <c r="E364" s="5" t="s">
        <v>13</v>
      </c>
      <c r="F364" s="5" t="s">
        <v>68</v>
      </c>
      <c r="G364" s="6">
        <v>0</v>
      </c>
    </row>
    <row r="365" spans="1:7" ht="10.5" customHeight="1" x14ac:dyDescent="0.2">
      <c r="A365" s="5">
        <v>364</v>
      </c>
      <c r="B365" s="5" t="s">
        <v>25</v>
      </c>
      <c r="C365" s="5">
        <v>14</v>
      </c>
      <c r="D365" s="2" t="s">
        <v>10</v>
      </c>
      <c r="E365" s="5" t="s">
        <v>13</v>
      </c>
      <c r="F365" s="5" t="s">
        <v>68</v>
      </c>
      <c r="G365" s="6">
        <v>605237.61699999997</v>
      </c>
    </row>
    <row r="366" spans="1:7" ht="10.5" customHeight="1" x14ac:dyDescent="0.2">
      <c r="A366" s="5">
        <v>365</v>
      </c>
      <c r="B366" s="5" t="s">
        <v>25</v>
      </c>
      <c r="C366" s="5">
        <v>1</v>
      </c>
      <c r="D366" s="2" t="s">
        <v>18</v>
      </c>
      <c r="E366" s="5" t="s">
        <v>14</v>
      </c>
      <c r="F366" s="5" t="s">
        <v>68</v>
      </c>
      <c r="G366" s="6">
        <v>8858.1119999999992</v>
      </c>
    </row>
    <row r="367" spans="1:7" ht="10.5" customHeight="1" x14ac:dyDescent="0.2">
      <c r="A367" s="5">
        <v>366</v>
      </c>
      <c r="B367" s="5" t="s">
        <v>25</v>
      </c>
      <c r="C367" s="5">
        <v>2</v>
      </c>
      <c r="D367" s="2" t="s">
        <v>0</v>
      </c>
      <c r="E367" s="5" t="s">
        <v>14</v>
      </c>
      <c r="F367" s="5" t="s">
        <v>68</v>
      </c>
      <c r="G367" s="6">
        <v>0</v>
      </c>
    </row>
    <row r="368" spans="1:7" ht="10.5" customHeight="1" x14ac:dyDescent="0.2">
      <c r="A368" s="5">
        <v>367</v>
      </c>
      <c r="B368" s="5" t="s">
        <v>25</v>
      </c>
      <c r="C368" s="5">
        <v>3</v>
      </c>
      <c r="D368" s="2" t="s">
        <v>1</v>
      </c>
      <c r="E368" s="5" t="s">
        <v>14</v>
      </c>
      <c r="F368" s="5" t="s">
        <v>68</v>
      </c>
      <c r="G368" s="6">
        <v>0</v>
      </c>
    </row>
    <row r="369" spans="1:7" ht="10.5" customHeight="1" x14ac:dyDescent="0.2">
      <c r="A369" s="5">
        <v>368</v>
      </c>
      <c r="B369" s="5" t="s">
        <v>25</v>
      </c>
      <c r="C369" s="5">
        <v>4</v>
      </c>
      <c r="D369" s="2" t="s">
        <v>20</v>
      </c>
      <c r="E369" s="5" t="s">
        <v>14</v>
      </c>
      <c r="F369" s="5" t="s">
        <v>68</v>
      </c>
      <c r="G369" s="6">
        <v>20485.192999999999</v>
      </c>
    </row>
    <row r="370" spans="1:7" ht="10.5" customHeight="1" x14ac:dyDescent="0.2">
      <c r="A370" s="5">
        <v>369</v>
      </c>
      <c r="B370" s="5" t="s">
        <v>25</v>
      </c>
      <c r="C370" s="5">
        <v>5</v>
      </c>
      <c r="D370" s="2" t="s">
        <v>2</v>
      </c>
      <c r="E370" s="5" t="s">
        <v>14</v>
      </c>
      <c r="F370" s="5" t="s">
        <v>68</v>
      </c>
      <c r="G370" s="6">
        <v>0</v>
      </c>
    </row>
    <row r="371" spans="1:7" ht="10.5" customHeight="1" x14ac:dyDescent="0.2">
      <c r="A371" s="5">
        <v>370</v>
      </c>
      <c r="B371" s="5" t="s">
        <v>25</v>
      </c>
      <c r="C371" s="5">
        <v>6</v>
      </c>
      <c r="D371" s="2" t="s">
        <v>19</v>
      </c>
      <c r="E371" s="5" t="s">
        <v>14</v>
      </c>
      <c r="F371" s="5" t="s">
        <v>68</v>
      </c>
      <c r="G371" s="6">
        <v>0</v>
      </c>
    </row>
    <row r="372" spans="1:7" ht="10.5" customHeight="1" x14ac:dyDescent="0.2">
      <c r="A372" s="5">
        <v>371</v>
      </c>
      <c r="B372" s="5" t="s">
        <v>25</v>
      </c>
      <c r="C372" s="5">
        <v>7</v>
      </c>
      <c r="D372" s="2" t="s">
        <v>3</v>
      </c>
      <c r="E372" s="5" t="s">
        <v>14</v>
      </c>
      <c r="F372" s="5" t="s">
        <v>68</v>
      </c>
      <c r="G372" s="6">
        <v>0</v>
      </c>
    </row>
    <row r="373" spans="1:7" ht="10.5" customHeight="1" x14ac:dyDescent="0.2">
      <c r="A373" s="5">
        <v>372</v>
      </c>
      <c r="B373" s="5" t="s">
        <v>25</v>
      </c>
      <c r="C373" s="5">
        <v>8</v>
      </c>
      <c r="D373" s="2" t="s">
        <v>4</v>
      </c>
      <c r="E373" s="5" t="s">
        <v>14</v>
      </c>
      <c r="F373" s="5" t="s">
        <v>68</v>
      </c>
      <c r="G373" s="6">
        <v>107294.88499999999</v>
      </c>
    </row>
    <row r="374" spans="1:7" ht="10.5" customHeight="1" x14ac:dyDescent="0.2">
      <c r="A374" s="5">
        <v>373</v>
      </c>
      <c r="B374" s="5" t="s">
        <v>25</v>
      </c>
      <c r="C374" s="5">
        <v>9</v>
      </c>
      <c r="D374" s="2" t="s">
        <v>5</v>
      </c>
      <c r="E374" s="5" t="s">
        <v>14</v>
      </c>
      <c r="F374" s="5" t="s">
        <v>68</v>
      </c>
      <c r="G374" s="6">
        <v>285374.016</v>
      </c>
    </row>
    <row r="375" spans="1:7" ht="10.5" customHeight="1" x14ac:dyDescent="0.2">
      <c r="A375" s="5">
        <v>374</v>
      </c>
      <c r="B375" s="5" t="s">
        <v>25</v>
      </c>
      <c r="C375" s="5">
        <v>10</v>
      </c>
      <c r="D375" s="2" t="s">
        <v>6</v>
      </c>
      <c r="E375" s="5" t="s">
        <v>14</v>
      </c>
      <c r="F375" s="5" t="s">
        <v>68</v>
      </c>
      <c r="G375" s="6">
        <v>17297.065999999999</v>
      </c>
    </row>
    <row r="376" spans="1:7" ht="10.5" customHeight="1" x14ac:dyDescent="0.2">
      <c r="A376" s="5">
        <v>375</v>
      </c>
      <c r="B376" s="5" t="s">
        <v>25</v>
      </c>
      <c r="C376" s="5">
        <v>11</v>
      </c>
      <c r="D376" s="2" t="s">
        <v>7</v>
      </c>
      <c r="E376" s="5" t="s">
        <v>14</v>
      </c>
      <c r="F376" s="5" t="s">
        <v>68</v>
      </c>
      <c r="G376" s="6">
        <v>117572.31200000001</v>
      </c>
    </row>
    <row r="377" spans="1:7" ht="10.5" customHeight="1" x14ac:dyDescent="0.2">
      <c r="A377" s="5">
        <v>376</v>
      </c>
      <c r="B377" s="5" t="s">
        <v>25</v>
      </c>
      <c r="C377" s="5">
        <v>12</v>
      </c>
      <c r="D377" s="2" t="s">
        <v>8</v>
      </c>
      <c r="E377" s="5" t="s">
        <v>14</v>
      </c>
      <c r="F377" s="5" t="s">
        <v>68</v>
      </c>
      <c r="G377" s="6">
        <v>0</v>
      </c>
    </row>
    <row r="378" spans="1:7" ht="10.5" customHeight="1" x14ac:dyDescent="0.2">
      <c r="A378" s="5">
        <v>377</v>
      </c>
      <c r="B378" s="5" t="s">
        <v>25</v>
      </c>
      <c r="C378" s="5">
        <v>13</v>
      </c>
      <c r="D378" s="2" t="s">
        <v>9</v>
      </c>
      <c r="E378" s="5" t="s">
        <v>14</v>
      </c>
      <c r="F378" s="5" t="s">
        <v>68</v>
      </c>
      <c r="G378" s="6">
        <v>0</v>
      </c>
    </row>
    <row r="379" spans="1:7" ht="10.5" customHeight="1" x14ac:dyDescent="0.2">
      <c r="A379" s="5">
        <v>378</v>
      </c>
      <c r="B379" s="5" t="s">
        <v>25</v>
      </c>
      <c r="C379" s="5">
        <v>14</v>
      </c>
      <c r="D379" s="2" t="s">
        <v>10</v>
      </c>
      <c r="E379" s="5" t="s">
        <v>14</v>
      </c>
      <c r="F379" s="5" t="s">
        <v>68</v>
      </c>
      <c r="G379" s="6">
        <v>0</v>
      </c>
    </row>
    <row r="380" spans="1:7" ht="10.5" customHeight="1" x14ac:dyDescent="0.2">
      <c r="A380" s="5">
        <v>379</v>
      </c>
      <c r="B380" s="5" t="s">
        <v>104</v>
      </c>
      <c r="C380" s="5">
        <v>20</v>
      </c>
      <c r="D380" s="2" t="s">
        <v>56</v>
      </c>
      <c r="E380" s="5" t="s">
        <v>13</v>
      </c>
      <c r="F380" s="5" t="s">
        <v>68</v>
      </c>
      <c r="G380" s="6">
        <v>0</v>
      </c>
    </row>
    <row r="381" spans="1:7" ht="10.5" customHeight="1" x14ac:dyDescent="0.2">
      <c r="A381" s="5">
        <v>380</v>
      </c>
      <c r="B381" s="5" t="s">
        <v>104</v>
      </c>
      <c r="C381" s="5">
        <v>21</v>
      </c>
      <c r="D381" s="2" t="s">
        <v>57</v>
      </c>
      <c r="E381" s="5" t="s">
        <v>13</v>
      </c>
      <c r="F381" s="5" t="s">
        <v>68</v>
      </c>
      <c r="G381" s="6">
        <v>0</v>
      </c>
    </row>
    <row r="382" spans="1:7" ht="10.5" customHeight="1" x14ac:dyDescent="0.2">
      <c r="A382" s="5">
        <v>381</v>
      </c>
      <c r="B382" s="5" t="s">
        <v>104</v>
      </c>
      <c r="C382" s="5">
        <v>22</v>
      </c>
      <c r="D382" s="2" t="s">
        <v>58</v>
      </c>
      <c r="E382" s="5" t="s">
        <v>13</v>
      </c>
      <c r="F382" s="5" t="s">
        <v>68</v>
      </c>
      <c r="G382" s="6">
        <v>0</v>
      </c>
    </row>
    <row r="383" spans="1:7" ht="10.5" customHeight="1" x14ac:dyDescent="0.2">
      <c r="A383" s="5">
        <v>382</v>
      </c>
      <c r="B383" s="5" t="s">
        <v>104</v>
      </c>
      <c r="C383" s="5">
        <v>23</v>
      </c>
      <c r="D383" s="2" t="s">
        <v>47</v>
      </c>
      <c r="E383" s="5" t="s">
        <v>13</v>
      </c>
      <c r="F383" s="5" t="s">
        <v>68</v>
      </c>
      <c r="G383" s="6">
        <v>9354.7289999999994</v>
      </c>
    </row>
    <row r="384" spans="1:7" ht="10.5" customHeight="1" x14ac:dyDescent="0.2">
      <c r="A384" s="5">
        <v>383</v>
      </c>
      <c r="B384" s="5" t="s">
        <v>104</v>
      </c>
      <c r="C384" s="5">
        <v>24</v>
      </c>
      <c r="D384" s="2" t="s">
        <v>48</v>
      </c>
      <c r="E384" s="5" t="s">
        <v>13</v>
      </c>
      <c r="F384" s="5" t="s">
        <v>68</v>
      </c>
      <c r="G384" s="6">
        <v>118.074</v>
      </c>
    </row>
    <row r="385" spans="1:7" ht="10.5" customHeight="1" x14ac:dyDescent="0.2">
      <c r="A385" s="5">
        <v>384</v>
      </c>
      <c r="B385" s="5" t="s">
        <v>104</v>
      </c>
      <c r="C385" s="5">
        <v>25</v>
      </c>
      <c r="D385" s="2" t="s">
        <v>59</v>
      </c>
      <c r="E385" s="5" t="s">
        <v>13</v>
      </c>
      <c r="F385" s="5" t="s">
        <v>68</v>
      </c>
      <c r="G385" s="6">
        <v>3000</v>
      </c>
    </row>
    <row r="386" spans="1:7" ht="10.5" customHeight="1" x14ac:dyDescent="0.2">
      <c r="A386" s="5">
        <v>385</v>
      </c>
      <c r="B386" s="5" t="s">
        <v>104</v>
      </c>
      <c r="C386" s="5">
        <v>26</v>
      </c>
      <c r="D386" s="2" t="s">
        <v>49</v>
      </c>
      <c r="E386" s="5" t="s">
        <v>13</v>
      </c>
      <c r="F386" s="5" t="s">
        <v>68</v>
      </c>
      <c r="G386" s="6">
        <v>0</v>
      </c>
    </row>
    <row r="387" spans="1:7" ht="10.5" customHeight="1" x14ac:dyDescent="0.2">
      <c r="A387" s="5">
        <v>386</v>
      </c>
      <c r="B387" s="5" t="s">
        <v>104</v>
      </c>
      <c r="C387" s="5">
        <v>27</v>
      </c>
      <c r="D387" s="2" t="s">
        <v>60</v>
      </c>
      <c r="E387" s="5" t="s">
        <v>13</v>
      </c>
      <c r="F387" s="5" t="s">
        <v>68</v>
      </c>
      <c r="G387" s="6">
        <v>0</v>
      </c>
    </row>
    <row r="388" spans="1:7" ht="10.5" customHeight="1" x14ac:dyDescent="0.2">
      <c r="A388" s="5">
        <v>387</v>
      </c>
      <c r="B388" s="5" t="s">
        <v>104</v>
      </c>
      <c r="C388" s="5">
        <v>28</v>
      </c>
      <c r="D388" s="2" t="s">
        <v>61</v>
      </c>
      <c r="E388" s="5" t="s">
        <v>13</v>
      </c>
      <c r="F388" s="5" t="s">
        <v>68</v>
      </c>
      <c r="G388" s="6">
        <v>30111.186999999758</v>
      </c>
    </row>
    <row r="389" spans="1:7" ht="10.5" customHeight="1" x14ac:dyDescent="0.2">
      <c r="A389" s="5">
        <v>388</v>
      </c>
      <c r="B389" s="5" t="s">
        <v>104</v>
      </c>
      <c r="C389" s="5">
        <v>20</v>
      </c>
      <c r="D389" s="2" t="s">
        <v>56</v>
      </c>
      <c r="E389" s="5" t="s">
        <v>14</v>
      </c>
      <c r="F389" s="5" t="s">
        <v>68</v>
      </c>
      <c r="G389" s="6">
        <v>0</v>
      </c>
    </row>
    <row r="390" spans="1:7" ht="10.5" customHeight="1" x14ac:dyDescent="0.2">
      <c r="A390" s="5">
        <v>389</v>
      </c>
      <c r="B390" s="5" t="s">
        <v>104</v>
      </c>
      <c r="C390" s="5">
        <v>21</v>
      </c>
      <c r="D390" s="2" t="s">
        <v>57</v>
      </c>
      <c r="E390" s="5" t="s">
        <v>14</v>
      </c>
      <c r="F390" s="5" t="s">
        <v>68</v>
      </c>
      <c r="G390" s="6">
        <v>0</v>
      </c>
    </row>
    <row r="391" spans="1:7" ht="10.5" customHeight="1" x14ac:dyDescent="0.2">
      <c r="A391" s="5">
        <v>390</v>
      </c>
      <c r="B391" s="5" t="s">
        <v>104</v>
      </c>
      <c r="C391" s="5">
        <v>22</v>
      </c>
      <c r="D391" s="2" t="s">
        <v>58</v>
      </c>
      <c r="E391" s="5" t="s">
        <v>14</v>
      </c>
      <c r="F391" s="5" t="s">
        <v>68</v>
      </c>
      <c r="G391" s="6">
        <v>0</v>
      </c>
    </row>
    <row r="392" spans="1:7" ht="10.5" customHeight="1" x14ac:dyDescent="0.2">
      <c r="A392" s="5">
        <v>391</v>
      </c>
      <c r="B392" s="5" t="s">
        <v>104</v>
      </c>
      <c r="C392" s="5">
        <v>23</v>
      </c>
      <c r="D392" s="2" t="s">
        <v>47</v>
      </c>
      <c r="E392" s="5" t="s">
        <v>14</v>
      </c>
      <c r="F392" s="5" t="s">
        <v>68</v>
      </c>
      <c r="G392" s="6">
        <v>0</v>
      </c>
    </row>
    <row r="393" spans="1:7" ht="10.5" customHeight="1" x14ac:dyDescent="0.2">
      <c r="A393" s="5">
        <v>392</v>
      </c>
      <c r="B393" s="5" t="s">
        <v>104</v>
      </c>
      <c r="C393" s="5">
        <v>24</v>
      </c>
      <c r="D393" s="2" t="s">
        <v>48</v>
      </c>
      <c r="E393" s="5" t="s">
        <v>14</v>
      </c>
      <c r="F393" s="5" t="s">
        <v>68</v>
      </c>
      <c r="G393" s="6">
        <v>2307.0239999999999</v>
      </c>
    </row>
    <row r="394" spans="1:7" ht="10.5" customHeight="1" x14ac:dyDescent="0.2">
      <c r="A394" s="5">
        <v>393</v>
      </c>
      <c r="B394" s="5" t="s">
        <v>104</v>
      </c>
      <c r="C394" s="5">
        <v>25</v>
      </c>
      <c r="D394" s="2" t="s">
        <v>59</v>
      </c>
      <c r="E394" s="5" t="s">
        <v>14</v>
      </c>
      <c r="F394" s="5" t="s">
        <v>68</v>
      </c>
      <c r="G394" s="6">
        <v>9633.3909999999996</v>
      </c>
    </row>
    <row r="395" spans="1:7" ht="10.5" customHeight="1" x14ac:dyDescent="0.2">
      <c r="A395" s="5">
        <v>394</v>
      </c>
      <c r="B395" s="5" t="s">
        <v>104</v>
      </c>
      <c r="C395" s="5">
        <v>26</v>
      </c>
      <c r="D395" s="2" t="s">
        <v>49</v>
      </c>
      <c r="E395" s="5" t="s">
        <v>14</v>
      </c>
      <c r="F395" s="5" t="s">
        <v>68</v>
      </c>
      <c r="G395" s="6">
        <v>0</v>
      </c>
    </row>
    <row r="396" spans="1:7" ht="10.5" customHeight="1" x14ac:dyDescent="0.2">
      <c r="A396" s="5">
        <v>395</v>
      </c>
      <c r="B396" s="5" t="s">
        <v>104</v>
      </c>
      <c r="C396" s="5">
        <v>27</v>
      </c>
      <c r="D396" s="2" t="s">
        <v>60</v>
      </c>
      <c r="E396" s="5" t="s">
        <v>14</v>
      </c>
      <c r="F396" s="5" t="s">
        <v>68</v>
      </c>
      <c r="G396" s="6">
        <v>0</v>
      </c>
    </row>
    <row r="397" spans="1:7" ht="10.5" customHeight="1" x14ac:dyDescent="0.2">
      <c r="A397" s="5">
        <v>396</v>
      </c>
      <c r="B397" s="5" t="s">
        <v>104</v>
      </c>
      <c r="C397" s="5">
        <v>28</v>
      </c>
      <c r="D397" s="2" t="s">
        <v>61</v>
      </c>
      <c r="E397" s="5" t="s">
        <v>14</v>
      </c>
      <c r="F397" s="5" t="s">
        <v>68</v>
      </c>
      <c r="G397" s="6">
        <v>71304.008000000074</v>
      </c>
    </row>
    <row r="398" spans="1:7" ht="10.5" customHeight="1" x14ac:dyDescent="0.2">
      <c r="A398" s="5">
        <v>397</v>
      </c>
      <c r="B398" s="5" t="s">
        <v>11</v>
      </c>
      <c r="C398" s="5">
        <v>29</v>
      </c>
      <c r="D398" s="2" t="s">
        <v>11</v>
      </c>
      <c r="E398" s="5" t="s">
        <v>13</v>
      </c>
      <c r="F398" s="5" t="s">
        <v>68</v>
      </c>
      <c r="G398" s="6">
        <v>0</v>
      </c>
    </row>
    <row r="399" spans="1:7" ht="10.5" customHeight="1" x14ac:dyDescent="0.2">
      <c r="A399" s="5">
        <v>398</v>
      </c>
      <c r="B399" s="5" t="s">
        <v>11</v>
      </c>
      <c r="C399" s="5">
        <v>29</v>
      </c>
      <c r="D399" s="2" t="s">
        <v>11</v>
      </c>
      <c r="E399" s="5" t="s">
        <v>14</v>
      </c>
      <c r="F399" s="5" t="s">
        <v>68</v>
      </c>
      <c r="G399" s="6">
        <v>0</v>
      </c>
    </row>
    <row r="400" spans="1:7" ht="10.5" customHeight="1" x14ac:dyDescent="0.2">
      <c r="A400" s="5">
        <v>399</v>
      </c>
      <c r="B400" s="5" t="s">
        <v>24</v>
      </c>
      <c r="C400" s="5">
        <v>30</v>
      </c>
      <c r="D400" s="2" t="s">
        <v>15</v>
      </c>
      <c r="E400" s="5" t="s">
        <v>13</v>
      </c>
      <c r="F400" s="5" t="s">
        <v>68</v>
      </c>
      <c r="G400" s="6">
        <v>0</v>
      </c>
    </row>
    <row r="401" spans="1:7" ht="10.5" customHeight="1" x14ac:dyDescent="0.2">
      <c r="A401" s="5">
        <v>400</v>
      </c>
      <c r="B401" s="5" t="s">
        <v>24</v>
      </c>
      <c r="C401" s="5">
        <v>30</v>
      </c>
      <c r="D401" s="2" t="s">
        <v>15</v>
      </c>
      <c r="E401" s="5" t="s">
        <v>14</v>
      </c>
      <c r="F401" s="5" t="s">
        <v>68</v>
      </c>
      <c r="G401" s="6">
        <v>0</v>
      </c>
    </row>
    <row r="402" spans="1:7" ht="10.5" customHeight="1" x14ac:dyDescent="0.2">
      <c r="A402" s="5">
        <v>401</v>
      </c>
      <c r="B402" s="5" t="s">
        <v>25</v>
      </c>
      <c r="C402" s="5">
        <v>1</v>
      </c>
      <c r="D402" s="2" t="s">
        <v>18</v>
      </c>
      <c r="E402" s="5" t="s">
        <v>13</v>
      </c>
      <c r="F402" s="5" t="s">
        <v>69</v>
      </c>
      <c r="G402" s="6">
        <v>44155.251000000004</v>
      </c>
    </row>
    <row r="403" spans="1:7" ht="10.5" customHeight="1" x14ac:dyDescent="0.2">
      <c r="A403" s="5">
        <v>402</v>
      </c>
      <c r="B403" s="5" t="s">
        <v>25</v>
      </c>
      <c r="C403" s="5">
        <v>2</v>
      </c>
      <c r="D403" s="2" t="s">
        <v>0</v>
      </c>
      <c r="E403" s="5" t="s">
        <v>13</v>
      </c>
      <c r="F403" s="5" t="s">
        <v>69</v>
      </c>
      <c r="G403" s="6">
        <v>174002.69099999999</v>
      </c>
    </row>
    <row r="404" spans="1:7" ht="10.5" customHeight="1" x14ac:dyDescent="0.2">
      <c r="A404" s="5">
        <v>403</v>
      </c>
      <c r="B404" s="5" t="s">
        <v>25</v>
      </c>
      <c r="C404" s="5">
        <v>3</v>
      </c>
      <c r="D404" s="2" t="s">
        <v>1</v>
      </c>
      <c r="E404" s="5" t="s">
        <v>13</v>
      </c>
      <c r="F404" s="5" t="s">
        <v>69</v>
      </c>
      <c r="G404" s="6">
        <v>0</v>
      </c>
    </row>
    <row r="405" spans="1:7" ht="10.5" customHeight="1" x14ac:dyDescent="0.2">
      <c r="A405" s="5">
        <v>404</v>
      </c>
      <c r="B405" s="5" t="s">
        <v>25</v>
      </c>
      <c r="C405" s="5">
        <v>4</v>
      </c>
      <c r="D405" s="2" t="s">
        <v>20</v>
      </c>
      <c r="E405" s="5" t="s">
        <v>13</v>
      </c>
      <c r="F405" s="5" t="s">
        <v>69</v>
      </c>
      <c r="G405" s="6">
        <v>5967.2089999999998</v>
      </c>
    </row>
    <row r="406" spans="1:7" ht="10.5" customHeight="1" x14ac:dyDescent="0.2">
      <c r="A406" s="5">
        <v>405</v>
      </c>
      <c r="B406" s="5" t="s">
        <v>25</v>
      </c>
      <c r="C406" s="5">
        <v>5</v>
      </c>
      <c r="D406" s="2" t="s">
        <v>2</v>
      </c>
      <c r="E406" s="5" t="s">
        <v>13</v>
      </c>
      <c r="F406" s="5" t="s">
        <v>69</v>
      </c>
      <c r="G406" s="6">
        <v>44942.516000000003</v>
      </c>
    </row>
    <row r="407" spans="1:7" ht="10.5" customHeight="1" x14ac:dyDescent="0.2">
      <c r="A407" s="5">
        <v>406</v>
      </c>
      <c r="B407" s="5" t="s">
        <v>25</v>
      </c>
      <c r="C407" s="5">
        <v>6</v>
      </c>
      <c r="D407" s="2" t="s">
        <v>19</v>
      </c>
      <c r="E407" s="5" t="s">
        <v>13</v>
      </c>
      <c r="F407" s="5" t="s">
        <v>69</v>
      </c>
      <c r="G407" s="6">
        <v>105832.48</v>
      </c>
    </row>
    <row r="408" spans="1:7" ht="10.5" customHeight="1" x14ac:dyDescent="0.2">
      <c r="A408" s="5">
        <v>407</v>
      </c>
      <c r="B408" s="5" t="s">
        <v>25</v>
      </c>
      <c r="C408" s="5">
        <v>7</v>
      </c>
      <c r="D408" s="2" t="s">
        <v>3</v>
      </c>
      <c r="E408" s="5" t="s">
        <v>13</v>
      </c>
      <c r="F408" s="5" t="s">
        <v>69</v>
      </c>
      <c r="G408" s="6">
        <v>0</v>
      </c>
    </row>
    <row r="409" spans="1:7" ht="10.5" customHeight="1" x14ac:dyDescent="0.2">
      <c r="A409" s="5">
        <v>408</v>
      </c>
      <c r="B409" s="5" t="s">
        <v>25</v>
      </c>
      <c r="C409" s="5">
        <v>8</v>
      </c>
      <c r="D409" s="2" t="s">
        <v>4</v>
      </c>
      <c r="E409" s="5" t="s">
        <v>13</v>
      </c>
      <c r="F409" s="5" t="s">
        <v>69</v>
      </c>
      <c r="G409" s="6">
        <v>2210.5</v>
      </c>
    </row>
    <row r="410" spans="1:7" ht="10.5" customHeight="1" x14ac:dyDescent="0.2">
      <c r="A410" s="5">
        <v>409</v>
      </c>
      <c r="B410" s="5" t="s">
        <v>25</v>
      </c>
      <c r="C410" s="5">
        <v>9</v>
      </c>
      <c r="D410" s="2" t="s">
        <v>5</v>
      </c>
      <c r="E410" s="5" t="s">
        <v>13</v>
      </c>
      <c r="F410" s="5" t="s">
        <v>69</v>
      </c>
      <c r="G410" s="6">
        <v>0</v>
      </c>
    </row>
    <row r="411" spans="1:7" ht="10.5" customHeight="1" x14ac:dyDescent="0.2">
      <c r="A411" s="5">
        <v>410</v>
      </c>
      <c r="B411" s="5" t="s">
        <v>25</v>
      </c>
      <c r="C411" s="5">
        <v>10</v>
      </c>
      <c r="D411" s="2" t="s">
        <v>6</v>
      </c>
      <c r="E411" s="5" t="s">
        <v>13</v>
      </c>
      <c r="F411" s="5" t="s">
        <v>69</v>
      </c>
      <c r="G411" s="6">
        <v>0</v>
      </c>
    </row>
    <row r="412" spans="1:7" ht="10.5" customHeight="1" x14ac:dyDescent="0.2">
      <c r="A412" s="5">
        <v>411</v>
      </c>
      <c r="B412" s="5" t="s">
        <v>25</v>
      </c>
      <c r="C412" s="5">
        <v>11</v>
      </c>
      <c r="D412" s="2" t="s">
        <v>7</v>
      </c>
      <c r="E412" s="5" t="s">
        <v>13</v>
      </c>
      <c r="F412" s="5" t="s">
        <v>69</v>
      </c>
      <c r="G412" s="6">
        <v>0</v>
      </c>
    </row>
    <row r="413" spans="1:7" ht="10.5" customHeight="1" x14ac:dyDescent="0.2">
      <c r="A413" s="5">
        <v>412</v>
      </c>
      <c r="B413" s="5" t="s">
        <v>25</v>
      </c>
      <c r="C413" s="5">
        <v>12</v>
      </c>
      <c r="D413" s="2" t="s">
        <v>8</v>
      </c>
      <c r="E413" s="5" t="s">
        <v>13</v>
      </c>
      <c r="F413" s="5" t="s">
        <v>69</v>
      </c>
      <c r="G413" s="6">
        <v>160552.772</v>
      </c>
    </row>
    <row r="414" spans="1:7" ht="10.5" customHeight="1" x14ac:dyDescent="0.2">
      <c r="A414" s="5">
        <v>413</v>
      </c>
      <c r="B414" s="5" t="s">
        <v>25</v>
      </c>
      <c r="C414" s="5">
        <v>13</v>
      </c>
      <c r="D414" s="2" t="s">
        <v>9</v>
      </c>
      <c r="E414" s="5" t="s">
        <v>13</v>
      </c>
      <c r="F414" s="5" t="s">
        <v>69</v>
      </c>
      <c r="G414" s="6">
        <v>0</v>
      </c>
    </row>
    <row r="415" spans="1:7" ht="10.5" customHeight="1" x14ac:dyDescent="0.2">
      <c r="A415" s="5">
        <v>414</v>
      </c>
      <c r="B415" s="5" t="s">
        <v>25</v>
      </c>
      <c r="C415" s="5">
        <v>14</v>
      </c>
      <c r="D415" s="2" t="s">
        <v>10</v>
      </c>
      <c r="E415" s="5" t="s">
        <v>13</v>
      </c>
      <c r="F415" s="5" t="s">
        <v>69</v>
      </c>
      <c r="G415" s="6">
        <v>631514.49699999997</v>
      </c>
    </row>
    <row r="416" spans="1:7" ht="10.5" customHeight="1" x14ac:dyDescent="0.2">
      <c r="A416" s="5">
        <v>415</v>
      </c>
      <c r="B416" s="5" t="s">
        <v>25</v>
      </c>
      <c r="C416" s="5">
        <v>1</v>
      </c>
      <c r="D416" s="2" t="s">
        <v>18</v>
      </c>
      <c r="E416" s="5" t="s">
        <v>14</v>
      </c>
      <c r="F416" s="5" t="s">
        <v>69</v>
      </c>
      <c r="G416" s="6">
        <v>9621.2060000000001</v>
      </c>
    </row>
    <row r="417" spans="1:7" ht="10.5" customHeight="1" x14ac:dyDescent="0.2">
      <c r="A417" s="5">
        <v>416</v>
      </c>
      <c r="B417" s="5" t="s">
        <v>25</v>
      </c>
      <c r="C417" s="5">
        <v>2</v>
      </c>
      <c r="D417" s="2" t="s">
        <v>0</v>
      </c>
      <c r="E417" s="5" t="s">
        <v>14</v>
      </c>
      <c r="F417" s="5" t="s">
        <v>69</v>
      </c>
      <c r="G417" s="6">
        <v>0</v>
      </c>
    </row>
    <row r="418" spans="1:7" ht="10.5" customHeight="1" x14ac:dyDescent="0.2">
      <c r="A418" s="5">
        <v>417</v>
      </c>
      <c r="B418" s="5" t="s">
        <v>25</v>
      </c>
      <c r="C418" s="5">
        <v>3</v>
      </c>
      <c r="D418" s="2" t="s">
        <v>1</v>
      </c>
      <c r="E418" s="5" t="s">
        <v>14</v>
      </c>
      <c r="F418" s="5" t="s">
        <v>69</v>
      </c>
      <c r="G418" s="6">
        <v>0</v>
      </c>
    </row>
    <row r="419" spans="1:7" ht="10.5" customHeight="1" x14ac:dyDescent="0.2">
      <c r="A419" s="5">
        <v>418</v>
      </c>
      <c r="B419" s="5" t="s">
        <v>25</v>
      </c>
      <c r="C419" s="5">
        <v>4</v>
      </c>
      <c r="D419" s="2" t="s">
        <v>20</v>
      </c>
      <c r="E419" s="5" t="s">
        <v>14</v>
      </c>
      <c r="F419" s="5" t="s">
        <v>69</v>
      </c>
      <c r="G419" s="6">
        <v>22119.785</v>
      </c>
    </row>
    <row r="420" spans="1:7" ht="10.5" customHeight="1" x14ac:dyDescent="0.2">
      <c r="A420" s="5">
        <v>419</v>
      </c>
      <c r="B420" s="5" t="s">
        <v>25</v>
      </c>
      <c r="C420" s="5">
        <v>5</v>
      </c>
      <c r="D420" s="2" t="s">
        <v>2</v>
      </c>
      <c r="E420" s="5" t="s">
        <v>14</v>
      </c>
      <c r="F420" s="5" t="s">
        <v>69</v>
      </c>
      <c r="G420" s="6">
        <v>0</v>
      </c>
    </row>
    <row r="421" spans="1:7" ht="10.5" customHeight="1" x14ac:dyDescent="0.2">
      <c r="A421" s="5">
        <v>420</v>
      </c>
      <c r="B421" s="5" t="s">
        <v>25</v>
      </c>
      <c r="C421" s="5">
        <v>6</v>
      </c>
      <c r="D421" s="2" t="s">
        <v>19</v>
      </c>
      <c r="E421" s="5" t="s">
        <v>14</v>
      </c>
      <c r="F421" s="5" t="s">
        <v>69</v>
      </c>
      <c r="G421" s="6">
        <v>0</v>
      </c>
    </row>
    <row r="422" spans="1:7" ht="10.5" customHeight="1" x14ac:dyDescent="0.2">
      <c r="A422" s="5">
        <v>421</v>
      </c>
      <c r="B422" s="5" t="s">
        <v>25</v>
      </c>
      <c r="C422" s="5">
        <v>7</v>
      </c>
      <c r="D422" s="2" t="s">
        <v>3</v>
      </c>
      <c r="E422" s="5" t="s">
        <v>14</v>
      </c>
      <c r="F422" s="5" t="s">
        <v>69</v>
      </c>
      <c r="G422" s="6">
        <v>0</v>
      </c>
    </row>
    <row r="423" spans="1:7" ht="10.5" customHeight="1" x14ac:dyDescent="0.2">
      <c r="A423" s="5">
        <v>422</v>
      </c>
      <c r="B423" s="5" t="s">
        <v>25</v>
      </c>
      <c r="C423" s="5">
        <v>8</v>
      </c>
      <c r="D423" s="2" t="s">
        <v>4</v>
      </c>
      <c r="E423" s="5" t="s">
        <v>14</v>
      </c>
      <c r="F423" s="5" t="s">
        <v>69</v>
      </c>
      <c r="G423" s="6">
        <v>110620.439</v>
      </c>
    </row>
    <row r="424" spans="1:7" ht="10.5" customHeight="1" x14ac:dyDescent="0.2">
      <c r="A424" s="5">
        <v>423</v>
      </c>
      <c r="B424" s="5" t="s">
        <v>25</v>
      </c>
      <c r="C424" s="5">
        <v>9</v>
      </c>
      <c r="D424" s="2" t="s">
        <v>5</v>
      </c>
      <c r="E424" s="5" t="s">
        <v>14</v>
      </c>
      <c r="F424" s="5" t="s">
        <v>69</v>
      </c>
      <c r="G424" s="6">
        <v>298974.15999999997</v>
      </c>
    </row>
    <row r="425" spans="1:7" ht="10.5" customHeight="1" x14ac:dyDescent="0.2">
      <c r="A425" s="5">
        <v>424</v>
      </c>
      <c r="B425" s="5" t="s">
        <v>25</v>
      </c>
      <c r="C425" s="5">
        <v>10</v>
      </c>
      <c r="D425" s="2" t="s">
        <v>6</v>
      </c>
      <c r="E425" s="5" t="s">
        <v>14</v>
      </c>
      <c r="F425" s="5" t="s">
        <v>69</v>
      </c>
      <c r="G425" s="6">
        <v>18734.755000000001</v>
      </c>
    </row>
    <row r="426" spans="1:7" ht="10.5" customHeight="1" x14ac:dyDescent="0.2">
      <c r="A426" s="5">
        <v>425</v>
      </c>
      <c r="B426" s="5" t="s">
        <v>25</v>
      </c>
      <c r="C426" s="5">
        <v>11</v>
      </c>
      <c r="D426" s="2" t="s">
        <v>7</v>
      </c>
      <c r="E426" s="5" t="s">
        <v>14</v>
      </c>
      <c r="F426" s="5" t="s">
        <v>69</v>
      </c>
      <c r="G426" s="6">
        <v>123345.79700000001</v>
      </c>
    </row>
    <row r="427" spans="1:7" ht="10.5" customHeight="1" x14ac:dyDescent="0.2">
      <c r="A427" s="5">
        <v>426</v>
      </c>
      <c r="B427" s="5" t="s">
        <v>25</v>
      </c>
      <c r="C427" s="5">
        <v>12</v>
      </c>
      <c r="D427" s="2" t="s">
        <v>8</v>
      </c>
      <c r="E427" s="5" t="s">
        <v>14</v>
      </c>
      <c r="F427" s="5" t="s">
        <v>69</v>
      </c>
      <c r="G427" s="6">
        <v>0</v>
      </c>
    </row>
    <row r="428" spans="1:7" ht="10.5" customHeight="1" x14ac:dyDescent="0.2">
      <c r="A428" s="5">
        <v>427</v>
      </c>
      <c r="B428" s="5" t="s">
        <v>25</v>
      </c>
      <c r="C428" s="5">
        <v>13</v>
      </c>
      <c r="D428" s="2" t="s">
        <v>9</v>
      </c>
      <c r="E428" s="5" t="s">
        <v>14</v>
      </c>
      <c r="F428" s="5" t="s">
        <v>69</v>
      </c>
      <c r="G428" s="6">
        <v>0</v>
      </c>
    </row>
    <row r="429" spans="1:7" ht="10.5" customHeight="1" x14ac:dyDescent="0.2">
      <c r="A429" s="5">
        <v>428</v>
      </c>
      <c r="B429" s="5" t="s">
        <v>25</v>
      </c>
      <c r="C429" s="5">
        <v>14</v>
      </c>
      <c r="D429" s="2" t="s">
        <v>10</v>
      </c>
      <c r="E429" s="5" t="s">
        <v>14</v>
      </c>
      <c r="F429" s="5" t="s">
        <v>69</v>
      </c>
      <c r="G429" s="6">
        <v>0</v>
      </c>
    </row>
    <row r="430" spans="1:7" ht="10.5" customHeight="1" x14ac:dyDescent="0.2">
      <c r="A430" s="5">
        <v>429</v>
      </c>
      <c r="B430" s="5" t="s">
        <v>104</v>
      </c>
      <c r="C430" s="5">
        <v>20</v>
      </c>
      <c r="D430" s="2" t="s">
        <v>56</v>
      </c>
      <c r="E430" s="5" t="s">
        <v>13</v>
      </c>
      <c r="F430" s="5" t="s">
        <v>69</v>
      </c>
      <c r="G430" s="6">
        <v>0</v>
      </c>
    </row>
    <row r="431" spans="1:7" ht="10.5" customHeight="1" x14ac:dyDescent="0.2">
      <c r="A431" s="5">
        <v>430</v>
      </c>
      <c r="B431" s="5" t="s">
        <v>104</v>
      </c>
      <c r="C431" s="5">
        <v>21</v>
      </c>
      <c r="D431" s="2" t="s">
        <v>57</v>
      </c>
      <c r="E431" s="5" t="s">
        <v>13</v>
      </c>
      <c r="F431" s="5" t="s">
        <v>69</v>
      </c>
      <c r="G431" s="6">
        <v>0</v>
      </c>
    </row>
    <row r="432" spans="1:7" ht="10.5" customHeight="1" x14ac:dyDescent="0.2">
      <c r="A432" s="5">
        <v>431</v>
      </c>
      <c r="B432" s="5" t="s">
        <v>104</v>
      </c>
      <c r="C432" s="5">
        <v>22</v>
      </c>
      <c r="D432" s="2" t="s">
        <v>58</v>
      </c>
      <c r="E432" s="5" t="s">
        <v>13</v>
      </c>
      <c r="F432" s="5" t="s">
        <v>69</v>
      </c>
      <c r="G432" s="6">
        <v>0</v>
      </c>
    </row>
    <row r="433" spans="1:7" ht="10.5" customHeight="1" x14ac:dyDescent="0.2">
      <c r="A433" s="5">
        <v>432</v>
      </c>
      <c r="B433" s="5" t="s">
        <v>104</v>
      </c>
      <c r="C433" s="5">
        <v>23</v>
      </c>
      <c r="D433" s="2" t="s">
        <v>47</v>
      </c>
      <c r="E433" s="5" t="s">
        <v>13</v>
      </c>
      <c r="F433" s="5" t="s">
        <v>69</v>
      </c>
      <c r="G433" s="6">
        <v>7594.4759999999997</v>
      </c>
    </row>
    <row r="434" spans="1:7" ht="10.5" customHeight="1" x14ac:dyDescent="0.2">
      <c r="A434" s="5">
        <v>433</v>
      </c>
      <c r="B434" s="5" t="s">
        <v>104</v>
      </c>
      <c r="C434" s="5">
        <v>24</v>
      </c>
      <c r="D434" s="2" t="s">
        <v>48</v>
      </c>
      <c r="E434" s="5" t="s">
        <v>13</v>
      </c>
      <c r="F434" s="5" t="s">
        <v>69</v>
      </c>
      <c r="G434" s="6">
        <v>187.65199999999999</v>
      </c>
    </row>
    <row r="435" spans="1:7" ht="10.5" customHeight="1" x14ac:dyDescent="0.2">
      <c r="A435" s="5">
        <v>434</v>
      </c>
      <c r="B435" s="5" t="s">
        <v>104</v>
      </c>
      <c r="C435" s="5">
        <v>25</v>
      </c>
      <c r="D435" s="2" t="s">
        <v>59</v>
      </c>
      <c r="E435" s="5" t="s">
        <v>13</v>
      </c>
      <c r="F435" s="5" t="s">
        <v>69</v>
      </c>
      <c r="G435" s="6">
        <v>3000</v>
      </c>
    </row>
    <row r="436" spans="1:7" ht="10.5" customHeight="1" x14ac:dyDescent="0.2">
      <c r="A436" s="5">
        <v>435</v>
      </c>
      <c r="B436" s="5" t="s">
        <v>104</v>
      </c>
      <c r="C436" s="5">
        <v>26</v>
      </c>
      <c r="D436" s="2" t="s">
        <v>49</v>
      </c>
      <c r="E436" s="5" t="s">
        <v>13</v>
      </c>
      <c r="F436" s="5" t="s">
        <v>69</v>
      </c>
      <c r="G436" s="6">
        <v>0</v>
      </c>
    </row>
    <row r="437" spans="1:7" ht="10.5" customHeight="1" x14ac:dyDescent="0.2">
      <c r="A437" s="5">
        <v>436</v>
      </c>
      <c r="B437" s="5" t="s">
        <v>104</v>
      </c>
      <c r="C437" s="5">
        <v>27</v>
      </c>
      <c r="D437" s="2" t="s">
        <v>60</v>
      </c>
      <c r="E437" s="5" t="s">
        <v>13</v>
      </c>
      <c r="F437" s="5" t="s">
        <v>69</v>
      </c>
      <c r="G437" s="6">
        <v>0</v>
      </c>
    </row>
    <row r="438" spans="1:7" ht="10.5" customHeight="1" x14ac:dyDescent="0.2">
      <c r="A438" s="5">
        <v>437</v>
      </c>
      <c r="B438" s="5" t="s">
        <v>104</v>
      </c>
      <c r="C438" s="5">
        <v>28</v>
      </c>
      <c r="D438" s="2" t="s">
        <v>61</v>
      </c>
      <c r="E438" s="5" t="s">
        <v>13</v>
      </c>
      <c r="F438" s="5" t="s">
        <v>69</v>
      </c>
      <c r="G438" s="6">
        <v>30407.776000000096</v>
      </c>
    </row>
    <row r="439" spans="1:7" ht="10.5" customHeight="1" x14ac:dyDescent="0.2">
      <c r="A439" s="5">
        <v>438</v>
      </c>
      <c r="B439" s="5" t="s">
        <v>104</v>
      </c>
      <c r="C439" s="5">
        <v>20</v>
      </c>
      <c r="D439" s="2" t="s">
        <v>56</v>
      </c>
      <c r="E439" s="5" t="s">
        <v>14</v>
      </c>
      <c r="F439" s="5" t="s">
        <v>69</v>
      </c>
      <c r="G439" s="6">
        <v>0</v>
      </c>
    </row>
    <row r="440" spans="1:7" ht="10.5" customHeight="1" x14ac:dyDescent="0.2">
      <c r="A440" s="5">
        <v>439</v>
      </c>
      <c r="B440" s="5" t="s">
        <v>104</v>
      </c>
      <c r="C440" s="5">
        <v>21</v>
      </c>
      <c r="D440" s="2" t="s">
        <v>57</v>
      </c>
      <c r="E440" s="5" t="s">
        <v>14</v>
      </c>
      <c r="F440" s="5" t="s">
        <v>69</v>
      </c>
      <c r="G440" s="6">
        <v>0</v>
      </c>
    </row>
    <row r="441" spans="1:7" ht="10.5" customHeight="1" x14ac:dyDescent="0.2">
      <c r="A441" s="5">
        <v>440</v>
      </c>
      <c r="B441" s="5" t="s">
        <v>104</v>
      </c>
      <c r="C441" s="5">
        <v>22</v>
      </c>
      <c r="D441" s="2" t="s">
        <v>58</v>
      </c>
      <c r="E441" s="5" t="s">
        <v>14</v>
      </c>
      <c r="F441" s="5" t="s">
        <v>69</v>
      </c>
      <c r="G441" s="6">
        <v>0</v>
      </c>
    </row>
    <row r="442" spans="1:7" ht="10.5" customHeight="1" x14ac:dyDescent="0.2">
      <c r="A442" s="5">
        <v>441</v>
      </c>
      <c r="B442" s="5" t="s">
        <v>104</v>
      </c>
      <c r="C442" s="5">
        <v>23</v>
      </c>
      <c r="D442" s="2" t="s">
        <v>47</v>
      </c>
      <c r="E442" s="5" t="s">
        <v>14</v>
      </c>
      <c r="F442" s="5" t="s">
        <v>69</v>
      </c>
      <c r="G442" s="6">
        <v>0</v>
      </c>
    </row>
    <row r="443" spans="1:7" ht="10.5" customHeight="1" x14ac:dyDescent="0.2">
      <c r="A443" s="5">
        <v>442</v>
      </c>
      <c r="B443" s="5" t="s">
        <v>104</v>
      </c>
      <c r="C443" s="5">
        <v>24</v>
      </c>
      <c r="D443" s="2" t="s">
        <v>48</v>
      </c>
      <c r="E443" s="5" t="s">
        <v>14</v>
      </c>
      <c r="F443" s="5" t="s">
        <v>69</v>
      </c>
      <c r="G443" s="6">
        <v>2419.1950000000002</v>
      </c>
    </row>
    <row r="444" spans="1:7" ht="10.5" customHeight="1" x14ac:dyDescent="0.2">
      <c r="A444" s="5">
        <v>443</v>
      </c>
      <c r="B444" s="5" t="s">
        <v>104</v>
      </c>
      <c r="C444" s="5">
        <v>25</v>
      </c>
      <c r="D444" s="2" t="s">
        <v>59</v>
      </c>
      <c r="E444" s="5" t="s">
        <v>14</v>
      </c>
      <c r="F444" s="5" t="s">
        <v>69</v>
      </c>
      <c r="G444" s="6">
        <v>63378.904000000002</v>
      </c>
    </row>
    <row r="445" spans="1:7" ht="10.5" customHeight="1" x14ac:dyDescent="0.2">
      <c r="A445" s="5">
        <v>444</v>
      </c>
      <c r="B445" s="5" t="s">
        <v>104</v>
      </c>
      <c r="C445" s="5">
        <v>26</v>
      </c>
      <c r="D445" s="2" t="s">
        <v>49</v>
      </c>
      <c r="E445" s="5" t="s">
        <v>14</v>
      </c>
      <c r="F445" s="5" t="s">
        <v>69</v>
      </c>
      <c r="G445" s="6">
        <v>0</v>
      </c>
    </row>
    <row r="446" spans="1:7" ht="10.5" customHeight="1" x14ac:dyDescent="0.2">
      <c r="A446" s="5">
        <v>445</v>
      </c>
      <c r="B446" s="5" t="s">
        <v>104</v>
      </c>
      <c r="C446" s="5">
        <v>27</v>
      </c>
      <c r="D446" s="2" t="s">
        <v>60</v>
      </c>
      <c r="E446" s="5" t="s">
        <v>14</v>
      </c>
      <c r="F446" s="5" t="s">
        <v>69</v>
      </c>
      <c r="G446" s="6">
        <v>0</v>
      </c>
    </row>
    <row r="447" spans="1:7" ht="10.5" customHeight="1" x14ac:dyDescent="0.2">
      <c r="A447" s="5">
        <v>446</v>
      </c>
      <c r="B447" s="5" t="s">
        <v>104</v>
      </c>
      <c r="C447" s="5">
        <v>28</v>
      </c>
      <c r="D447" s="2" t="s">
        <v>61</v>
      </c>
      <c r="E447" s="5" t="s">
        <v>14</v>
      </c>
      <c r="F447" s="5" t="s">
        <v>69</v>
      </c>
      <c r="G447" s="6">
        <v>65526.088000000032</v>
      </c>
    </row>
    <row r="448" spans="1:7" ht="10.5" customHeight="1" x14ac:dyDescent="0.2">
      <c r="A448" s="5">
        <v>447</v>
      </c>
      <c r="B448" s="5" t="s">
        <v>11</v>
      </c>
      <c r="C448" s="5">
        <v>29</v>
      </c>
      <c r="D448" s="2" t="s">
        <v>11</v>
      </c>
      <c r="E448" s="5" t="s">
        <v>13</v>
      </c>
      <c r="F448" s="5" t="s">
        <v>69</v>
      </c>
      <c r="G448" s="6">
        <v>0</v>
      </c>
    </row>
    <row r="449" spans="1:7" ht="10.5" customHeight="1" x14ac:dyDescent="0.2">
      <c r="A449" s="5">
        <v>448</v>
      </c>
      <c r="B449" s="5" t="s">
        <v>11</v>
      </c>
      <c r="C449" s="5">
        <v>29</v>
      </c>
      <c r="D449" s="2" t="s">
        <v>11</v>
      </c>
      <c r="E449" s="5" t="s">
        <v>14</v>
      </c>
      <c r="F449" s="5" t="s">
        <v>69</v>
      </c>
      <c r="G449" s="6">
        <v>0</v>
      </c>
    </row>
    <row r="450" spans="1:7" ht="10.5" customHeight="1" x14ac:dyDescent="0.2">
      <c r="A450" s="5">
        <v>449</v>
      </c>
      <c r="B450" s="5" t="s">
        <v>24</v>
      </c>
      <c r="C450" s="5">
        <v>30</v>
      </c>
      <c r="D450" s="2" t="s">
        <v>15</v>
      </c>
      <c r="E450" s="5" t="s">
        <v>13</v>
      </c>
      <c r="F450" s="5" t="s">
        <v>69</v>
      </c>
      <c r="G450" s="6">
        <v>0</v>
      </c>
    </row>
    <row r="451" spans="1:7" ht="10.5" customHeight="1" x14ac:dyDescent="0.2">
      <c r="A451" s="5">
        <v>450</v>
      </c>
      <c r="B451" s="5" t="s">
        <v>24</v>
      </c>
      <c r="C451" s="5">
        <v>30</v>
      </c>
      <c r="D451" s="2" t="s">
        <v>15</v>
      </c>
      <c r="E451" s="5" t="s">
        <v>14</v>
      </c>
      <c r="F451" s="5" t="s">
        <v>69</v>
      </c>
      <c r="G451" s="6">
        <v>0</v>
      </c>
    </row>
    <row r="452" spans="1:7" ht="10.5" customHeight="1" x14ac:dyDescent="0.2">
      <c r="A452" s="5">
        <v>451</v>
      </c>
      <c r="B452" s="5" t="s">
        <v>25</v>
      </c>
      <c r="C452" s="5">
        <v>1</v>
      </c>
      <c r="D452" s="2" t="s">
        <v>18</v>
      </c>
      <c r="E452" s="5" t="s">
        <v>13</v>
      </c>
      <c r="F452" s="5" t="s">
        <v>70</v>
      </c>
      <c r="G452" s="6">
        <v>52821.59</v>
      </c>
    </row>
    <row r="453" spans="1:7" ht="10.5" customHeight="1" x14ac:dyDescent="0.2">
      <c r="A453" s="5">
        <v>452</v>
      </c>
      <c r="B453" s="5" t="s">
        <v>25</v>
      </c>
      <c r="C453" s="5">
        <v>2</v>
      </c>
      <c r="D453" s="2" t="s">
        <v>0</v>
      </c>
      <c r="E453" s="5" t="s">
        <v>13</v>
      </c>
      <c r="F453" s="5" t="s">
        <v>70</v>
      </c>
      <c r="G453" s="6">
        <v>240734.55100000001</v>
      </c>
    </row>
    <row r="454" spans="1:7" ht="10.5" customHeight="1" x14ac:dyDescent="0.2">
      <c r="A454" s="5">
        <v>453</v>
      </c>
      <c r="B454" s="5" t="s">
        <v>25</v>
      </c>
      <c r="C454" s="5">
        <v>3</v>
      </c>
      <c r="D454" s="2" t="s">
        <v>1</v>
      </c>
      <c r="E454" s="5" t="s">
        <v>13</v>
      </c>
      <c r="F454" s="5" t="s">
        <v>70</v>
      </c>
      <c r="G454" s="6">
        <v>64804.970999999998</v>
      </c>
    </row>
    <row r="455" spans="1:7" ht="10.5" customHeight="1" x14ac:dyDescent="0.2">
      <c r="A455" s="5">
        <v>454</v>
      </c>
      <c r="B455" s="5" t="s">
        <v>25</v>
      </c>
      <c r="C455" s="5">
        <v>4</v>
      </c>
      <c r="D455" s="2" t="s">
        <v>20</v>
      </c>
      <c r="E455" s="5" t="s">
        <v>13</v>
      </c>
      <c r="F455" s="5" t="s">
        <v>70</v>
      </c>
      <c r="G455" s="6">
        <v>16235.466</v>
      </c>
    </row>
    <row r="456" spans="1:7" ht="10.5" customHeight="1" x14ac:dyDescent="0.2">
      <c r="A456" s="5">
        <v>455</v>
      </c>
      <c r="B456" s="5" t="s">
        <v>25</v>
      </c>
      <c r="C456" s="5">
        <v>5</v>
      </c>
      <c r="D456" s="2" t="s">
        <v>2</v>
      </c>
      <c r="E456" s="5" t="s">
        <v>13</v>
      </c>
      <c r="F456" s="5" t="s">
        <v>70</v>
      </c>
      <c r="G456" s="6">
        <v>47188.87</v>
      </c>
    </row>
    <row r="457" spans="1:7" ht="10.5" customHeight="1" x14ac:dyDescent="0.2">
      <c r="A457" s="5">
        <v>456</v>
      </c>
      <c r="B457" s="5" t="s">
        <v>25</v>
      </c>
      <c r="C457" s="5">
        <v>6</v>
      </c>
      <c r="D457" s="2" t="s">
        <v>19</v>
      </c>
      <c r="E457" s="5" t="s">
        <v>13</v>
      </c>
      <c r="F457" s="5" t="s">
        <v>70</v>
      </c>
      <c r="G457" s="6">
        <v>61530.182999999997</v>
      </c>
    </row>
    <row r="458" spans="1:7" ht="10.5" customHeight="1" x14ac:dyDescent="0.2">
      <c r="A458" s="5">
        <v>457</v>
      </c>
      <c r="B458" s="5" t="s">
        <v>25</v>
      </c>
      <c r="C458" s="5">
        <v>7</v>
      </c>
      <c r="D458" s="2" t="s">
        <v>3</v>
      </c>
      <c r="E458" s="5" t="s">
        <v>13</v>
      </c>
      <c r="F458" s="5" t="s">
        <v>70</v>
      </c>
      <c r="G458" s="6">
        <v>0</v>
      </c>
    </row>
    <row r="459" spans="1:7" ht="10.5" customHeight="1" x14ac:dyDescent="0.2">
      <c r="A459" s="5">
        <v>458</v>
      </c>
      <c r="B459" s="5" t="s">
        <v>25</v>
      </c>
      <c r="C459" s="5">
        <v>8</v>
      </c>
      <c r="D459" s="2" t="s">
        <v>4</v>
      </c>
      <c r="E459" s="5" t="s">
        <v>13</v>
      </c>
      <c r="F459" s="5" t="s">
        <v>70</v>
      </c>
      <c r="G459" s="6">
        <v>2135.125</v>
      </c>
    </row>
    <row r="460" spans="1:7" ht="10.5" customHeight="1" x14ac:dyDescent="0.2">
      <c r="A460" s="5">
        <v>459</v>
      </c>
      <c r="B460" s="5" t="s">
        <v>25</v>
      </c>
      <c r="C460" s="5">
        <v>9</v>
      </c>
      <c r="D460" s="2" t="s">
        <v>5</v>
      </c>
      <c r="E460" s="5" t="s">
        <v>13</v>
      </c>
      <c r="F460" s="5" t="s">
        <v>70</v>
      </c>
      <c r="G460" s="6">
        <v>0</v>
      </c>
    </row>
    <row r="461" spans="1:7" ht="10.5" customHeight="1" x14ac:dyDescent="0.2">
      <c r="A461" s="5">
        <v>460</v>
      </c>
      <c r="B461" s="5" t="s">
        <v>25</v>
      </c>
      <c r="C461" s="5">
        <v>10</v>
      </c>
      <c r="D461" s="2" t="s">
        <v>6</v>
      </c>
      <c r="E461" s="5" t="s">
        <v>13</v>
      </c>
      <c r="F461" s="5" t="s">
        <v>70</v>
      </c>
      <c r="G461" s="6">
        <v>0</v>
      </c>
    </row>
    <row r="462" spans="1:7" ht="10.5" customHeight="1" x14ac:dyDescent="0.2">
      <c r="A462" s="5">
        <v>461</v>
      </c>
      <c r="B462" s="5" t="s">
        <v>25</v>
      </c>
      <c r="C462" s="5">
        <v>11</v>
      </c>
      <c r="D462" s="2" t="s">
        <v>7</v>
      </c>
      <c r="E462" s="5" t="s">
        <v>13</v>
      </c>
      <c r="F462" s="5" t="s">
        <v>70</v>
      </c>
      <c r="G462" s="6">
        <v>0</v>
      </c>
    </row>
    <row r="463" spans="1:7" ht="10.5" customHeight="1" x14ac:dyDescent="0.2">
      <c r="A463" s="5">
        <v>462</v>
      </c>
      <c r="B463" s="5" t="s">
        <v>25</v>
      </c>
      <c r="C463" s="5">
        <v>12</v>
      </c>
      <c r="D463" s="2" t="s">
        <v>8</v>
      </c>
      <c r="E463" s="5" t="s">
        <v>13</v>
      </c>
      <c r="F463" s="5" t="s">
        <v>70</v>
      </c>
      <c r="G463" s="6">
        <v>246584.78899999999</v>
      </c>
    </row>
    <row r="464" spans="1:7" ht="10.5" customHeight="1" x14ac:dyDescent="0.2">
      <c r="A464" s="5">
        <v>463</v>
      </c>
      <c r="B464" s="5" t="s">
        <v>25</v>
      </c>
      <c r="C464" s="5">
        <v>13</v>
      </c>
      <c r="D464" s="2" t="s">
        <v>9</v>
      </c>
      <c r="E464" s="5" t="s">
        <v>13</v>
      </c>
      <c r="F464" s="5" t="s">
        <v>70</v>
      </c>
      <c r="G464" s="6">
        <v>0</v>
      </c>
    </row>
    <row r="465" spans="1:7" ht="10.5" customHeight="1" x14ac:dyDescent="0.2">
      <c r="A465" s="5">
        <v>464</v>
      </c>
      <c r="B465" s="5" t="s">
        <v>25</v>
      </c>
      <c r="C465" s="5">
        <v>14</v>
      </c>
      <c r="D465" s="2" t="s">
        <v>10</v>
      </c>
      <c r="E465" s="5" t="s">
        <v>13</v>
      </c>
      <c r="F465" s="5" t="s">
        <v>70</v>
      </c>
      <c r="G465" s="6">
        <v>709647.83499999996</v>
      </c>
    </row>
    <row r="466" spans="1:7" ht="10.5" customHeight="1" x14ac:dyDescent="0.2">
      <c r="A466" s="5">
        <v>465</v>
      </c>
      <c r="B466" s="5" t="s">
        <v>25</v>
      </c>
      <c r="C466" s="5">
        <v>1</v>
      </c>
      <c r="D466" s="2" t="s">
        <v>18</v>
      </c>
      <c r="E466" s="5" t="s">
        <v>14</v>
      </c>
      <c r="F466" s="5" t="s">
        <v>70</v>
      </c>
      <c r="G466" s="6">
        <v>9942.2819999999992</v>
      </c>
    </row>
    <row r="467" spans="1:7" ht="10.5" customHeight="1" x14ac:dyDescent="0.2">
      <c r="A467" s="5">
        <v>466</v>
      </c>
      <c r="B467" s="5" t="s">
        <v>25</v>
      </c>
      <c r="C467" s="5">
        <v>2</v>
      </c>
      <c r="D467" s="2" t="s">
        <v>0</v>
      </c>
      <c r="E467" s="5" t="s">
        <v>14</v>
      </c>
      <c r="F467" s="5" t="s">
        <v>70</v>
      </c>
      <c r="G467" s="6">
        <v>0</v>
      </c>
    </row>
    <row r="468" spans="1:7" ht="10.5" customHeight="1" x14ac:dyDescent="0.2">
      <c r="A468" s="5">
        <v>467</v>
      </c>
      <c r="B468" s="5" t="s">
        <v>25</v>
      </c>
      <c r="C468" s="5">
        <v>3</v>
      </c>
      <c r="D468" s="2" t="s">
        <v>1</v>
      </c>
      <c r="E468" s="5" t="s">
        <v>14</v>
      </c>
      <c r="F468" s="5" t="s">
        <v>70</v>
      </c>
      <c r="G468" s="6">
        <v>0</v>
      </c>
    </row>
    <row r="469" spans="1:7" ht="10.5" customHeight="1" x14ac:dyDescent="0.2">
      <c r="A469" s="5">
        <v>468</v>
      </c>
      <c r="B469" s="5" t="s">
        <v>25</v>
      </c>
      <c r="C469" s="5">
        <v>4</v>
      </c>
      <c r="D469" s="2" t="s">
        <v>20</v>
      </c>
      <c r="E469" s="5" t="s">
        <v>14</v>
      </c>
      <c r="F469" s="5" t="s">
        <v>70</v>
      </c>
      <c r="G469" s="6">
        <v>20052.955999999998</v>
      </c>
    </row>
    <row r="470" spans="1:7" ht="10.5" customHeight="1" x14ac:dyDescent="0.2">
      <c r="A470" s="5">
        <v>469</v>
      </c>
      <c r="B470" s="5" t="s">
        <v>25</v>
      </c>
      <c r="C470" s="5">
        <v>5</v>
      </c>
      <c r="D470" s="2" t="s">
        <v>2</v>
      </c>
      <c r="E470" s="5" t="s">
        <v>14</v>
      </c>
      <c r="F470" s="5" t="s">
        <v>70</v>
      </c>
      <c r="G470" s="6">
        <v>0</v>
      </c>
    </row>
    <row r="471" spans="1:7" ht="10.5" customHeight="1" x14ac:dyDescent="0.2">
      <c r="A471" s="5">
        <v>470</v>
      </c>
      <c r="B471" s="5" t="s">
        <v>25</v>
      </c>
      <c r="C471" s="5">
        <v>6</v>
      </c>
      <c r="D471" s="2" t="s">
        <v>19</v>
      </c>
      <c r="E471" s="5" t="s">
        <v>14</v>
      </c>
      <c r="F471" s="5" t="s">
        <v>70</v>
      </c>
      <c r="G471" s="6">
        <v>0</v>
      </c>
    </row>
    <row r="472" spans="1:7" ht="10.5" customHeight="1" x14ac:dyDescent="0.2">
      <c r="A472" s="5">
        <v>471</v>
      </c>
      <c r="B472" s="5" t="s">
        <v>25</v>
      </c>
      <c r="C472" s="5">
        <v>7</v>
      </c>
      <c r="D472" s="2" t="s">
        <v>3</v>
      </c>
      <c r="E472" s="5" t="s">
        <v>14</v>
      </c>
      <c r="F472" s="5" t="s">
        <v>70</v>
      </c>
      <c r="G472" s="6">
        <v>0</v>
      </c>
    </row>
    <row r="473" spans="1:7" ht="10.5" customHeight="1" x14ac:dyDescent="0.2">
      <c r="A473" s="5">
        <v>472</v>
      </c>
      <c r="B473" s="5" t="s">
        <v>25</v>
      </c>
      <c r="C473" s="5">
        <v>8</v>
      </c>
      <c r="D473" s="2" t="s">
        <v>4</v>
      </c>
      <c r="E473" s="5" t="s">
        <v>14</v>
      </c>
      <c r="F473" s="5" t="s">
        <v>70</v>
      </c>
      <c r="G473" s="6">
        <v>121860.329</v>
      </c>
    </row>
    <row r="474" spans="1:7" ht="10.5" customHeight="1" x14ac:dyDescent="0.2">
      <c r="A474" s="5">
        <v>473</v>
      </c>
      <c r="B474" s="5" t="s">
        <v>25</v>
      </c>
      <c r="C474" s="5">
        <v>9</v>
      </c>
      <c r="D474" s="2" t="s">
        <v>5</v>
      </c>
      <c r="E474" s="5" t="s">
        <v>14</v>
      </c>
      <c r="F474" s="5" t="s">
        <v>70</v>
      </c>
      <c r="G474" s="6">
        <v>316195.81199999998</v>
      </c>
    </row>
    <row r="475" spans="1:7" ht="10.5" customHeight="1" x14ac:dyDescent="0.2">
      <c r="A475" s="5">
        <v>474</v>
      </c>
      <c r="B475" s="5" t="s">
        <v>25</v>
      </c>
      <c r="C475" s="5">
        <v>10</v>
      </c>
      <c r="D475" s="2" t="s">
        <v>6</v>
      </c>
      <c r="E475" s="5" t="s">
        <v>14</v>
      </c>
      <c r="F475" s="5" t="s">
        <v>70</v>
      </c>
      <c r="G475" s="6">
        <v>20589.806</v>
      </c>
    </row>
    <row r="476" spans="1:7" ht="10.5" customHeight="1" x14ac:dyDescent="0.2">
      <c r="A476" s="5">
        <v>475</v>
      </c>
      <c r="B476" s="5" t="s">
        <v>25</v>
      </c>
      <c r="C476" s="5">
        <v>11</v>
      </c>
      <c r="D476" s="2" t="s">
        <v>7</v>
      </c>
      <c r="E476" s="5" t="s">
        <v>14</v>
      </c>
      <c r="F476" s="5" t="s">
        <v>70</v>
      </c>
      <c r="G476" s="6">
        <v>132307.978</v>
      </c>
    </row>
    <row r="477" spans="1:7" ht="10.5" customHeight="1" x14ac:dyDescent="0.2">
      <c r="A477" s="5">
        <v>476</v>
      </c>
      <c r="B477" s="5" t="s">
        <v>25</v>
      </c>
      <c r="C477" s="5">
        <v>12</v>
      </c>
      <c r="D477" s="2" t="s">
        <v>8</v>
      </c>
      <c r="E477" s="5" t="s">
        <v>14</v>
      </c>
      <c r="F477" s="5" t="s">
        <v>70</v>
      </c>
      <c r="G477" s="6">
        <v>0</v>
      </c>
    </row>
    <row r="478" spans="1:7" ht="10.5" customHeight="1" x14ac:dyDescent="0.2">
      <c r="A478" s="5">
        <v>477</v>
      </c>
      <c r="B478" s="5" t="s">
        <v>25</v>
      </c>
      <c r="C478" s="5">
        <v>13</v>
      </c>
      <c r="D478" s="2" t="s">
        <v>9</v>
      </c>
      <c r="E478" s="5" t="s">
        <v>14</v>
      </c>
      <c r="F478" s="5" t="s">
        <v>70</v>
      </c>
      <c r="G478" s="6">
        <v>0</v>
      </c>
    </row>
    <row r="479" spans="1:7" ht="10.5" customHeight="1" x14ac:dyDescent="0.2">
      <c r="A479" s="5">
        <v>478</v>
      </c>
      <c r="B479" s="5" t="s">
        <v>25</v>
      </c>
      <c r="C479" s="5">
        <v>14</v>
      </c>
      <c r="D479" s="2" t="s">
        <v>10</v>
      </c>
      <c r="E479" s="5" t="s">
        <v>14</v>
      </c>
      <c r="F479" s="5" t="s">
        <v>70</v>
      </c>
      <c r="G479" s="6">
        <v>0</v>
      </c>
    </row>
    <row r="480" spans="1:7" ht="10.5" customHeight="1" x14ac:dyDescent="0.2">
      <c r="A480" s="5">
        <v>479</v>
      </c>
      <c r="B480" s="5" t="s">
        <v>104</v>
      </c>
      <c r="C480" s="5">
        <v>20</v>
      </c>
      <c r="D480" s="2" t="s">
        <v>56</v>
      </c>
      <c r="E480" s="5" t="s">
        <v>13</v>
      </c>
      <c r="F480" s="5" t="s">
        <v>70</v>
      </c>
      <c r="G480" s="6">
        <v>0</v>
      </c>
    </row>
    <row r="481" spans="1:7" ht="10.5" customHeight="1" x14ac:dyDescent="0.2">
      <c r="A481" s="5">
        <v>480</v>
      </c>
      <c r="B481" s="5" t="s">
        <v>104</v>
      </c>
      <c r="C481" s="5">
        <v>21</v>
      </c>
      <c r="D481" s="2" t="s">
        <v>57</v>
      </c>
      <c r="E481" s="5" t="s">
        <v>13</v>
      </c>
      <c r="F481" s="5" t="s">
        <v>70</v>
      </c>
      <c r="G481" s="6">
        <v>0</v>
      </c>
    </row>
    <row r="482" spans="1:7" ht="10.5" customHeight="1" x14ac:dyDescent="0.2">
      <c r="A482" s="5">
        <v>481</v>
      </c>
      <c r="B482" s="5" t="s">
        <v>104</v>
      </c>
      <c r="C482" s="5">
        <v>22</v>
      </c>
      <c r="D482" s="2" t="s">
        <v>58</v>
      </c>
      <c r="E482" s="5" t="s">
        <v>13</v>
      </c>
      <c r="F482" s="5" t="s">
        <v>70</v>
      </c>
      <c r="G482" s="6">
        <v>0</v>
      </c>
    </row>
    <row r="483" spans="1:7" ht="10.5" customHeight="1" x14ac:dyDescent="0.2">
      <c r="A483" s="5">
        <v>482</v>
      </c>
      <c r="B483" s="5" t="s">
        <v>104</v>
      </c>
      <c r="C483" s="5">
        <v>23</v>
      </c>
      <c r="D483" s="2" t="s">
        <v>47</v>
      </c>
      <c r="E483" s="5" t="s">
        <v>13</v>
      </c>
      <c r="F483" s="5" t="s">
        <v>70</v>
      </c>
      <c r="G483" s="6">
        <v>9279.2999999999993</v>
      </c>
    </row>
    <row r="484" spans="1:7" ht="10.5" customHeight="1" x14ac:dyDescent="0.2">
      <c r="A484" s="5">
        <v>483</v>
      </c>
      <c r="B484" s="5" t="s">
        <v>104</v>
      </c>
      <c r="C484" s="5">
        <v>24</v>
      </c>
      <c r="D484" s="2" t="s">
        <v>48</v>
      </c>
      <c r="E484" s="5" t="s">
        <v>13</v>
      </c>
      <c r="F484" s="5" t="s">
        <v>70</v>
      </c>
      <c r="G484" s="6">
        <v>216.86</v>
      </c>
    </row>
    <row r="485" spans="1:7" ht="10.5" customHeight="1" x14ac:dyDescent="0.2">
      <c r="A485" s="5">
        <v>484</v>
      </c>
      <c r="B485" s="5" t="s">
        <v>104</v>
      </c>
      <c r="C485" s="5">
        <v>25</v>
      </c>
      <c r="D485" s="2" t="s">
        <v>59</v>
      </c>
      <c r="E485" s="5" t="s">
        <v>13</v>
      </c>
      <c r="F485" s="5" t="s">
        <v>70</v>
      </c>
      <c r="G485" s="6">
        <v>2290</v>
      </c>
    </row>
    <row r="486" spans="1:7" ht="10.5" customHeight="1" x14ac:dyDescent="0.2">
      <c r="A486" s="5">
        <v>485</v>
      </c>
      <c r="B486" s="5" t="s">
        <v>104</v>
      </c>
      <c r="C486" s="5">
        <v>26</v>
      </c>
      <c r="D486" s="2" t="s">
        <v>49</v>
      </c>
      <c r="E486" s="5" t="s">
        <v>13</v>
      </c>
      <c r="F486" s="5" t="s">
        <v>70</v>
      </c>
      <c r="G486" s="6">
        <v>0</v>
      </c>
    </row>
    <row r="487" spans="1:7" ht="10.5" customHeight="1" x14ac:dyDescent="0.2">
      <c r="A487" s="5">
        <v>486</v>
      </c>
      <c r="B487" s="5" t="s">
        <v>104</v>
      </c>
      <c r="C487" s="5">
        <v>27</v>
      </c>
      <c r="D487" s="2" t="s">
        <v>60</v>
      </c>
      <c r="E487" s="5" t="s">
        <v>13</v>
      </c>
      <c r="F487" s="5" t="s">
        <v>70</v>
      </c>
      <c r="G487" s="6">
        <v>0</v>
      </c>
    </row>
    <row r="488" spans="1:7" ht="10.5" customHeight="1" x14ac:dyDescent="0.2">
      <c r="A488" s="5">
        <v>487</v>
      </c>
      <c r="B488" s="5" t="s">
        <v>104</v>
      </c>
      <c r="C488" s="5">
        <v>28</v>
      </c>
      <c r="D488" s="2" t="s">
        <v>61</v>
      </c>
      <c r="E488" s="5" t="s">
        <v>13</v>
      </c>
      <c r="F488" s="5" t="s">
        <v>70</v>
      </c>
      <c r="G488" s="6">
        <v>37622.839999999997</v>
      </c>
    </row>
    <row r="489" spans="1:7" ht="10.5" customHeight="1" x14ac:dyDescent="0.2">
      <c r="A489" s="5">
        <v>488</v>
      </c>
      <c r="B489" s="5" t="s">
        <v>104</v>
      </c>
      <c r="C489" s="5">
        <v>20</v>
      </c>
      <c r="D489" s="2" t="s">
        <v>56</v>
      </c>
      <c r="E489" s="5" t="s">
        <v>14</v>
      </c>
      <c r="F489" s="5" t="s">
        <v>70</v>
      </c>
      <c r="G489" s="6">
        <v>0</v>
      </c>
    </row>
    <row r="490" spans="1:7" ht="10.5" customHeight="1" x14ac:dyDescent="0.2">
      <c r="A490" s="5">
        <v>489</v>
      </c>
      <c r="B490" s="5" t="s">
        <v>104</v>
      </c>
      <c r="C490" s="5">
        <v>21</v>
      </c>
      <c r="D490" s="2" t="s">
        <v>57</v>
      </c>
      <c r="E490" s="5" t="s">
        <v>14</v>
      </c>
      <c r="F490" s="5" t="s">
        <v>70</v>
      </c>
      <c r="G490" s="6">
        <v>0</v>
      </c>
    </row>
    <row r="491" spans="1:7" ht="10.5" customHeight="1" x14ac:dyDescent="0.2">
      <c r="A491" s="5">
        <v>490</v>
      </c>
      <c r="B491" s="5" t="s">
        <v>104</v>
      </c>
      <c r="C491" s="5">
        <v>22</v>
      </c>
      <c r="D491" s="2" t="s">
        <v>58</v>
      </c>
      <c r="E491" s="5" t="s">
        <v>14</v>
      </c>
      <c r="F491" s="5" t="s">
        <v>70</v>
      </c>
      <c r="G491" s="6">
        <v>0</v>
      </c>
    </row>
    <row r="492" spans="1:7" ht="10.5" customHeight="1" x14ac:dyDescent="0.2">
      <c r="A492" s="5">
        <v>491</v>
      </c>
      <c r="B492" s="5" t="s">
        <v>104</v>
      </c>
      <c r="C492" s="5">
        <v>23</v>
      </c>
      <c r="D492" s="2" t="s">
        <v>47</v>
      </c>
      <c r="E492" s="5" t="s">
        <v>14</v>
      </c>
      <c r="F492" s="5" t="s">
        <v>70</v>
      </c>
      <c r="G492" s="6">
        <v>0</v>
      </c>
    </row>
    <row r="493" spans="1:7" ht="10.5" customHeight="1" x14ac:dyDescent="0.2">
      <c r="A493" s="5">
        <v>492</v>
      </c>
      <c r="B493" s="5" t="s">
        <v>104</v>
      </c>
      <c r="C493" s="5">
        <v>24</v>
      </c>
      <c r="D493" s="2" t="s">
        <v>48</v>
      </c>
      <c r="E493" s="5" t="s">
        <v>14</v>
      </c>
      <c r="F493" s="5" t="s">
        <v>70</v>
      </c>
      <c r="G493" s="6">
        <v>7773.4719999999998</v>
      </c>
    </row>
    <row r="494" spans="1:7" ht="10.5" customHeight="1" x14ac:dyDescent="0.2">
      <c r="A494" s="5">
        <v>493</v>
      </c>
      <c r="B494" s="5" t="s">
        <v>104</v>
      </c>
      <c r="C494" s="5">
        <v>25</v>
      </c>
      <c r="D494" s="2" t="s">
        <v>59</v>
      </c>
      <c r="E494" s="5" t="s">
        <v>14</v>
      </c>
      <c r="F494" s="5" t="s">
        <v>70</v>
      </c>
      <c r="G494" s="6">
        <v>7198.4139999999998</v>
      </c>
    </row>
    <row r="495" spans="1:7" ht="10.5" customHeight="1" x14ac:dyDescent="0.2">
      <c r="A495" s="5">
        <v>494</v>
      </c>
      <c r="B495" s="5" t="s">
        <v>104</v>
      </c>
      <c r="C495" s="5">
        <v>26</v>
      </c>
      <c r="D495" s="2" t="s">
        <v>49</v>
      </c>
      <c r="E495" s="5" t="s">
        <v>14</v>
      </c>
      <c r="F495" s="5" t="s">
        <v>70</v>
      </c>
      <c r="G495" s="6">
        <v>0</v>
      </c>
    </row>
    <row r="496" spans="1:7" ht="10.5" customHeight="1" x14ac:dyDescent="0.2">
      <c r="A496" s="5">
        <v>495</v>
      </c>
      <c r="B496" s="5" t="s">
        <v>104</v>
      </c>
      <c r="C496" s="5">
        <v>27</v>
      </c>
      <c r="D496" s="2" t="s">
        <v>60</v>
      </c>
      <c r="E496" s="5" t="s">
        <v>14</v>
      </c>
      <c r="F496" s="5" t="s">
        <v>70</v>
      </c>
      <c r="G496" s="6">
        <v>0</v>
      </c>
    </row>
    <row r="497" spans="1:7" ht="10.5" customHeight="1" x14ac:dyDescent="0.2">
      <c r="A497" s="5">
        <v>496</v>
      </c>
      <c r="B497" s="5" t="s">
        <v>104</v>
      </c>
      <c r="C497" s="5">
        <v>28</v>
      </c>
      <c r="D497" s="2" t="s">
        <v>61</v>
      </c>
      <c r="E497" s="5" t="s">
        <v>14</v>
      </c>
      <c r="F497" s="5" t="s">
        <v>70</v>
      </c>
      <c r="G497" s="6">
        <v>71344.977999999945</v>
      </c>
    </row>
    <row r="498" spans="1:7" ht="10.5" customHeight="1" x14ac:dyDescent="0.2">
      <c r="A498" s="5">
        <v>497</v>
      </c>
      <c r="B498" s="5" t="s">
        <v>11</v>
      </c>
      <c r="C498" s="5">
        <v>29</v>
      </c>
      <c r="D498" s="2" t="s">
        <v>11</v>
      </c>
      <c r="E498" s="5" t="s">
        <v>13</v>
      </c>
      <c r="F498" s="5" t="s">
        <v>70</v>
      </c>
      <c r="G498" s="6">
        <v>0</v>
      </c>
    </row>
    <row r="499" spans="1:7" ht="10.5" customHeight="1" x14ac:dyDescent="0.2">
      <c r="A499" s="5">
        <v>498</v>
      </c>
      <c r="B499" s="5" t="s">
        <v>11</v>
      </c>
      <c r="C499" s="5">
        <v>29</v>
      </c>
      <c r="D499" s="2" t="s">
        <v>11</v>
      </c>
      <c r="E499" s="5" t="s">
        <v>14</v>
      </c>
      <c r="F499" s="5" t="s">
        <v>70</v>
      </c>
      <c r="G499" s="6">
        <v>0</v>
      </c>
    </row>
    <row r="500" spans="1:7" ht="10.5" customHeight="1" x14ac:dyDescent="0.2">
      <c r="A500" s="5">
        <v>499</v>
      </c>
      <c r="B500" s="5" t="s">
        <v>24</v>
      </c>
      <c r="C500" s="5">
        <v>30</v>
      </c>
      <c r="D500" s="2" t="s">
        <v>15</v>
      </c>
      <c r="E500" s="5" t="s">
        <v>13</v>
      </c>
      <c r="F500" s="5" t="s">
        <v>70</v>
      </c>
      <c r="G500" s="6">
        <v>0</v>
      </c>
    </row>
    <row r="501" spans="1:7" ht="10.5" customHeight="1" x14ac:dyDescent="0.2">
      <c r="A501" s="5">
        <v>500</v>
      </c>
      <c r="B501" s="5" t="s">
        <v>24</v>
      </c>
      <c r="C501" s="5">
        <v>30</v>
      </c>
      <c r="D501" s="2" t="s">
        <v>15</v>
      </c>
      <c r="E501" s="5" t="s">
        <v>14</v>
      </c>
      <c r="F501" s="5" t="s">
        <v>70</v>
      </c>
      <c r="G501" s="6">
        <v>0</v>
      </c>
    </row>
    <row r="502" spans="1:7" ht="10.5" customHeight="1" x14ac:dyDescent="0.2">
      <c r="A502" s="5">
        <v>501</v>
      </c>
      <c r="B502" s="5" t="s">
        <v>25</v>
      </c>
      <c r="C502" s="5">
        <v>1</v>
      </c>
      <c r="D502" s="2" t="s">
        <v>18</v>
      </c>
      <c r="E502" s="5" t="s">
        <v>13</v>
      </c>
      <c r="F502" s="5" t="s">
        <v>80</v>
      </c>
      <c r="G502" s="6">
        <v>53906.524999999994</v>
      </c>
    </row>
    <row r="503" spans="1:7" ht="10.5" customHeight="1" x14ac:dyDescent="0.2">
      <c r="A503" s="5">
        <v>502</v>
      </c>
      <c r="B503" s="5" t="s">
        <v>25</v>
      </c>
      <c r="C503" s="5">
        <v>2</v>
      </c>
      <c r="D503" s="2" t="s">
        <v>0</v>
      </c>
      <c r="E503" s="5" t="s">
        <v>13</v>
      </c>
      <c r="F503" s="5" t="s">
        <v>80</v>
      </c>
      <c r="G503" s="6">
        <v>272717.94900000002</v>
      </c>
    </row>
    <row r="504" spans="1:7" ht="10.5" customHeight="1" x14ac:dyDescent="0.2">
      <c r="A504" s="5">
        <v>503</v>
      </c>
      <c r="B504" s="5" t="s">
        <v>25</v>
      </c>
      <c r="C504" s="5">
        <v>3</v>
      </c>
      <c r="D504" s="2" t="s">
        <v>1</v>
      </c>
      <c r="E504" s="5" t="s">
        <v>13</v>
      </c>
      <c r="F504" s="5" t="s">
        <v>80</v>
      </c>
      <c r="G504" s="6">
        <v>66024.076000000001</v>
      </c>
    </row>
    <row r="505" spans="1:7" ht="10.5" customHeight="1" x14ac:dyDescent="0.2">
      <c r="A505" s="5">
        <v>504</v>
      </c>
      <c r="B505" s="5" t="s">
        <v>25</v>
      </c>
      <c r="C505" s="5">
        <v>4</v>
      </c>
      <c r="D505" s="2" t="s">
        <v>20</v>
      </c>
      <c r="E505" s="5" t="s">
        <v>13</v>
      </c>
      <c r="F505" s="5" t="s">
        <v>80</v>
      </c>
      <c r="G505" s="6">
        <v>16626.088</v>
      </c>
    </row>
    <row r="506" spans="1:7" ht="10.5" customHeight="1" x14ac:dyDescent="0.2">
      <c r="A506" s="5">
        <v>505</v>
      </c>
      <c r="B506" s="5" t="s">
        <v>25</v>
      </c>
      <c r="C506" s="5">
        <v>5</v>
      </c>
      <c r="D506" s="2" t="s">
        <v>2</v>
      </c>
      <c r="E506" s="5" t="s">
        <v>13</v>
      </c>
      <c r="F506" s="5" t="s">
        <v>80</v>
      </c>
      <c r="G506" s="6">
        <v>76802.765999999989</v>
      </c>
    </row>
    <row r="507" spans="1:7" ht="10.5" customHeight="1" x14ac:dyDescent="0.2">
      <c r="A507" s="5">
        <v>506</v>
      </c>
      <c r="B507" s="5" t="s">
        <v>25</v>
      </c>
      <c r="C507" s="5">
        <v>6</v>
      </c>
      <c r="D507" s="2" t="s">
        <v>19</v>
      </c>
      <c r="E507" s="5" t="s">
        <v>13</v>
      </c>
      <c r="F507" s="5" t="s">
        <v>80</v>
      </c>
      <c r="G507" s="6">
        <v>66745.478000000003</v>
      </c>
    </row>
    <row r="508" spans="1:7" ht="10.5" customHeight="1" x14ac:dyDescent="0.2">
      <c r="A508" s="5">
        <v>507</v>
      </c>
      <c r="B508" s="5" t="s">
        <v>25</v>
      </c>
      <c r="C508" s="5">
        <v>7</v>
      </c>
      <c r="D508" s="2" t="s">
        <v>3</v>
      </c>
      <c r="E508" s="5" t="s">
        <v>13</v>
      </c>
      <c r="F508" s="5" t="s">
        <v>80</v>
      </c>
      <c r="G508" s="6">
        <v>0</v>
      </c>
    </row>
    <row r="509" spans="1:7" ht="10.5" customHeight="1" x14ac:dyDescent="0.2">
      <c r="A509" s="5">
        <v>508</v>
      </c>
      <c r="B509" s="5" t="s">
        <v>25</v>
      </c>
      <c r="C509" s="5">
        <v>8</v>
      </c>
      <c r="D509" s="2" t="s">
        <v>4</v>
      </c>
      <c r="E509" s="5" t="s">
        <v>13</v>
      </c>
      <c r="F509" s="5" t="s">
        <v>80</v>
      </c>
      <c r="G509" s="6">
        <v>2054.75</v>
      </c>
    </row>
    <row r="510" spans="1:7" ht="10.5" customHeight="1" x14ac:dyDescent="0.2">
      <c r="A510" s="5">
        <v>509</v>
      </c>
      <c r="B510" s="5" t="s">
        <v>25</v>
      </c>
      <c r="C510" s="5">
        <v>9</v>
      </c>
      <c r="D510" s="2" t="s">
        <v>5</v>
      </c>
      <c r="E510" s="5" t="s">
        <v>13</v>
      </c>
      <c r="F510" s="5" t="s">
        <v>80</v>
      </c>
      <c r="G510" s="6">
        <v>0</v>
      </c>
    </row>
    <row r="511" spans="1:7" ht="10.5" customHeight="1" x14ac:dyDescent="0.2">
      <c r="A511" s="5">
        <v>510</v>
      </c>
      <c r="B511" s="5" t="s">
        <v>25</v>
      </c>
      <c r="C511" s="5">
        <v>10</v>
      </c>
      <c r="D511" s="2" t="s">
        <v>6</v>
      </c>
      <c r="E511" s="5" t="s">
        <v>13</v>
      </c>
      <c r="F511" s="5" t="s">
        <v>80</v>
      </c>
      <c r="G511" s="6">
        <v>0</v>
      </c>
    </row>
    <row r="512" spans="1:7" ht="10.5" customHeight="1" x14ac:dyDescent="0.2">
      <c r="A512" s="5">
        <v>511</v>
      </c>
      <c r="B512" s="5" t="s">
        <v>25</v>
      </c>
      <c r="C512" s="5">
        <v>11</v>
      </c>
      <c r="D512" s="2" t="s">
        <v>7</v>
      </c>
      <c r="E512" s="5" t="s">
        <v>13</v>
      </c>
      <c r="F512" s="5" t="s">
        <v>80</v>
      </c>
      <c r="G512" s="6">
        <v>0</v>
      </c>
    </row>
    <row r="513" spans="1:7" ht="10.5" customHeight="1" x14ac:dyDescent="0.2">
      <c r="A513" s="5">
        <v>512</v>
      </c>
      <c r="B513" s="5" t="s">
        <v>25</v>
      </c>
      <c r="C513" s="5">
        <v>12</v>
      </c>
      <c r="D513" s="2" t="s">
        <v>8</v>
      </c>
      <c r="E513" s="5" t="s">
        <v>13</v>
      </c>
      <c r="F513" s="5" t="s">
        <v>80</v>
      </c>
      <c r="G513" s="6">
        <v>269102.978</v>
      </c>
    </row>
    <row r="514" spans="1:7" ht="10.5" customHeight="1" x14ac:dyDescent="0.2">
      <c r="A514" s="5">
        <v>513</v>
      </c>
      <c r="B514" s="5" t="s">
        <v>25</v>
      </c>
      <c r="C514" s="5">
        <v>13</v>
      </c>
      <c r="D514" s="2" t="s">
        <v>9</v>
      </c>
      <c r="E514" s="5" t="s">
        <v>13</v>
      </c>
      <c r="F514" s="5" t="s">
        <v>80</v>
      </c>
      <c r="G514" s="6">
        <v>0</v>
      </c>
    </row>
    <row r="515" spans="1:7" ht="10.5" customHeight="1" x14ac:dyDescent="0.2">
      <c r="A515" s="5">
        <v>514</v>
      </c>
      <c r="B515" s="5" t="s">
        <v>25</v>
      </c>
      <c r="C515" s="5">
        <v>14</v>
      </c>
      <c r="D515" s="2" t="s">
        <v>10</v>
      </c>
      <c r="E515" s="5" t="s">
        <v>13</v>
      </c>
      <c r="F515" s="5" t="s">
        <v>80</v>
      </c>
      <c r="G515" s="6">
        <v>711701.87399999995</v>
      </c>
    </row>
    <row r="516" spans="1:7" ht="10.5" customHeight="1" x14ac:dyDescent="0.2">
      <c r="A516" s="5">
        <v>515</v>
      </c>
      <c r="B516" s="5" t="s">
        <v>25</v>
      </c>
      <c r="C516" s="5">
        <v>1</v>
      </c>
      <c r="D516" s="2" t="s">
        <v>18</v>
      </c>
      <c r="E516" s="5" t="s">
        <v>14</v>
      </c>
      <c r="F516" s="5" t="s">
        <v>80</v>
      </c>
      <c r="G516" s="6">
        <v>10117.962</v>
      </c>
    </row>
    <row r="517" spans="1:7" ht="10.5" customHeight="1" x14ac:dyDescent="0.2">
      <c r="A517" s="5">
        <v>516</v>
      </c>
      <c r="B517" s="5" t="s">
        <v>25</v>
      </c>
      <c r="C517" s="5">
        <v>2</v>
      </c>
      <c r="D517" s="2" t="s">
        <v>0</v>
      </c>
      <c r="E517" s="5" t="s">
        <v>14</v>
      </c>
      <c r="F517" s="5" t="s">
        <v>80</v>
      </c>
      <c r="G517" s="6">
        <v>0</v>
      </c>
    </row>
    <row r="518" spans="1:7" ht="10.5" customHeight="1" x14ac:dyDescent="0.2">
      <c r="A518" s="5">
        <v>517</v>
      </c>
      <c r="B518" s="5" t="s">
        <v>25</v>
      </c>
      <c r="C518" s="5">
        <v>3</v>
      </c>
      <c r="D518" s="2" t="s">
        <v>1</v>
      </c>
      <c r="E518" s="5" t="s">
        <v>14</v>
      </c>
      <c r="F518" s="5" t="s">
        <v>80</v>
      </c>
      <c r="G518" s="6">
        <v>0</v>
      </c>
    </row>
    <row r="519" spans="1:7" ht="10.5" customHeight="1" x14ac:dyDescent="0.2">
      <c r="A519" s="5">
        <v>518</v>
      </c>
      <c r="B519" s="5" t="s">
        <v>25</v>
      </c>
      <c r="C519" s="5">
        <v>4</v>
      </c>
      <c r="D519" s="2" t="s">
        <v>20</v>
      </c>
      <c r="E519" s="5" t="s">
        <v>14</v>
      </c>
      <c r="F519" s="5" t="s">
        <v>80</v>
      </c>
      <c r="G519" s="6">
        <v>20633.825000000001</v>
      </c>
    </row>
    <row r="520" spans="1:7" ht="10.5" customHeight="1" x14ac:dyDescent="0.2">
      <c r="A520" s="5">
        <v>519</v>
      </c>
      <c r="B520" s="5" t="s">
        <v>25</v>
      </c>
      <c r="C520" s="5">
        <v>5</v>
      </c>
      <c r="D520" s="2" t="s">
        <v>2</v>
      </c>
      <c r="E520" s="5" t="s">
        <v>14</v>
      </c>
      <c r="F520" s="5" t="s">
        <v>80</v>
      </c>
      <c r="G520" s="6">
        <v>0</v>
      </c>
    </row>
    <row r="521" spans="1:7" ht="10.5" customHeight="1" x14ac:dyDescent="0.2">
      <c r="A521" s="5">
        <v>520</v>
      </c>
      <c r="B521" s="5" t="s">
        <v>25</v>
      </c>
      <c r="C521" s="5">
        <v>6</v>
      </c>
      <c r="D521" s="2" t="s">
        <v>19</v>
      </c>
      <c r="E521" s="5" t="s">
        <v>14</v>
      </c>
      <c r="F521" s="5" t="s">
        <v>80</v>
      </c>
      <c r="G521" s="6">
        <v>0</v>
      </c>
    </row>
    <row r="522" spans="1:7" ht="10.5" customHeight="1" x14ac:dyDescent="0.2">
      <c r="A522" s="5">
        <v>521</v>
      </c>
      <c r="B522" s="5" t="s">
        <v>25</v>
      </c>
      <c r="C522" s="5">
        <v>7</v>
      </c>
      <c r="D522" s="2" t="s">
        <v>3</v>
      </c>
      <c r="E522" s="5" t="s">
        <v>14</v>
      </c>
      <c r="F522" s="5" t="s">
        <v>80</v>
      </c>
      <c r="G522" s="6">
        <v>0</v>
      </c>
    </row>
    <row r="523" spans="1:7" ht="10.5" customHeight="1" x14ac:dyDescent="0.2">
      <c r="A523" s="5">
        <v>522</v>
      </c>
      <c r="B523" s="5" t="s">
        <v>25</v>
      </c>
      <c r="C523" s="5">
        <v>8</v>
      </c>
      <c r="D523" s="2" t="s">
        <v>4</v>
      </c>
      <c r="E523" s="5" t="s">
        <v>14</v>
      </c>
      <c r="F523" s="5" t="s">
        <v>80</v>
      </c>
      <c r="G523" s="6">
        <v>125599.902</v>
      </c>
    </row>
    <row r="524" spans="1:7" ht="10.5" customHeight="1" x14ac:dyDescent="0.2">
      <c r="A524" s="5">
        <v>523</v>
      </c>
      <c r="B524" s="5" t="s">
        <v>25</v>
      </c>
      <c r="C524" s="5">
        <v>9</v>
      </c>
      <c r="D524" s="2" t="s">
        <v>5</v>
      </c>
      <c r="E524" s="5" t="s">
        <v>14</v>
      </c>
      <c r="F524" s="5" t="s">
        <v>80</v>
      </c>
      <c r="G524" s="6">
        <v>329425.69799999997</v>
      </c>
    </row>
    <row r="525" spans="1:7" ht="10.5" customHeight="1" x14ac:dyDescent="0.2">
      <c r="A525" s="5">
        <v>524</v>
      </c>
      <c r="B525" s="5" t="s">
        <v>25</v>
      </c>
      <c r="C525" s="5">
        <v>10</v>
      </c>
      <c r="D525" s="2" t="s">
        <v>6</v>
      </c>
      <c r="E525" s="5" t="s">
        <v>14</v>
      </c>
      <c r="F525" s="5" t="s">
        <v>80</v>
      </c>
      <c r="G525" s="6">
        <v>21374.887999999999</v>
      </c>
    </row>
    <row r="526" spans="1:7" ht="10.5" customHeight="1" x14ac:dyDescent="0.2">
      <c r="A526" s="5">
        <v>525</v>
      </c>
      <c r="B526" s="5" t="s">
        <v>25</v>
      </c>
      <c r="C526" s="5">
        <v>11</v>
      </c>
      <c r="D526" s="2" t="s">
        <v>7</v>
      </c>
      <c r="E526" s="5" t="s">
        <v>14</v>
      </c>
      <c r="F526" s="5" t="s">
        <v>80</v>
      </c>
      <c r="G526" s="6">
        <v>137187.39199999999</v>
      </c>
    </row>
    <row r="527" spans="1:7" ht="10.5" customHeight="1" x14ac:dyDescent="0.2">
      <c r="A527" s="5">
        <v>526</v>
      </c>
      <c r="B527" s="5" t="s">
        <v>25</v>
      </c>
      <c r="C527" s="5">
        <v>12</v>
      </c>
      <c r="D527" s="2" t="s">
        <v>8</v>
      </c>
      <c r="E527" s="5" t="s">
        <v>14</v>
      </c>
      <c r="F527" s="5" t="s">
        <v>80</v>
      </c>
      <c r="G527" s="6">
        <v>0</v>
      </c>
    </row>
    <row r="528" spans="1:7" ht="10.5" customHeight="1" x14ac:dyDescent="0.2">
      <c r="A528" s="5">
        <v>527</v>
      </c>
      <c r="B528" s="5" t="s">
        <v>25</v>
      </c>
      <c r="C528" s="5">
        <v>13</v>
      </c>
      <c r="D528" s="2" t="s">
        <v>9</v>
      </c>
      <c r="E528" s="5" t="s">
        <v>14</v>
      </c>
      <c r="F528" s="5" t="s">
        <v>80</v>
      </c>
      <c r="G528" s="6">
        <v>0</v>
      </c>
    </row>
    <row r="529" spans="1:7" ht="10.5" customHeight="1" x14ac:dyDescent="0.2">
      <c r="A529" s="5">
        <v>528</v>
      </c>
      <c r="B529" s="5" t="s">
        <v>25</v>
      </c>
      <c r="C529" s="5">
        <v>14</v>
      </c>
      <c r="D529" s="2" t="s">
        <v>10</v>
      </c>
      <c r="E529" s="5" t="s">
        <v>14</v>
      </c>
      <c r="F529" s="5" t="s">
        <v>80</v>
      </c>
      <c r="G529" s="6">
        <v>0</v>
      </c>
    </row>
    <row r="530" spans="1:7" ht="10.5" customHeight="1" x14ac:dyDescent="0.2">
      <c r="A530" s="5">
        <v>529</v>
      </c>
      <c r="B530" s="5" t="s">
        <v>104</v>
      </c>
      <c r="C530" s="5">
        <v>20</v>
      </c>
      <c r="D530" s="2" t="s">
        <v>56</v>
      </c>
      <c r="E530" s="5" t="s">
        <v>13</v>
      </c>
      <c r="F530" s="5" t="s">
        <v>80</v>
      </c>
      <c r="G530" s="6">
        <v>0</v>
      </c>
    </row>
    <row r="531" spans="1:7" ht="10.5" customHeight="1" x14ac:dyDescent="0.2">
      <c r="A531" s="5">
        <v>530</v>
      </c>
      <c r="B531" s="5" t="s">
        <v>104</v>
      </c>
      <c r="C531" s="5">
        <v>21</v>
      </c>
      <c r="D531" s="2" t="s">
        <v>57</v>
      </c>
      <c r="E531" s="5" t="s">
        <v>13</v>
      </c>
      <c r="F531" s="5" t="s">
        <v>80</v>
      </c>
      <c r="G531" s="6">
        <v>0</v>
      </c>
    </row>
    <row r="532" spans="1:7" ht="10.5" customHeight="1" x14ac:dyDescent="0.2">
      <c r="A532" s="5">
        <v>531</v>
      </c>
      <c r="B532" s="5" t="s">
        <v>104</v>
      </c>
      <c r="C532" s="5">
        <v>22</v>
      </c>
      <c r="D532" s="2" t="s">
        <v>58</v>
      </c>
      <c r="E532" s="5" t="s">
        <v>13</v>
      </c>
      <c r="F532" s="5" t="s">
        <v>80</v>
      </c>
      <c r="G532" s="6">
        <v>0</v>
      </c>
    </row>
    <row r="533" spans="1:7" ht="10.5" customHeight="1" x14ac:dyDescent="0.2">
      <c r="A533" s="5">
        <v>532</v>
      </c>
      <c r="B533" s="5" t="s">
        <v>104</v>
      </c>
      <c r="C533" s="5">
        <v>23</v>
      </c>
      <c r="D533" s="2" t="s">
        <v>47</v>
      </c>
      <c r="E533" s="5" t="s">
        <v>13</v>
      </c>
      <c r="F533" s="5" t="s">
        <v>80</v>
      </c>
      <c r="G533" s="6">
        <v>21286.962</v>
      </c>
    </row>
    <row r="534" spans="1:7" ht="10.5" customHeight="1" x14ac:dyDescent="0.2">
      <c r="A534" s="5">
        <v>533</v>
      </c>
      <c r="B534" s="5" t="s">
        <v>104</v>
      </c>
      <c r="C534" s="5">
        <v>24</v>
      </c>
      <c r="D534" s="2" t="s">
        <v>48</v>
      </c>
      <c r="E534" s="5" t="s">
        <v>13</v>
      </c>
      <c r="F534" s="5" t="s">
        <v>80</v>
      </c>
      <c r="G534" s="6">
        <v>106.986</v>
      </c>
    </row>
    <row r="535" spans="1:7" ht="10.5" customHeight="1" x14ac:dyDescent="0.2">
      <c r="A535" s="5">
        <v>534</v>
      </c>
      <c r="B535" s="5" t="s">
        <v>104</v>
      </c>
      <c r="C535" s="5">
        <v>25</v>
      </c>
      <c r="D535" s="2" t="s">
        <v>59</v>
      </c>
      <c r="E535" s="5" t="s">
        <v>13</v>
      </c>
      <c r="F535" s="5" t="s">
        <v>80</v>
      </c>
      <c r="G535" s="6">
        <v>3305.404</v>
      </c>
    </row>
    <row r="536" spans="1:7" ht="10.5" customHeight="1" x14ac:dyDescent="0.2">
      <c r="A536" s="5">
        <v>535</v>
      </c>
      <c r="B536" s="5" t="s">
        <v>104</v>
      </c>
      <c r="C536" s="5">
        <v>26</v>
      </c>
      <c r="D536" s="2" t="s">
        <v>49</v>
      </c>
      <c r="E536" s="5" t="s">
        <v>13</v>
      </c>
      <c r="F536" s="5" t="s">
        <v>80</v>
      </c>
      <c r="G536" s="6">
        <v>0</v>
      </c>
    </row>
    <row r="537" spans="1:7" ht="10.5" customHeight="1" x14ac:dyDescent="0.2">
      <c r="A537" s="5">
        <v>536</v>
      </c>
      <c r="B537" s="5" t="s">
        <v>104</v>
      </c>
      <c r="C537" s="5">
        <v>27</v>
      </c>
      <c r="D537" s="2" t="s">
        <v>60</v>
      </c>
      <c r="E537" s="5" t="s">
        <v>13</v>
      </c>
      <c r="F537" s="5" t="s">
        <v>80</v>
      </c>
      <c r="G537" s="6">
        <v>0</v>
      </c>
    </row>
    <row r="538" spans="1:7" ht="10.5" customHeight="1" x14ac:dyDescent="0.2">
      <c r="A538" s="5">
        <v>537</v>
      </c>
      <c r="B538" s="5" t="s">
        <v>104</v>
      </c>
      <c r="C538" s="5">
        <v>28</v>
      </c>
      <c r="D538" s="2" t="s">
        <v>61</v>
      </c>
      <c r="E538" s="5" t="s">
        <v>13</v>
      </c>
      <c r="F538" s="5" t="s">
        <v>80</v>
      </c>
      <c r="G538" s="6">
        <v>37505.322000000117</v>
      </c>
    </row>
    <row r="539" spans="1:7" ht="10.5" customHeight="1" x14ac:dyDescent="0.2">
      <c r="A539" s="5">
        <v>538</v>
      </c>
      <c r="B539" s="5" t="s">
        <v>104</v>
      </c>
      <c r="C539" s="5">
        <v>20</v>
      </c>
      <c r="D539" s="2" t="s">
        <v>56</v>
      </c>
      <c r="E539" s="5" t="s">
        <v>14</v>
      </c>
      <c r="F539" s="5" t="s">
        <v>80</v>
      </c>
      <c r="G539" s="6">
        <v>0</v>
      </c>
    </row>
    <row r="540" spans="1:7" ht="10.5" customHeight="1" x14ac:dyDescent="0.2">
      <c r="A540" s="5">
        <v>539</v>
      </c>
      <c r="B540" s="5" t="s">
        <v>104</v>
      </c>
      <c r="C540" s="5">
        <v>21</v>
      </c>
      <c r="D540" s="2" t="s">
        <v>57</v>
      </c>
      <c r="E540" s="5" t="s">
        <v>14</v>
      </c>
      <c r="F540" s="5" t="s">
        <v>80</v>
      </c>
      <c r="G540" s="6">
        <v>0</v>
      </c>
    </row>
    <row r="541" spans="1:7" ht="10.5" customHeight="1" x14ac:dyDescent="0.2">
      <c r="A541" s="5">
        <v>540</v>
      </c>
      <c r="B541" s="5" t="s">
        <v>104</v>
      </c>
      <c r="C541" s="5">
        <v>22</v>
      </c>
      <c r="D541" s="2" t="s">
        <v>58</v>
      </c>
      <c r="E541" s="5" t="s">
        <v>14</v>
      </c>
      <c r="F541" s="5" t="s">
        <v>80</v>
      </c>
      <c r="G541" s="6">
        <v>0</v>
      </c>
    </row>
    <row r="542" spans="1:7" ht="10.5" customHeight="1" x14ac:dyDescent="0.2">
      <c r="A542" s="5">
        <v>541</v>
      </c>
      <c r="B542" s="5" t="s">
        <v>104</v>
      </c>
      <c r="C542" s="5">
        <v>23</v>
      </c>
      <c r="D542" s="2" t="s">
        <v>47</v>
      </c>
      <c r="E542" s="5" t="s">
        <v>14</v>
      </c>
      <c r="F542" s="5" t="s">
        <v>80</v>
      </c>
      <c r="G542" s="6">
        <v>0</v>
      </c>
    </row>
    <row r="543" spans="1:7" ht="10.5" customHeight="1" x14ac:dyDescent="0.2">
      <c r="A543" s="5">
        <v>542</v>
      </c>
      <c r="B543" s="5" t="s">
        <v>104</v>
      </c>
      <c r="C543" s="5">
        <v>24</v>
      </c>
      <c r="D543" s="2" t="s">
        <v>48</v>
      </c>
      <c r="E543" s="5" t="s">
        <v>14</v>
      </c>
      <c r="F543" s="5" t="s">
        <v>80</v>
      </c>
      <c r="G543" s="6">
        <v>3948.9340000000002</v>
      </c>
    </row>
    <row r="544" spans="1:7" ht="10.5" customHeight="1" x14ac:dyDescent="0.2">
      <c r="A544" s="5">
        <v>543</v>
      </c>
      <c r="B544" s="5" t="s">
        <v>104</v>
      </c>
      <c r="C544" s="5">
        <v>25</v>
      </c>
      <c r="D544" s="2" t="s">
        <v>59</v>
      </c>
      <c r="E544" s="5" t="s">
        <v>14</v>
      </c>
      <c r="F544" s="5" t="s">
        <v>80</v>
      </c>
      <c r="G544" s="6">
        <v>18233.483</v>
      </c>
    </row>
    <row r="545" spans="1:7" ht="10.5" customHeight="1" x14ac:dyDescent="0.2">
      <c r="A545" s="5">
        <v>544</v>
      </c>
      <c r="B545" s="5" t="s">
        <v>104</v>
      </c>
      <c r="C545" s="5">
        <v>26</v>
      </c>
      <c r="D545" s="2" t="s">
        <v>49</v>
      </c>
      <c r="E545" s="5" t="s">
        <v>14</v>
      </c>
      <c r="F545" s="5" t="s">
        <v>80</v>
      </c>
      <c r="G545" s="6">
        <v>0</v>
      </c>
    </row>
    <row r="546" spans="1:7" ht="10.5" customHeight="1" x14ac:dyDescent="0.2">
      <c r="A546" s="5">
        <v>545</v>
      </c>
      <c r="B546" s="5" t="s">
        <v>104</v>
      </c>
      <c r="C546" s="5">
        <v>27</v>
      </c>
      <c r="D546" s="2" t="s">
        <v>60</v>
      </c>
      <c r="E546" s="5" t="s">
        <v>14</v>
      </c>
      <c r="F546" s="5" t="s">
        <v>80</v>
      </c>
      <c r="G546" s="6">
        <v>0</v>
      </c>
    </row>
    <row r="547" spans="1:7" ht="10.5" customHeight="1" x14ac:dyDescent="0.2">
      <c r="A547" s="5">
        <v>546</v>
      </c>
      <c r="B547" s="5" t="s">
        <v>104</v>
      </c>
      <c r="C547" s="5">
        <v>28</v>
      </c>
      <c r="D547" s="2" t="s">
        <v>61</v>
      </c>
      <c r="E547" s="5" t="s">
        <v>14</v>
      </c>
      <c r="F547" s="5" t="s">
        <v>80</v>
      </c>
      <c r="G547" s="6">
        <v>73790.733000000138</v>
      </c>
    </row>
    <row r="548" spans="1:7" ht="10.5" customHeight="1" x14ac:dyDescent="0.2">
      <c r="A548" s="5">
        <v>547</v>
      </c>
      <c r="B548" s="5" t="s">
        <v>11</v>
      </c>
      <c r="C548" s="5">
        <v>29</v>
      </c>
      <c r="D548" s="2" t="s">
        <v>11</v>
      </c>
      <c r="E548" s="5" t="s">
        <v>13</v>
      </c>
      <c r="F548" s="5" t="s">
        <v>80</v>
      </c>
      <c r="G548" s="6">
        <v>0</v>
      </c>
    </row>
    <row r="549" spans="1:7" ht="10.5" customHeight="1" x14ac:dyDescent="0.2">
      <c r="A549" s="5">
        <v>548</v>
      </c>
      <c r="B549" s="5" t="s">
        <v>11</v>
      </c>
      <c r="C549" s="5">
        <v>29</v>
      </c>
      <c r="D549" s="2" t="s">
        <v>11</v>
      </c>
      <c r="E549" s="5" t="s">
        <v>14</v>
      </c>
      <c r="F549" s="5" t="s">
        <v>80</v>
      </c>
      <c r="G549" s="6">
        <v>0</v>
      </c>
    </row>
    <row r="550" spans="1:7" ht="10.5" customHeight="1" x14ac:dyDescent="0.2">
      <c r="A550" s="5">
        <v>549</v>
      </c>
      <c r="B550" s="5" t="s">
        <v>24</v>
      </c>
      <c r="C550" s="5">
        <v>30</v>
      </c>
      <c r="D550" s="2" t="s">
        <v>15</v>
      </c>
      <c r="E550" s="5" t="s">
        <v>13</v>
      </c>
      <c r="F550" s="5" t="s">
        <v>80</v>
      </c>
      <c r="G550" s="6">
        <v>0</v>
      </c>
    </row>
    <row r="551" spans="1:7" ht="10.5" customHeight="1" x14ac:dyDescent="0.2">
      <c r="A551" s="5">
        <v>550</v>
      </c>
      <c r="B551" s="5" t="s">
        <v>24</v>
      </c>
      <c r="C551" s="5">
        <v>30</v>
      </c>
      <c r="D551" s="2" t="s">
        <v>15</v>
      </c>
      <c r="E551" s="5" t="s">
        <v>14</v>
      </c>
      <c r="F551" s="5" t="s">
        <v>80</v>
      </c>
      <c r="G551" s="6">
        <v>0</v>
      </c>
    </row>
    <row r="552" spans="1:7" ht="10.5" customHeight="1" x14ac:dyDescent="0.2">
      <c r="A552" s="5">
        <v>551</v>
      </c>
      <c r="B552" s="5" t="s">
        <v>25</v>
      </c>
      <c r="C552" s="5">
        <v>1</v>
      </c>
      <c r="D552" s="2" t="s">
        <v>18</v>
      </c>
      <c r="E552" s="5" t="s">
        <v>13</v>
      </c>
      <c r="F552" s="5" t="s">
        <v>79</v>
      </c>
      <c r="G552" s="6">
        <v>59103.781999999992</v>
      </c>
    </row>
    <row r="553" spans="1:7" ht="10.5" customHeight="1" x14ac:dyDescent="0.2">
      <c r="A553" s="5">
        <v>552</v>
      </c>
      <c r="B553" s="5" t="s">
        <v>25</v>
      </c>
      <c r="C553" s="5">
        <v>2</v>
      </c>
      <c r="D553" s="2" t="s">
        <v>0</v>
      </c>
      <c r="E553" s="5" t="s">
        <v>13</v>
      </c>
      <c r="F553" s="5" t="s">
        <v>79</v>
      </c>
      <c r="G553" s="6">
        <v>290869.92200000002</v>
      </c>
    </row>
    <row r="554" spans="1:7" ht="10.5" customHeight="1" x14ac:dyDescent="0.2">
      <c r="A554" s="5">
        <v>553</v>
      </c>
      <c r="B554" s="5" t="s">
        <v>25</v>
      </c>
      <c r="C554" s="5">
        <v>3</v>
      </c>
      <c r="D554" s="2" t="s">
        <v>1</v>
      </c>
      <c r="E554" s="5" t="s">
        <v>13</v>
      </c>
      <c r="F554" s="5" t="s">
        <v>79</v>
      </c>
      <c r="G554" s="6">
        <v>66054.085999999996</v>
      </c>
    </row>
    <row r="555" spans="1:7" ht="10.5" customHeight="1" x14ac:dyDescent="0.2">
      <c r="A555" s="5">
        <v>554</v>
      </c>
      <c r="B555" s="5" t="s">
        <v>25</v>
      </c>
      <c r="C555" s="5">
        <v>4</v>
      </c>
      <c r="D555" s="2" t="s">
        <v>20</v>
      </c>
      <c r="E555" s="5" t="s">
        <v>13</v>
      </c>
      <c r="F555" s="5" t="s">
        <v>79</v>
      </c>
      <c r="G555" s="6">
        <v>29676.993999999999</v>
      </c>
    </row>
    <row r="556" spans="1:7" ht="10.5" customHeight="1" x14ac:dyDescent="0.2">
      <c r="A556" s="5">
        <v>555</v>
      </c>
      <c r="B556" s="5" t="s">
        <v>25</v>
      </c>
      <c r="C556" s="5">
        <v>5</v>
      </c>
      <c r="D556" s="2" t="s">
        <v>2</v>
      </c>
      <c r="E556" s="5" t="s">
        <v>13</v>
      </c>
      <c r="F556" s="5" t="s">
        <v>79</v>
      </c>
      <c r="G556" s="6">
        <v>76012.479999999996</v>
      </c>
    </row>
    <row r="557" spans="1:7" ht="10.5" customHeight="1" x14ac:dyDescent="0.2">
      <c r="A557" s="5">
        <v>556</v>
      </c>
      <c r="B557" s="5" t="s">
        <v>25</v>
      </c>
      <c r="C557" s="5">
        <v>6</v>
      </c>
      <c r="D557" s="2" t="s">
        <v>19</v>
      </c>
      <c r="E557" s="5" t="s">
        <v>13</v>
      </c>
      <c r="F557" s="5" t="s">
        <v>79</v>
      </c>
      <c r="G557" s="6">
        <v>71698.588000000003</v>
      </c>
    </row>
    <row r="558" spans="1:7" ht="10.5" customHeight="1" x14ac:dyDescent="0.2">
      <c r="A558" s="5">
        <v>557</v>
      </c>
      <c r="B558" s="5" t="s">
        <v>25</v>
      </c>
      <c r="C558" s="5">
        <v>7</v>
      </c>
      <c r="D558" s="2" t="s">
        <v>3</v>
      </c>
      <c r="E558" s="5" t="s">
        <v>13</v>
      </c>
      <c r="F558" s="5" t="s">
        <v>79</v>
      </c>
      <c r="G558" s="6">
        <v>0</v>
      </c>
    </row>
    <row r="559" spans="1:7" ht="10.5" customHeight="1" x14ac:dyDescent="0.2">
      <c r="A559" s="5">
        <v>558</v>
      </c>
      <c r="B559" s="5" t="s">
        <v>25</v>
      </c>
      <c r="C559" s="5">
        <v>8</v>
      </c>
      <c r="D559" s="2" t="s">
        <v>4</v>
      </c>
      <c r="E559" s="5" t="s">
        <v>13</v>
      </c>
      <c r="F559" s="5" t="s">
        <v>79</v>
      </c>
      <c r="G559" s="6">
        <v>1574.375</v>
      </c>
    </row>
    <row r="560" spans="1:7" ht="10.5" customHeight="1" x14ac:dyDescent="0.2">
      <c r="A560" s="5">
        <v>559</v>
      </c>
      <c r="B560" s="5" t="s">
        <v>25</v>
      </c>
      <c r="C560" s="5">
        <v>9</v>
      </c>
      <c r="D560" s="2" t="s">
        <v>5</v>
      </c>
      <c r="E560" s="5" t="s">
        <v>13</v>
      </c>
      <c r="F560" s="5" t="s">
        <v>79</v>
      </c>
      <c r="G560" s="6">
        <v>0</v>
      </c>
    </row>
    <row r="561" spans="1:7" ht="10.5" customHeight="1" x14ac:dyDescent="0.2">
      <c r="A561" s="5">
        <v>560</v>
      </c>
      <c r="B561" s="5" t="s">
        <v>25</v>
      </c>
      <c r="C561" s="5">
        <v>10</v>
      </c>
      <c r="D561" s="2" t="s">
        <v>6</v>
      </c>
      <c r="E561" s="5" t="s">
        <v>13</v>
      </c>
      <c r="F561" s="5" t="s">
        <v>79</v>
      </c>
      <c r="G561" s="6">
        <v>0</v>
      </c>
    </row>
    <row r="562" spans="1:7" ht="10.5" customHeight="1" x14ac:dyDescent="0.2">
      <c r="A562" s="5">
        <v>561</v>
      </c>
      <c r="B562" s="5" t="s">
        <v>25</v>
      </c>
      <c r="C562" s="5">
        <v>11</v>
      </c>
      <c r="D562" s="2" t="s">
        <v>7</v>
      </c>
      <c r="E562" s="5" t="s">
        <v>13</v>
      </c>
      <c r="F562" s="5" t="s">
        <v>79</v>
      </c>
      <c r="G562" s="6">
        <v>0</v>
      </c>
    </row>
    <row r="563" spans="1:7" ht="10.5" customHeight="1" x14ac:dyDescent="0.2">
      <c r="A563" s="5">
        <v>562</v>
      </c>
      <c r="B563" s="5" t="s">
        <v>25</v>
      </c>
      <c r="C563" s="5">
        <v>12</v>
      </c>
      <c r="D563" s="2" t="s">
        <v>8</v>
      </c>
      <c r="E563" s="5" t="s">
        <v>13</v>
      </c>
      <c r="F563" s="5" t="s">
        <v>79</v>
      </c>
      <c r="G563" s="6">
        <v>299033.79700000002</v>
      </c>
    </row>
    <row r="564" spans="1:7" ht="10.5" customHeight="1" x14ac:dyDescent="0.2">
      <c r="A564" s="5">
        <v>563</v>
      </c>
      <c r="B564" s="5" t="s">
        <v>25</v>
      </c>
      <c r="C564" s="5">
        <v>13</v>
      </c>
      <c r="D564" s="2" t="s">
        <v>9</v>
      </c>
      <c r="E564" s="5" t="s">
        <v>13</v>
      </c>
      <c r="F564" s="5" t="s">
        <v>79</v>
      </c>
      <c r="G564" s="6">
        <v>0</v>
      </c>
    </row>
    <row r="565" spans="1:7" ht="10.5" customHeight="1" x14ac:dyDescent="0.2">
      <c r="A565" s="5">
        <v>564</v>
      </c>
      <c r="B565" s="5" t="s">
        <v>25</v>
      </c>
      <c r="C565" s="5">
        <v>14</v>
      </c>
      <c r="D565" s="2" t="s">
        <v>10</v>
      </c>
      <c r="E565" s="5" t="s">
        <v>13</v>
      </c>
      <c r="F565" s="5" t="s">
        <v>79</v>
      </c>
      <c r="G565" s="6">
        <v>749522.77399999998</v>
      </c>
    </row>
    <row r="566" spans="1:7" ht="10.5" customHeight="1" x14ac:dyDescent="0.2">
      <c r="A566" s="5">
        <v>565</v>
      </c>
      <c r="B566" s="5" t="s">
        <v>25</v>
      </c>
      <c r="C566" s="5">
        <v>1</v>
      </c>
      <c r="D566" s="2" t="s">
        <v>18</v>
      </c>
      <c r="E566" s="5" t="s">
        <v>14</v>
      </c>
      <c r="F566" s="5" t="s">
        <v>79</v>
      </c>
      <c r="G566" s="6">
        <v>10342.786</v>
      </c>
    </row>
    <row r="567" spans="1:7" ht="10.5" customHeight="1" x14ac:dyDescent="0.2">
      <c r="A567" s="5">
        <v>566</v>
      </c>
      <c r="B567" s="5" t="s">
        <v>25</v>
      </c>
      <c r="C567" s="5">
        <v>2</v>
      </c>
      <c r="D567" s="2" t="s">
        <v>0</v>
      </c>
      <c r="E567" s="5" t="s">
        <v>14</v>
      </c>
      <c r="F567" s="5" t="s">
        <v>79</v>
      </c>
      <c r="G567" s="6">
        <v>0</v>
      </c>
    </row>
    <row r="568" spans="1:7" ht="10.5" customHeight="1" x14ac:dyDescent="0.2">
      <c r="A568" s="5">
        <v>567</v>
      </c>
      <c r="B568" s="5" t="s">
        <v>25</v>
      </c>
      <c r="C568" s="5">
        <v>3</v>
      </c>
      <c r="D568" s="2" t="s">
        <v>1</v>
      </c>
      <c r="E568" s="5" t="s">
        <v>14</v>
      </c>
      <c r="F568" s="5" t="s">
        <v>79</v>
      </c>
      <c r="G568" s="6">
        <v>0</v>
      </c>
    </row>
    <row r="569" spans="1:7" ht="10.5" customHeight="1" x14ac:dyDescent="0.2">
      <c r="A569" s="5">
        <v>568</v>
      </c>
      <c r="B569" s="5" t="s">
        <v>25</v>
      </c>
      <c r="C569" s="5">
        <v>4</v>
      </c>
      <c r="D569" s="2" t="s">
        <v>20</v>
      </c>
      <c r="E569" s="5" t="s">
        <v>14</v>
      </c>
      <c r="F569" s="5" t="s">
        <v>79</v>
      </c>
      <c r="G569" s="6">
        <v>8633.7139999999999</v>
      </c>
    </row>
    <row r="570" spans="1:7" ht="10.5" customHeight="1" x14ac:dyDescent="0.2">
      <c r="A570" s="5">
        <v>569</v>
      </c>
      <c r="B570" s="5" t="s">
        <v>25</v>
      </c>
      <c r="C570" s="5">
        <v>5</v>
      </c>
      <c r="D570" s="2" t="s">
        <v>2</v>
      </c>
      <c r="E570" s="5" t="s">
        <v>14</v>
      </c>
      <c r="F570" s="5" t="s">
        <v>79</v>
      </c>
      <c r="G570" s="6">
        <v>0</v>
      </c>
    </row>
    <row r="571" spans="1:7" ht="10.5" customHeight="1" x14ac:dyDescent="0.2">
      <c r="A571" s="5">
        <v>570</v>
      </c>
      <c r="B571" s="5" t="s">
        <v>25</v>
      </c>
      <c r="C571" s="5">
        <v>6</v>
      </c>
      <c r="D571" s="2" t="s">
        <v>19</v>
      </c>
      <c r="E571" s="5" t="s">
        <v>14</v>
      </c>
      <c r="F571" s="5" t="s">
        <v>79</v>
      </c>
      <c r="G571" s="6">
        <v>0</v>
      </c>
    </row>
    <row r="572" spans="1:7" ht="10.5" customHeight="1" x14ac:dyDescent="0.2">
      <c r="A572" s="5">
        <v>571</v>
      </c>
      <c r="B572" s="5" t="s">
        <v>25</v>
      </c>
      <c r="C572" s="5">
        <v>7</v>
      </c>
      <c r="D572" s="2" t="s">
        <v>3</v>
      </c>
      <c r="E572" s="5" t="s">
        <v>14</v>
      </c>
      <c r="F572" s="5" t="s">
        <v>79</v>
      </c>
      <c r="G572" s="6">
        <v>0</v>
      </c>
    </row>
    <row r="573" spans="1:7" ht="10.5" customHeight="1" x14ac:dyDescent="0.2">
      <c r="A573" s="5">
        <v>572</v>
      </c>
      <c r="B573" s="5" t="s">
        <v>25</v>
      </c>
      <c r="C573" s="5">
        <v>8</v>
      </c>
      <c r="D573" s="2" t="s">
        <v>4</v>
      </c>
      <c r="E573" s="5" t="s">
        <v>14</v>
      </c>
      <c r="F573" s="5" t="s">
        <v>79</v>
      </c>
      <c r="G573" s="6">
        <v>132608.391</v>
      </c>
    </row>
    <row r="574" spans="1:7" ht="10.5" customHeight="1" x14ac:dyDescent="0.2">
      <c r="A574" s="5">
        <v>573</v>
      </c>
      <c r="B574" s="5" t="s">
        <v>25</v>
      </c>
      <c r="C574" s="5">
        <v>9</v>
      </c>
      <c r="D574" s="2" t="s">
        <v>5</v>
      </c>
      <c r="E574" s="5" t="s">
        <v>14</v>
      </c>
      <c r="F574" s="5" t="s">
        <v>79</v>
      </c>
      <c r="G574" s="6">
        <v>340986.326</v>
      </c>
    </row>
    <row r="575" spans="1:7" ht="10.5" customHeight="1" x14ac:dyDescent="0.2">
      <c r="A575" s="5">
        <v>574</v>
      </c>
      <c r="B575" s="5" t="s">
        <v>25</v>
      </c>
      <c r="C575" s="5">
        <v>10</v>
      </c>
      <c r="D575" s="2" t="s">
        <v>6</v>
      </c>
      <c r="E575" s="5" t="s">
        <v>14</v>
      </c>
      <c r="F575" s="5" t="s">
        <v>79</v>
      </c>
      <c r="G575" s="6">
        <v>22784.978999999999</v>
      </c>
    </row>
    <row r="576" spans="1:7" ht="10.5" customHeight="1" x14ac:dyDescent="0.2">
      <c r="A576" s="5">
        <v>575</v>
      </c>
      <c r="B576" s="5" t="s">
        <v>25</v>
      </c>
      <c r="C576" s="5">
        <v>11</v>
      </c>
      <c r="D576" s="2" t="s">
        <v>7</v>
      </c>
      <c r="E576" s="5" t="s">
        <v>14</v>
      </c>
      <c r="F576" s="5" t="s">
        <v>79</v>
      </c>
      <c r="G576" s="6">
        <v>140723.46599999999</v>
      </c>
    </row>
    <row r="577" spans="1:7" ht="10.5" customHeight="1" x14ac:dyDescent="0.2">
      <c r="A577" s="5">
        <v>576</v>
      </c>
      <c r="B577" s="5" t="s">
        <v>25</v>
      </c>
      <c r="C577" s="5">
        <v>12</v>
      </c>
      <c r="D577" s="2" t="s">
        <v>8</v>
      </c>
      <c r="E577" s="5" t="s">
        <v>14</v>
      </c>
      <c r="F577" s="5" t="s">
        <v>79</v>
      </c>
      <c r="G577" s="6">
        <v>0</v>
      </c>
    </row>
    <row r="578" spans="1:7" ht="10.5" customHeight="1" x14ac:dyDescent="0.2">
      <c r="A578" s="5">
        <v>577</v>
      </c>
      <c r="B578" s="5" t="s">
        <v>25</v>
      </c>
      <c r="C578" s="5">
        <v>13</v>
      </c>
      <c r="D578" s="2" t="s">
        <v>9</v>
      </c>
      <c r="E578" s="5" t="s">
        <v>14</v>
      </c>
      <c r="F578" s="5" t="s">
        <v>79</v>
      </c>
      <c r="G578" s="6">
        <v>0</v>
      </c>
    </row>
    <row r="579" spans="1:7" ht="10.5" customHeight="1" x14ac:dyDescent="0.2">
      <c r="A579" s="5">
        <v>578</v>
      </c>
      <c r="B579" s="5" t="s">
        <v>25</v>
      </c>
      <c r="C579" s="5">
        <v>14</v>
      </c>
      <c r="D579" s="2" t="s">
        <v>10</v>
      </c>
      <c r="E579" s="5" t="s">
        <v>14</v>
      </c>
      <c r="F579" s="5" t="s">
        <v>79</v>
      </c>
      <c r="G579" s="6">
        <v>0</v>
      </c>
    </row>
    <row r="580" spans="1:7" ht="10.5" customHeight="1" x14ac:dyDescent="0.2">
      <c r="A580" s="5">
        <v>579</v>
      </c>
      <c r="B580" s="5" t="s">
        <v>104</v>
      </c>
      <c r="C580" s="5">
        <v>20</v>
      </c>
      <c r="D580" s="2" t="s">
        <v>56</v>
      </c>
      <c r="E580" s="5" t="s">
        <v>13</v>
      </c>
      <c r="F580" s="5" t="s">
        <v>79</v>
      </c>
      <c r="G580" s="6">
        <v>0</v>
      </c>
    </row>
    <row r="581" spans="1:7" ht="10.5" customHeight="1" x14ac:dyDescent="0.2">
      <c r="A581" s="5">
        <v>580</v>
      </c>
      <c r="B581" s="5" t="s">
        <v>104</v>
      </c>
      <c r="C581" s="5">
        <v>21</v>
      </c>
      <c r="D581" s="2" t="s">
        <v>57</v>
      </c>
      <c r="E581" s="5" t="s">
        <v>13</v>
      </c>
      <c r="F581" s="5" t="s">
        <v>79</v>
      </c>
      <c r="G581" s="6">
        <v>0</v>
      </c>
    </row>
    <row r="582" spans="1:7" ht="10.5" customHeight="1" x14ac:dyDescent="0.2">
      <c r="A582" s="5">
        <v>581</v>
      </c>
      <c r="B582" s="5" t="s">
        <v>104</v>
      </c>
      <c r="C582" s="5">
        <v>22</v>
      </c>
      <c r="D582" s="2" t="s">
        <v>58</v>
      </c>
      <c r="E582" s="5" t="s">
        <v>13</v>
      </c>
      <c r="F582" s="5" t="s">
        <v>79</v>
      </c>
      <c r="G582" s="6">
        <v>0</v>
      </c>
    </row>
    <row r="583" spans="1:7" ht="10.5" customHeight="1" x14ac:dyDescent="0.2">
      <c r="A583" s="5">
        <v>582</v>
      </c>
      <c r="B583" s="5" t="s">
        <v>104</v>
      </c>
      <c r="C583" s="5">
        <v>23</v>
      </c>
      <c r="D583" s="2" t="s">
        <v>47</v>
      </c>
      <c r="E583" s="5" t="s">
        <v>13</v>
      </c>
      <c r="F583" s="5" t="s">
        <v>79</v>
      </c>
      <c r="G583" s="6">
        <v>18100.672999999999</v>
      </c>
    </row>
    <row r="584" spans="1:7" ht="10.5" customHeight="1" x14ac:dyDescent="0.2">
      <c r="A584" s="5">
        <v>583</v>
      </c>
      <c r="B584" s="5" t="s">
        <v>104</v>
      </c>
      <c r="C584" s="5">
        <v>24</v>
      </c>
      <c r="D584" s="2" t="s">
        <v>48</v>
      </c>
      <c r="E584" s="5" t="s">
        <v>13</v>
      </c>
      <c r="F584" s="5" t="s">
        <v>79</v>
      </c>
      <c r="G584" s="6">
        <v>79.718999999999994</v>
      </c>
    </row>
    <row r="585" spans="1:7" ht="10.5" customHeight="1" x14ac:dyDescent="0.2">
      <c r="A585" s="5">
        <v>584</v>
      </c>
      <c r="B585" s="5" t="s">
        <v>104</v>
      </c>
      <c r="C585" s="5">
        <v>25</v>
      </c>
      <c r="D585" s="2" t="s">
        <v>59</v>
      </c>
      <c r="E585" s="5" t="s">
        <v>13</v>
      </c>
      <c r="F585" s="5" t="s">
        <v>79</v>
      </c>
      <c r="G585" s="6">
        <v>16203.312</v>
      </c>
    </row>
    <row r="586" spans="1:7" ht="10.5" customHeight="1" x14ac:dyDescent="0.2">
      <c r="A586" s="5">
        <v>585</v>
      </c>
      <c r="B586" s="5" t="s">
        <v>104</v>
      </c>
      <c r="C586" s="5">
        <v>26</v>
      </c>
      <c r="D586" s="2" t="s">
        <v>49</v>
      </c>
      <c r="E586" s="5" t="s">
        <v>13</v>
      </c>
      <c r="F586" s="5" t="s">
        <v>79</v>
      </c>
      <c r="G586" s="6">
        <v>0</v>
      </c>
    </row>
    <row r="587" spans="1:7" ht="10.5" customHeight="1" x14ac:dyDescent="0.2">
      <c r="A587" s="5">
        <v>586</v>
      </c>
      <c r="B587" s="5" t="s">
        <v>104</v>
      </c>
      <c r="C587" s="5">
        <v>27</v>
      </c>
      <c r="D587" s="2" t="s">
        <v>60</v>
      </c>
      <c r="E587" s="5" t="s">
        <v>13</v>
      </c>
      <c r="F587" s="5" t="s">
        <v>79</v>
      </c>
      <c r="G587" s="6">
        <v>0</v>
      </c>
    </row>
    <row r="588" spans="1:7" ht="10.5" customHeight="1" x14ac:dyDescent="0.2">
      <c r="A588" s="5">
        <v>587</v>
      </c>
      <c r="B588" s="5" t="s">
        <v>104</v>
      </c>
      <c r="C588" s="5">
        <v>28</v>
      </c>
      <c r="D588" s="2" t="s">
        <v>61</v>
      </c>
      <c r="E588" s="5" t="s">
        <v>13</v>
      </c>
      <c r="F588" s="5" t="s">
        <v>79</v>
      </c>
      <c r="G588" s="6">
        <v>39216.698999999935</v>
      </c>
    </row>
    <row r="589" spans="1:7" ht="10.5" customHeight="1" x14ac:dyDescent="0.2">
      <c r="A589" s="5">
        <v>588</v>
      </c>
      <c r="B589" s="5" t="s">
        <v>104</v>
      </c>
      <c r="C589" s="5">
        <v>20</v>
      </c>
      <c r="D589" s="2" t="s">
        <v>56</v>
      </c>
      <c r="E589" s="5" t="s">
        <v>14</v>
      </c>
      <c r="F589" s="5" t="s">
        <v>79</v>
      </c>
      <c r="G589" s="6">
        <v>0</v>
      </c>
    </row>
    <row r="590" spans="1:7" ht="10.5" customHeight="1" x14ac:dyDescent="0.2">
      <c r="A590" s="5">
        <v>589</v>
      </c>
      <c r="B590" s="5" t="s">
        <v>104</v>
      </c>
      <c r="C590" s="5">
        <v>21</v>
      </c>
      <c r="D590" s="2" t="s">
        <v>57</v>
      </c>
      <c r="E590" s="5" t="s">
        <v>14</v>
      </c>
      <c r="F590" s="5" t="s">
        <v>79</v>
      </c>
      <c r="G590" s="6">
        <v>0</v>
      </c>
    </row>
    <row r="591" spans="1:7" ht="10.5" customHeight="1" x14ac:dyDescent="0.2">
      <c r="A591" s="5">
        <v>590</v>
      </c>
      <c r="B591" s="5" t="s">
        <v>104</v>
      </c>
      <c r="C591" s="5">
        <v>22</v>
      </c>
      <c r="D591" s="2" t="s">
        <v>58</v>
      </c>
      <c r="E591" s="5" t="s">
        <v>14</v>
      </c>
      <c r="F591" s="5" t="s">
        <v>79</v>
      </c>
      <c r="G591" s="6">
        <v>0</v>
      </c>
    </row>
    <row r="592" spans="1:7" ht="10.5" customHeight="1" x14ac:dyDescent="0.2">
      <c r="A592" s="5">
        <v>591</v>
      </c>
      <c r="B592" s="5" t="s">
        <v>104</v>
      </c>
      <c r="C592" s="5">
        <v>23</v>
      </c>
      <c r="D592" s="2" t="s">
        <v>47</v>
      </c>
      <c r="E592" s="5" t="s">
        <v>14</v>
      </c>
      <c r="F592" s="5" t="s">
        <v>79</v>
      </c>
      <c r="G592" s="6">
        <v>0</v>
      </c>
    </row>
    <row r="593" spans="1:7" ht="10.5" customHeight="1" x14ac:dyDescent="0.2">
      <c r="A593" s="5">
        <v>592</v>
      </c>
      <c r="B593" s="5" t="s">
        <v>104</v>
      </c>
      <c r="C593" s="5">
        <v>24</v>
      </c>
      <c r="D593" s="2" t="s">
        <v>48</v>
      </c>
      <c r="E593" s="5" t="s">
        <v>14</v>
      </c>
      <c r="F593" s="5" t="s">
        <v>79</v>
      </c>
      <c r="G593" s="6">
        <v>4042.3719999999998</v>
      </c>
    </row>
    <row r="594" spans="1:7" ht="10.5" customHeight="1" x14ac:dyDescent="0.2">
      <c r="A594" s="5">
        <v>593</v>
      </c>
      <c r="B594" s="5" t="s">
        <v>104</v>
      </c>
      <c r="C594" s="5">
        <v>25</v>
      </c>
      <c r="D594" s="2" t="s">
        <v>59</v>
      </c>
      <c r="E594" s="5" t="s">
        <v>14</v>
      </c>
      <c r="F594" s="5" t="s">
        <v>79</v>
      </c>
      <c r="G594" s="6">
        <v>1718.9690000000001</v>
      </c>
    </row>
    <row r="595" spans="1:7" ht="10.5" customHeight="1" x14ac:dyDescent="0.2">
      <c r="A595" s="5">
        <v>594</v>
      </c>
      <c r="B595" s="5" t="s">
        <v>104</v>
      </c>
      <c r="C595" s="5">
        <v>26</v>
      </c>
      <c r="D595" s="2" t="s">
        <v>49</v>
      </c>
      <c r="E595" s="5" t="s">
        <v>14</v>
      </c>
      <c r="F595" s="5" t="s">
        <v>79</v>
      </c>
      <c r="G595" s="6">
        <v>0</v>
      </c>
    </row>
    <row r="596" spans="1:7" ht="10.5" customHeight="1" x14ac:dyDescent="0.2">
      <c r="A596" s="5">
        <v>595</v>
      </c>
      <c r="B596" s="5" t="s">
        <v>104</v>
      </c>
      <c r="C596" s="5">
        <v>27</v>
      </c>
      <c r="D596" s="2" t="s">
        <v>60</v>
      </c>
      <c r="E596" s="5" t="s">
        <v>14</v>
      </c>
      <c r="F596" s="5" t="s">
        <v>79</v>
      </c>
      <c r="G596" s="6">
        <v>0</v>
      </c>
    </row>
    <row r="597" spans="1:7" ht="10.5" customHeight="1" x14ac:dyDescent="0.2">
      <c r="A597" s="5">
        <v>596</v>
      </c>
      <c r="B597" s="5" t="s">
        <v>104</v>
      </c>
      <c r="C597" s="5">
        <v>28</v>
      </c>
      <c r="D597" s="2" t="s">
        <v>61</v>
      </c>
      <c r="E597" s="5" t="s">
        <v>14</v>
      </c>
      <c r="F597" s="5" t="s">
        <v>79</v>
      </c>
      <c r="G597" s="6">
        <v>72221.338000000003</v>
      </c>
    </row>
    <row r="598" spans="1:7" ht="10.5" customHeight="1" x14ac:dyDescent="0.2">
      <c r="A598" s="5">
        <v>597</v>
      </c>
      <c r="B598" s="5" t="s">
        <v>11</v>
      </c>
      <c r="C598" s="5">
        <v>29</v>
      </c>
      <c r="D598" s="2" t="s">
        <v>11</v>
      </c>
      <c r="E598" s="5" t="s">
        <v>13</v>
      </c>
      <c r="F598" s="5" t="s">
        <v>79</v>
      </c>
      <c r="G598" s="6">
        <v>11074.699000000001</v>
      </c>
    </row>
    <row r="599" spans="1:7" ht="10.5" customHeight="1" x14ac:dyDescent="0.2">
      <c r="A599" s="5">
        <v>598</v>
      </c>
      <c r="B599" s="5" t="s">
        <v>11</v>
      </c>
      <c r="C599" s="5">
        <v>29</v>
      </c>
      <c r="D599" s="2" t="s">
        <v>11</v>
      </c>
      <c r="E599" s="5" t="s">
        <v>14</v>
      </c>
      <c r="F599" s="5" t="s">
        <v>79</v>
      </c>
      <c r="G599" s="6">
        <v>-11074.699000000001</v>
      </c>
    </row>
    <row r="600" spans="1:7" ht="10.5" customHeight="1" x14ac:dyDescent="0.2">
      <c r="A600" s="5">
        <v>599</v>
      </c>
      <c r="B600" s="5" t="s">
        <v>24</v>
      </c>
      <c r="C600" s="5">
        <v>30</v>
      </c>
      <c r="D600" s="2" t="s">
        <v>15</v>
      </c>
      <c r="E600" s="5" t="s">
        <v>13</v>
      </c>
      <c r="F600" s="5" t="s">
        <v>79</v>
      </c>
      <c r="G600" s="6">
        <v>0</v>
      </c>
    </row>
    <row r="601" spans="1:7" ht="10.5" customHeight="1" x14ac:dyDescent="0.2">
      <c r="A601" s="5">
        <v>600</v>
      </c>
      <c r="B601" s="5" t="s">
        <v>24</v>
      </c>
      <c r="C601" s="5">
        <v>30</v>
      </c>
      <c r="D601" s="2" t="s">
        <v>15</v>
      </c>
      <c r="E601" s="5" t="s">
        <v>14</v>
      </c>
      <c r="F601" s="5" t="s">
        <v>79</v>
      </c>
      <c r="G601" s="6">
        <v>0</v>
      </c>
    </row>
    <row r="602" spans="1:7" ht="10.5" customHeight="1" x14ac:dyDescent="0.2">
      <c r="A602" s="5">
        <v>601</v>
      </c>
      <c r="B602" s="5" t="s">
        <v>25</v>
      </c>
      <c r="C602" s="5">
        <v>1</v>
      </c>
      <c r="D602" s="2" t="s">
        <v>18</v>
      </c>
      <c r="E602" s="5" t="s">
        <v>13</v>
      </c>
      <c r="F602" s="5" t="s">
        <v>78</v>
      </c>
      <c r="G602" s="6">
        <v>62164.83</v>
      </c>
    </row>
    <row r="603" spans="1:7" ht="10.5" customHeight="1" x14ac:dyDescent="0.2">
      <c r="A603" s="5">
        <v>602</v>
      </c>
      <c r="B603" s="5" t="s">
        <v>25</v>
      </c>
      <c r="C603" s="5">
        <v>2</v>
      </c>
      <c r="D603" s="2" t="s">
        <v>0</v>
      </c>
      <c r="E603" s="5" t="s">
        <v>13</v>
      </c>
      <c r="F603" s="5" t="s">
        <v>78</v>
      </c>
      <c r="G603" s="6">
        <v>311250.82699999999</v>
      </c>
    </row>
    <row r="604" spans="1:7" ht="10.5" customHeight="1" x14ac:dyDescent="0.2">
      <c r="A604" s="5">
        <v>603</v>
      </c>
      <c r="B604" s="5" t="s">
        <v>25</v>
      </c>
      <c r="C604" s="5">
        <v>3</v>
      </c>
      <c r="D604" s="2" t="s">
        <v>1</v>
      </c>
      <c r="E604" s="5" t="s">
        <v>13</v>
      </c>
      <c r="F604" s="5" t="s">
        <v>78</v>
      </c>
      <c r="G604" s="6">
        <v>70193.846999999994</v>
      </c>
    </row>
    <row r="605" spans="1:7" ht="10.5" customHeight="1" x14ac:dyDescent="0.2">
      <c r="A605" s="5">
        <v>604</v>
      </c>
      <c r="B605" s="5" t="s">
        <v>25</v>
      </c>
      <c r="C605" s="5">
        <v>4</v>
      </c>
      <c r="D605" s="2" t="s">
        <v>20</v>
      </c>
      <c r="E605" s="5" t="s">
        <v>13</v>
      </c>
      <c r="F605" s="5" t="s">
        <v>78</v>
      </c>
      <c r="G605" s="6">
        <v>33605.516000000003</v>
      </c>
    </row>
    <row r="606" spans="1:7" ht="10.5" customHeight="1" x14ac:dyDescent="0.2">
      <c r="A606" s="5">
        <v>605</v>
      </c>
      <c r="B606" s="5" t="s">
        <v>25</v>
      </c>
      <c r="C606" s="5">
        <v>5</v>
      </c>
      <c r="D606" s="2" t="s">
        <v>2</v>
      </c>
      <c r="E606" s="5" t="s">
        <v>13</v>
      </c>
      <c r="F606" s="5" t="s">
        <v>78</v>
      </c>
      <c r="G606" s="6">
        <v>92432.167000000001</v>
      </c>
    </row>
    <row r="607" spans="1:7" ht="10.5" customHeight="1" x14ac:dyDescent="0.2">
      <c r="A607" s="5">
        <v>606</v>
      </c>
      <c r="B607" s="5" t="s">
        <v>25</v>
      </c>
      <c r="C607" s="5">
        <v>6</v>
      </c>
      <c r="D607" s="2" t="s">
        <v>19</v>
      </c>
      <c r="E607" s="5" t="s">
        <v>13</v>
      </c>
      <c r="F607" s="5" t="s">
        <v>78</v>
      </c>
      <c r="G607" s="6">
        <v>77970.11</v>
      </c>
    </row>
    <row r="608" spans="1:7" ht="10.5" customHeight="1" x14ac:dyDescent="0.2">
      <c r="A608" s="5">
        <v>607</v>
      </c>
      <c r="B608" s="5" t="s">
        <v>25</v>
      </c>
      <c r="C608" s="5">
        <v>7</v>
      </c>
      <c r="D608" s="2" t="s">
        <v>3</v>
      </c>
      <c r="E608" s="5" t="s">
        <v>13</v>
      </c>
      <c r="F608" s="5" t="s">
        <v>78</v>
      </c>
      <c r="G608" s="6">
        <v>0</v>
      </c>
    </row>
    <row r="609" spans="1:7" ht="10.5" customHeight="1" x14ac:dyDescent="0.2">
      <c r="A609" s="5">
        <v>608</v>
      </c>
      <c r="B609" s="5" t="s">
        <v>25</v>
      </c>
      <c r="C609" s="5">
        <v>8</v>
      </c>
      <c r="D609" s="2" t="s">
        <v>4</v>
      </c>
      <c r="E609" s="5" t="s">
        <v>13</v>
      </c>
      <c r="F609" s="5" t="s">
        <v>78</v>
      </c>
      <c r="G609" s="6">
        <v>1135</v>
      </c>
    </row>
    <row r="610" spans="1:7" ht="10.5" customHeight="1" x14ac:dyDescent="0.2">
      <c r="A610" s="5">
        <v>609</v>
      </c>
      <c r="B610" s="5" t="s">
        <v>25</v>
      </c>
      <c r="C610" s="5">
        <v>9</v>
      </c>
      <c r="D610" s="2" t="s">
        <v>5</v>
      </c>
      <c r="E610" s="5" t="s">
        <v>13</v>
      </c>
      <c r="F610" s="5" t="s">
        <v>78</v>
      </c>
      <c r="G610" s="6">
        <v>0</v>
      </c>
    </row>
    <row r="611" spans="1:7" ht="10.5" customHeight="1" x14ac:dyDescent="0.2">
      <c r="A611" s="5">
        <v>610</v>
      </c>
      <c r="B611" s="5" t="s">
        <v>25</v>
      </c>
      <c r="C611" s="5">
        <v>10</v>
      </c>
      <c r="D611" s="2" t="s">
        <v>6</v>
      </c>
      <c r="E611" s="5" t="s">
        <v>13</v>
      </c>
      <c r="F611" s="5" t="s">
        <v>78</v>
      </c>
      <c r="G611" s="6">
        <v>0</v>
      </c>
    </row>
    <row r="612" spans="1:7" ht="10.5" customHeight="1" x14ac:dyDescent="0.2">
      <c r="A612" s="5">
        <v>611</v>
      </c>
      <c r="B612" s="5" t="s">
        <v>25</v>
      </c>
      <c r="C612" s="5">
        <v>11</v>
      </c>
      <c r="D612" s="2" t="s">
        <v>7</v>
      </c>
      <c r="E612" s="5" t="s">
        <v>13</v>
      </c>
      <c r="F612" s="5" t="s">
        <v>78</v>
      </c>
      <c r="G612" s="6">
        <v>0</v>
      </c>
    </row>
    <row r="613" spans="1:7" ht="10.5" customHeight="1" x14ac:dyDescent="0.2">
      <c r="A613" s="5">
        <v>612</v>
      </c>
      <c r="B613" s="5" t="s">
        <v>25</v>
      </c>
      <c r="C613" s="5">
        <v>12</v>
      </c>
      <c r="D613" s="2" t="s">
        <v>8</v>
      </c>
      <c r="E613" s="5" t="s">
        <v>13</v>
      </c>
      <c r="F613" s="5" t="s">
        <v>78</v>
      </c>
      <c r="G613" s="6">
        <v>322012.17599999998</v>
      </c>
    </row>
    <row r="614" spans="1:7" ht="10.5" customHeight="1" x14ac:dyDescent="0.2">
      <c r="A614" s="5">
        <v>613</v>
      </c>
      <c r="B614" s="5" t="s">
        <v>25</v>
      </c>
      <c r="C614" s="5">
        <v>13</v>
      </c>
      <c r="D614" s="2" t="s">
        <v>9</v>
      </c>
      <c r="E614" s="5" t="s">
        <v>13</v>
      </c>
      <c r="F614" s="5" t="s">
        <v>78</v>
      </c>
      <c r="G614" s="6">
        <v>0</v>
      </c>
    </row>
    <row r="615" spans="1:7" ht="10.5" customHeight="1" x14ac:dyDescent="0.2">
      <c r="A615" s="5">
        <v>614</v>
      </c>
      <c r="B615" s="5" t="s">
        <v>25</v>
      </c>
      <c r="C615" s="5">
        <v>14</v>
      </c>
      <c r="D615" s="2" t="s">
        <v>10</v>
      </c>
      <c r="E615" s="5" t="s">
        <v>13</v>
      </c>
      <c r="F615" s="5" t="s">
        <v>78</v>
      </c>
      <c r="G615" s="6">
        <v>813465.45499999996</v>
      </c>
    </row>
    <row r="616" spans="1:7" ht="10.5" customHeight="1" x14ac:dyDescent="0.2">
      <c r="A616" s="5">
        <v>615</v>
      </c>
      <c r="B616" s="5" t="s">
        <v>25</v>
      </c>
      <c r="C616" s="5">
        <v>1</v>
      </c>
      <c r="D616" s="2" t="s">
        <v>18</v>
      </c>
      <c r="E616" s="5" t="s">
        <v>14</v>
      </c>
      <c r="F616" s="5" t="s">
        <v>78</v>
      </c>
      <c r="G616" s="6">
        <v>10585.249</v>
      </c>
    </row>
    <row r="617" spans="1:7" ht="10.5" customHeight="1" x14ac:dyDescent="0.2">
      <c r="A617" s="5">
        <v>616</v>
      </c>
      <c r="B617" s="5" t="s">
        <v>25</v>
      </c>
      <c r="C617" s="5">
        <v>2</v>
      </c>
      <c r="D617" s="2" t="s">
        <v>0</v>
      </c>
      <c r="E617" s="5" t="s">
        <v>14</v>
      </c>
      <c r="F617" s="5" t="s">
        <v>78</v>
      </c>
      <c r="G617" s="6">
        <v>0</v>
      </c>
    </row>
    <row r="618" spans="1:7" ht="10.5" customHeight="1" x14ac:dyDescent="0.2">
      <c r="A618" s="5">
        <v>617</v>
      </c>
      <c r="B618" s="5" t="s">
        <v>25</v>
      </c>
      <c r="C618" s="5">
        <v>3</v>
      </c>
      <c r="D618" s="2" t="s">
        <v>1</v>
      </c>
      <c r="E618" s="5" t="s">
        <v>14</v>
      </c>
      <c r="F618" s="5" t="s">
        <v>78</v>
      </c>
      <c r="G618" s="6">
        <v>0</v>
      </c>
    </row>
    <row r="619" spans="1:7" ht="10.5" customHeight="1" x14ac:dyDescent="0.2">
      <c r="A619" s="5">
        <v>618</v>
      </c>
      <c r="B619" s="5" t="s">
        <v>25</v>
      </c>
      <c r="C619" s="5">
        <v>4</v>
      </c>
      <c r="D619" s="2" t="s">
        <v>20</v>
      </c>
      <c r="E619" s="5" t="s">
        <v>14</v>
      </c>
      <c r="F619" s="5" t="s">
        <v>78</v>
      </c>
      <c r="G619" s="6">
        <v>8057.8379999999997</v>
      </c>
    </row>
    <row r="620" spans="1:7" ht="10.5" customHeight="1" x14ac:dyDescent="0.2">
      <c r="A620" s="5">
        <v>619</v>
      </c>
      <c r="B620" s="5" t="s">
        <v>25</v>
      </c>
      <c r="C620" s="5">
        <v>5</v>
      </c>
      <c r="D620" s="2" t="s">
        <v>2</v>
      </c>
      <c r="E620" s="5" t="s">
        <v>14</v>
      </c>
      <c r="F620" s="5" t="s">
        <v>78</v>
      </c>
      <c r="G620" s="6">
        <v>0</v>
      </c>
    </row>
    <row r="621" spans="1:7" ht="10.5" customHeight="1" x14ac:dyDescent="0.2">
      <c r="A621" s="5">
        <v>620</v>
      </c>
      <c r="B621" s="5" t="s">
        <v>25</v>
      </c>
      <c r="C621" s="5">
        <v>6</v>
      </c>
      <c r="D621" s="2" t="s">
        <v>19</v>
      </c>
      <c r="E621" s="5" t="s">
        <v>14</v>
      </c>
      <c r="F621" s="5" t="s">
        <v>78</v>
      </c>
      <c r="G621" s="6">
        <v>0</v>
      </c>
    </row>
    <row r="622" spans="1:7" ht="10.5" customHeight="1" x14ac:dyDescent="0.2">
      <c r="A622" s="5">
        <v>621</v>
      </c>
      <c r="B622" s="5" t="s">
        <v>25</v>
      </c>
      <c r="C622" s="5">
        <v>7</v>
      </c>
      <c r="D622" s="2" t="s">
        <v>3</v>
      </c>
      <c r="E622" s="5" t="s">
        <v>14</v>
      </c>
      <c r="F622" s="5" t="s">
        <v>78</v>
      </c>
      <c r="G622" s="6">
        <v>0</v>
      </c>
    </row>
    <row r="623" spans="1:7" ht="10.5" customHeight="1" x14ac:dyDescent="0.2">
      <c r="A623" s="5">
        <v>622</v>
      </c>
      <c r="B623" s="5" t="s">
        <v>25</v>
      </c>
      <c r="C623" s="5">
        <v>8</v>
      </c>
      <c r="D623" s="2" t="s">
        <v>4</v>
      </c>
      <c r="E623" s="5" t="s">
        <v>14</v>
      </c>
      <c r="F623" s="5" t="s">
        <v>78</v>
      </c>
      <c r="G623" s="6">
        <v>145856.67300000001</v>
      </c>
    </row>
    <row r="624" spans="1:7" ht="10.5" customHeight="1" x14ac:dyDescent="0.2">
      <c r="A624" s="5">
        <v>623</v>
      </c>
      <c r="B624" s="5" t="s">
        <v>25</v>
      </c>
      <c r="C624" s="5">
        <v>9</v>
      </c>
      <c r="D624" s="2" t="s">
        <v>5</v>
      </c>
      <c r="E624" s="5" t="s">
        <v>14</v>
      </c>
      <c r="F624" s="5" t="s">
        <v>78</v>
      </c>
      <c r="G624" s="6">
        <v>362139.97399999999</v>
      </c>
    </row>
    <row r="625" spans="1:7" ht="10.5" customHeight="1" x14ac:dyDescent="0.2">
      <c r="A625" s="5">
        <v>624</v>
      </c>
      <c r="B625" s="5" t="s">
        <v>25</v>
      </c>
      <c r="C625" s="5">
        <v>10</v>
      </c>
      <c r="D625" s="2" t="s">
        <v>6</v>
      </c>
      <c r="E625" s="5" t="s">
        <v>14</v>
      </c>
      <c r="F625" s="5" t="s">
        <v>78</v>
      </c>
      <c r="G625" s="6">
        <v>24074.998</v>
      </c>
    </row>
    <row r="626" spans="1:7" ht="10.5" customHeight="1" x14ac:dyDescent="0.2">
      <c r="A626" s="5">
        <v>625</v>
      </c>
      <c r="B626" s="5" t="s">
        <v>25</v>
      </c>
      <c r="C626" s="5">
        <v>11</v>
      </c>
      <c r="D626" s="2" t="s">
        <v>7</v>
      </c>
      <c r="E626" s="5" t="s">
        <v>14</v>
      </c>
      <c r="F626" s="5" t="s">
        <v>78</v>
      </c>
      <c r="G626" s="6">
        <v>151364.128</v>
      </c>
    </row>
    <row r="627" spans="1:7" ht="10.5" customHeight="1" x14ac:dyDescent="0.2">
      <c r="A627" s="5">
        <v>626</v>
      </c>
      <c r="B627" s="5" t="s">
        <v>25</v>
      </c>
      <c r="C627" s="5">
        <v>12</v>
      </c>
      <c r="D627" s="2" t="s">
        <v>8</v>
      </c>
      <c r="E627" s="5" t="s">
        <v>14</v>
      </c>
      <c r="F627" s="5" t="s">
        <v>78</v>
      </c>
      <c r="G627" s="6">
        <v>0</v>
      </c>
    </row>
    <row r="628" spans="1:7" ht="10.5" customHeight="1" x14ac:dyDescent="0.2">
      <c r="A628" s="5">
        <v>627</v>
      </c>
      <c r="B628" s="5" t="s">
        <v>25</v>
      </c>
      <c r="C628" s="5">
        <v>13</v>
      </c>
      <c r="D628" s="2" t="s">
        <v>9</v>
      </c>
      <c r="E628" s="5" t="s">
        <v>14</v>
      </c>
      <c r="F628" s="5" t="s">
        <v>78</v>
      </c>
      <c r="G628" s="6">
        <v>0</v>
      </c>
    </row>
    <row r="629" spans="1:7" ht="10.5" customHeight="1" x14ac:dyDescent="0.2">
      <c r="A629" s="5">
        <v>628</v>
      </c>
      <c r="B629" s="5" t="s">
        <v>25</v>
      </c>
      <c r="C629" s="5">
        <v>14</v>
      </c>
      <c r="D629" s="2" t="s">
        <v>10</v>
      </c>
      <c r="E629" s="5" t="s">
        <v>14</v>
      </c>
      <c r="F629" s="5" t="s">
        <v>78</v>
      </c>
      <c r="G629" s="6">
        <v>0</v>
      </c>
    </row>
    <row r="630" spans="1:7" ht="10.5" customHeight="1" x14ac:dyDescent="0.2">
      <c r="A630" s="5">
        <v>629</v>
      </c>
      <c r="B630" s="5" t="s">
        <v>104</v>
      </c>
      <c r="C630" s="5">
        <v>20</v>
      </c>
      <c r="D630" s="2" t="s">
        <v>56</v>
      </c>
      <c r="E630" s="5" t="s">
        <v>13</v>
      </c>
      <c r="F630" s="5" t="s">
        <v>78</v>
      </c>
      <c r="G630" s="6">
        <v>0</v>
      </c>
    </row>
    <row r="631" spans="1:7" ht="10.5" customHeight="1" x14ac:dyDescent="0.2">
      <c r="A631" s="5">
        <v>630</v>
      </c>
      <c r="B631" s="5" t="s">
        <v>104</v>
      </c>
      <c r="C631" s="5">
        <v>21</v>
      </c>
      <c r="D631" s="2" t="s">
        <v>57</v>
      </c>
      <c r="E631" s="5" t="s">
        <v>13</v>
      </c>
      <c r="F631" s="5" t="s">
        <v>78</v>
      </c>
      <c r="G631" s="6">
        <v>0</v>
      </c>
    </row>
    <row r="632" spans="1:7" ht="10.5" customHeight="1" x14ac:dyDescent="0.2">
      <c r="A632" s="5">
        <v>631</v>
      </c>
      <c r="B632" s="5" t="s">
        <v>104</v>
      </c>
      <c r="C632" s="5">
        <v>22</v>
      </c>
      <c r="D632" s="2" t="s">
        <v>58</v>
      </c>
      <c r="E632" s="5" t="s">
        <v>13</v>
      </c>
      <c r="F632" s="5" t="s">
        <v>78</v>
      </c>
      <c r="G632" s="6">
        <v>0</v>
      </c>
    </row>
    <row r="633" spans="1:7" ht="10.5" customHeight="1" x14ac:dyDescent="0.2">
      <c r="A633" s="5">
        <v>632</v>
      </c>
      <c r="B633" s="5" t="s">
        <v>104</v>
      </c>
      <c r="C633" s="5">
        <v>23</v>
      </c>
      <c r="D633" s="2" t="s">
        <v>47</v>
      </c>
      <c r="E633" s="5" t="s">
        <v>13</v>
      </c>
      <c r="F633" s="5" t="s">
        <v>78</v>
      </c>
      <c r="G633" s="6">
        <v>19940.671999999999</v>
      </c>
    </row>
    <row r="634" spans="1:7" ht="10.5" customHeight="1" x14ac:dyDescent="0.2">
      <c r="A634" s="5">
        <v>633</v>
      </c>
      <c r="B634" s="5" t="s">
        <v>104</v>
      </c>
      <c r="C634" s="5">
        <v>24</v>
      </c>
      <c r="D634" s="2" t="s">
        <v>48</v>
      </c>
      <c r="E634" s="5" t="s">
        <v>13</v>
      </c>
      <c r="F634" s="5" t="s">
        <v>78</v>
      </c>
      <c r="G634" s="6">
        <v>0</v>
      </c>
    </row>
    <row r="635" spans="1:7" ht="10.5" customHeight="1" x14ac:dyDescent="0.2">
      <c r="A635" s="5">
        <v>634</v>
      </c>
      <c r="B635" s="5" t="s">
        <v>104</v>
      </c>
      <c r="C635" s="5">
        <v>25</v>
      </c>
      <c r="D635" s="2" t="s">
        <v>59</v>
      </c>
      <c r="E635" s="5" t="s">
        <v>13</v>
      </c>
      <c r="F635" s="5" t="s">
        <v>78</v>
      </c>
      <c r="G635" s="6">
        <v>16532.737000000001</v>
      </c>
    </row>
    <row r="636" spans="1:7" ht="10.5" customHeight="1" x14ac:dyDescent="0.2">
      <c r="A636" s="5">
        <v>635</v>
      </c>
      <c r="B636" s="5" t="s">
        <v>104</v>
      </c>
      <c r="C636" s="5">
        <v>26</v>
      </c>
      <c r="D636" s="2" t="s">
        <v>49</v>
      </c>
      <c r="E636" s="5" t="s">
        <v>13</v>
      </c>
      <c r="F636" s="5" t="s">
        <v>78</v>
      </c>
      <c r="G636" s="6">
        <v>0</v>
      </c>
    </row>
    <row r="637" spans="1:7" ht="10.5" customHeight="1" x14ac:dyDescent="0.2">
      <c r="A637" s="5">
        <v>636</v>
      </c>
      <c r="B637" s="5" t="s">
        <v>104</v>
      </c>
      <c r="C637" s="5">
        <v>27</v>
      </c>
      <c r="D637" s="2" t="s">
        <v>60</v>
      </c>
      <c r="E637" s="5" t="s">
        <v>13</v>
      </c>
      <c r="F637" s="5" t="s">
        <v>78</v>
      </c>
      <c r="G637" s="6">
        <v>0</v>
      </c>
    </row>
    <row r="638" spans="1:7" ht="10.5" customHeight="1" x14ac:dyDescent="0.2">
      <c r="A638" s="5">
        <v>637</v>
      </c>
      <c r="B638" s="5" t="s">
        <v>104</v>
      </c>
      <c r="C638" s="5">
        <v>28</v>
      </c>
      <c r="D638" s="2" t="s">
        <v>61</v>
      </c>
      <c r="E638" s="5" t="s">
        <v>13</v>
      </c>
      <c r="F638" s="5" t="s">
        <v>78</v>
      </c>
      <c r="G638" s="6">
        <v>45293.695000000051</v>
      </c>
    </row>
    <row r="639" spans="1:7" ht="10.5" customHeight="1" x14ac:dyDescent="0.2">
      <c r="A639" s="5">
        <v>638</v>
      </c>
      <c r="B639" s="5" t="s">
        <v>104</v>
      </c>
      <c r="C639" s="5">
        <v>20</v>
      </c>
      <c r="D639" s="2" t="s">
        <v>56</v>
      </c>
      <c r="E639" s="5" t="s">
        <v>14</v>
      </c>
      <c r="F639" s="5" t="s">
        <v>78</v>
      </c>
      <c r="G639" s="6">
        <v>0</v>
      </c>
    </row>
    <row r="640" spans="1:7" ht="10.5" customHeight="1" x14ac:dyDescent="0.2">
      <c r="A640" s="5">
        <v>639</v>
      </c>
      <c r="B640" s="5" t="s">
        <v>104</v>
      </c>
      <c r="C640" s="5">
        <v>21</v>
      </c>
      <c r="D640" s="2" t="s">
        <v>57</v>
      </c>
      <c r="E640" s="5" t="s">
        <v>14</v>
      </c>
      <c r="F640" s="5" t="s">
        <v>78</v>
      </c>
      <c r="G640" s="6">
        <v>0</v>
      </c>
    </row>
    <row r="641" spans="1:7" ht="10.5" customHeight="1" x14ac:dyDescent="0.2">
      <c r="A641" s="5">
        <v>640</v>
      </c>
      <c r="B641" s="5" t="s">
        <v>104</v>
      </c>
      <c r="C641" s="5">
        <v>22</v>
      </c>
      <c r="D641" s="2" t="s">
        <v>58</v>
      </c>
      <c r="E641" s="5" t="s">
        <v>14</v>
      </c>
      <c r="F641" s="5" t="s">
        <v>78</v>
      </c>
      <c r="G641" s="6">
        <v>0</v>
      </c>
    </row>
    <row r="642" spans="1:7" ht="10.5" customHeight="1" x14ac:dyDescent="0.2">
      <c r="A642" s="5">
        <v>641</v>
      </c>
      <c r="B642" s="5" t="s">
        <v>104</v>
      </c>
      <c r="C642" s="5">
        <v>23</v>
      </c>
      <c r="D642" s="2" t="s">
        <v>47</v>
      </c>
      <c r="E642" s="5" t="s">
        <v>14</v>
      </c>
      <c r="F642" s="5" t="s">
        <v>78</v>
      </c>
      <c r="G642" s="6">
        <v>0</v>
      </c>
    </row>
    <row r="643" spans="1:7" ht="10.5" customHeight="1" x14ac:dyDescent="0.2">
      <c r="A643" s="5">
        <v>642</v>
      </c>
      <c r="B643" s="5" t="s">
        <v>104</v>
      </c>
      <c r="C643" s="5">
        <v>24</v>
      </c>
      <c r="D643" s="2" t="s">
        <v>48</v>
      </c>
      <c r="E643" s="5" t="s">
        <v>14</v>
      </c>
      <c r="F643" s="5" t="s">
        <v>78</v>
      </c>
      <c r="G643" s="6">
        <v>3718.576</v>
      </c>
    </row>
    <row r="644" spans="1:7" ht="10.5" customHeight="1" x14ac:dyDescent="0.2">
      <c r="A644" s="5">
        <v>643</v>
      </c>
      <c r="B644" s="5" t="s">
        <v>104</v>
      </c>
      <c r="C644" s="5">
        <v>25</v>
      </c>
      <c r="D644" s="2" t="s">
        <v>59</v>
      </c>
      <c r="E644" s="5" t="s">
        <v>14</v>
      </c>
      <c r="F644" s="5" t="s">
        <v>78</v>
      </c>
      <c r="G644" s="6">
        <v>21792.54</v>
      </c>
    </row>
    <row r="645" spans="1:7" ht="10.5" customHeight="1" x14ac:dyDescent="0.2">
      <c r="A645" s="5">
        <v>644</v>
      </c>
      <c r="B645" s="5" t="s">
        <v>104</v>
      </c>
      <c r="C645" s="5">
        <v>26</v>
      </c>
      <c r="D645" s="2" t="s">
        <v>49</v>
      </c>
      <c r="E645" s="5" t="s">
        <v>14</v>
      </c>
      <c r="F645" s="5" t="s">
        <v>78</v>
      </c>
      <c r="G645" s="6">
        <v>0</v>
      </c>
    </row>
    <row r="646" spans="1:7" ht="10.5" customHeight="1" x14ac:dyDescent="0.2">
      <c r="A646" s="5">
        <v>645</v>
      </c>
      <c r="B646" s="5" t="s">
        <v>104</v>
      </c>
      <c r="C646" s="5">
        <v>27</v>
      </c>
      <c r="D646" s="2" t="s">
        <v>60</v>
      </c>
      <c r="E646" s="5" t="s">
        <v>14</v>
      </c>
      <c r="F646" s="5" t="s">
        <v>78</v>
      </c>
      <c r="G646" s="6">
        <v>0</v>
      </c>
    </row>
    <row r="647" spans="1:7" ht="10.5" customHeight="1" x14ac:dyDescent="0.2">
      <c r="A647" s="5">
        <v>646</v>
      </c>
      <c r="B647" s="5" t="s">
        <v>104</v>
      </c>
      <c r="C647" s="5">
        <v>28</v>
      </c>
      <c r="D647" s="2" t="s">
        <v>61</v>
      </c>
      <c r="E647" s="5" t="s">
        <v>14</v>
      </c>
      <c r="F647" s="5" t="s">
        <v>78</v>
      </c>
      <c r="G647" s="6">
        <v>74330.378999999986</v>
      </c>
    </row>
    <row r="648" spans="1:7" ht="10.5" customHeight="1" x14ac:dyDescent="0.2">
      <c r="A648" s="5">
        <v>647</v>
      </c>
      <c r="B648" s="5" t="s">
        <v>11</v>
      </c>
      <c r="C648" s="5">
        <v>29</v>
      </c>
      <c r="D648" s="2" t="s">
        <v>11</v>
      </c>
      <c r="E648" s="5" t="s">
        <v>13</v>
      </c>
      <c r="F648" s="5" t="s">
        <v>78</v>
      </c>
      <c r="G648" s="6">
        <v>0</v>
      </c>
    </row>
    <row r="649" spans="1:7" ht="10.5" customHeight="1" x14ac:dyDescent="0.2">
      <c r="A649" s="5">
        <v>648</v>
      </c>
      <c r="B649" s="5" t="s">
        <v>11</v>
      </c>
      <c r="C649" s="5">
        <v>29</v>
      </c>
      <c r="D649" s="2" t="s">
        <v>11</v>
      </c>
      <c r="E649" s="5" t="s">
        <v>14</v>
      </c>
      <c r="F649" s="5" t="s">
        <v>78</v>
      </c>
      <c r="G649" s="6">
        <v>0</v>
      </c>
    </row>
    <row r="650" spans="1:7" ht="10.5" customHeight="1" x14ac:dyDescent="0.2">
      <c r="A650" s="5">
        <v>649</v>
      </c>
      <c r="B650" s="5" t="s">
        <v>24</v>
      </c>
      <c r="C650" s="5">
        <v>30</v>
      </c>
      <c r="D650" s="2" t="s">
        <v>15</v>
      </c>
      <c r="E650" s="5" t="s">
        <v>13</v>
      </c>
      <c r="F650" s="5" t="s">
        <v>78</v>
      </c>
      <c r="G650" s="6">
        <v>0</v>
      </c>
    </row>
    <row r="651" spans="1:7" ht="10.5" customHeight="1" x14ac:dyDescent="0.2">
      <c r="A651" s="5">
        <v>650</v>
      </c>
      <c r="B651" s="5" t="s">
        <v>24</v>
      </c>
      <c r="C651" s="5">
        <v>30</v>
      </c>
      <c r="D651" s="2" t="s">
        <v>15</v>
      </c>
      <c r="E651" s="5" t="s">
        <v>14</v>
      </c>
      <c r="F651" s="5" t="s">
        <v>78</v>
      </c>
      <c r="G651" s="6">
        <v>0</v>
      </c>
    </row>
    <row r="652" spans="1:7" ht="10.5" customHeight="1" x14ac:dyDescent="0.2">
      <c r="A652" s="5">
        <v>651</v>
      </c>
      <c r="B652" s="5" t="s">
        <v>25</v>
      </c>
      <c r="C652" s="5">
        <v>1</v>
      </c>
      <c r="D652" s="2" t="s">
        <v>18</v>
      </c>
      <c r="E652" s="5" t="s">
        <v>13</v>
      </c>
      <c r="F652" s="5" t="s">
        <v>77</v>
      </c>
      <c r="G652" s="6">
        <v>64845.146999999997</v>
      </c>
    </row>
    <row r="653" spans="1:7" ht="10.5" customHeight="1" x14ac:dyDescent="0.2">
      <c r="A653" s="5">
        <v>652</v>
      </c>
      <c r="B653" s="5" t="s">
        <v>25</v>
      </c>
      <c r="C653" s="5">
        <v>2</v>
      </c>
      <c r="D653" s="2" t="s">
        <v>0</v>
      </c>
      <c r="E653" s="5" t="s">
        <v>13</v>
      </c>
      <c r="F653" s="5" t="s">
        <v>77</v>
      </c>
      <c r="G653" s="6">
        <v>405431.36800000002</v>
      </c>
    </row>
    <row r="654" spans="1:7" ht="10.5" customHeight="1" x14ac:dyDescent="0.2">
      <c r="A654" s="5">
        <v>653</v>
      </c>
      <c r="B654" s="5" t="s">
        <v>25</v>
      </c>
      <c r="C654" s="5">
        <v>3</v>
      </c>
      <c r="D654" s="2" t="s">
        <v>1</v>
      </c>
      <c r="E654" s="5" t="s">
        <v>13</v>
      </c>
      <c r="F654" s="5" t="s">
        <v>77</v>
      </c>
      <c r="G654" s="6">
        <v>71821.679000000004</v>
      </c>
    </row>
    <row r="655" spans="1:7" ht="10.5" customHeight="1" x14ac:dyDescent="0.2">
      <c r="A655" s="5">
        <v>654</v>
      </c>
      <c r="B655" s="5" t="s">
        <v>25</v>
      </c>
      <c r="C655" s="5">
        <v>4</v>
      </c>
      <c r="D655" s="2" t="s">
        <v>20</v>
      </c>
      <c r="E655" s="5" t="s">
        <v>13</v>
      </c>
      <c r="F655" s="5" t="s">
        <v>77</v>
      </c>
      <c r="G655" s="6">
        <v>34248.580999999998</v>
      </c>
    </row>
    <row r="656" spans="1:7" ht="10.5" customHeight="1" x14ac:dyDescent="0.2">
      <c r="A656" s="5">
        <v>655</v>
      </c>
      <c r="B656" s="5" t="s">
        <v>25</v>
      </c>
      <c r="C656" s="5">
        <v>5</v>
      </c>
      <c r="D656" s="2" t="s">
        <v>2</v>
      </c>
      <c r="E656" s="5" t="s">
        <v>13</v>
      </c>
      <c r="F656" s="5" t="s">
        <v>77</v>
      </c>
      <c r="G656" s="6">
        <v>102194.56600000001</v>
      </c>
    </row>
    <row r="657" spans="1:7" ht="10.5" customHeight="1" x14ac:dyDescent="0.2">
      <c r="A657" s="5">
        <v>656</v>
      </c>
      <c r="B657" s="5" t="s">
        <v>25</v>
      </c>
      <c r="C657" s="5">
        <v>6</v>
      </c>
      <c r="D657" s="2" t="s">
        <v>19</v>
      </c>
      <c r="E657" s="5" t="s">
        <v>13</v>
      </c>
      <c r="F657" s="5" t="s">
        <v>77</v>
      </c>
      <c r="G657" s="6">
        <v>107199.636</v>
      </c>
    </row>
    <row r="658" spans="1:7" ht="10.5" customHeight="1" x14ac:dyDescent="0.2">
      <c r="A658" s="5">
        <v>657</v>
      </c>
      <c r="B658" s="5" t="s">
        <v>25</v>
      </c>
      <c r="C658" s="5">
        <v>7</v>
      </c>
      <c r="D658" s="2" t="s">
        <v>3</v>
      </c>
      <c r="E658" s="5" t="s">
        <v>13</v>
      </c>
      <c r="F658" s="5" t="s">
        <v>77</v>
      </c>
      <c r="G658" s="6">
        <v>0</v>
      </c>
    </row>
    <row r="659" spans="1:7" ht="10.5" customHeight="1" x14ac:dyDescent="0.2">
      <c r="A659" s="5">
        <v>658</v>
      </c>
      <c r="B659" s="5" t="s">
        <v>25</v>
      </c>
      <c r="C659" s="5">
        <v>8</v>
      </c>
      <c r="D659" s="2" t="s">
        <v>4</v>
      </c>
      <c r="E659" s="5" t="s">
        <v>13</v>
      </c>
      <c r="F659" s="5" t="s">
        <v>77</v>
      </c>
      <c r="G659" s="6">
        <v>1090</v>
      </c>
    </row>
    <row r="660" spans="1:7" ht="10.5" customHeight="1" x14ac:dyDescent="0.2">
      <c r="A660" s="5">
        <v>659</v>
      </c>
      <c r="B660" s="5" t="s">
        <v>25</v>
      </c>
      <c r="C660" s="5">
        <v>9</v>
      </c>
      <c r="D660" s="2" t="s">
        <v>5</v>
      </c>
      <c r="E660" s="5" t="s">
        <v>13</v>
      </c>
      <c r="F660" s="5" t="s">
        <v>77</v>
      </c>
      <c r="G660" s="6">
        <v>0</v>
      </c>
    </row>
    <row r="661" spans="1:7" ht="10.5" customHeight="1" x14ac:dyDescent="0.2">
      <c r="A661" s="5">
        <v>660</v>
      </c>
      <c r="B661" s="5" t="s">
        <v>25</v>
      </c>
      <c r="C661" s="5">
        <v>10</v>
      </c>
      <c r="D661" s="2" t="s">
        <v>6</v>
      </c>
      <c r="E661" s="5" t="s">
        <v>13</v>
      </c>
      <c r="F661" s="5" t="s">
        <v>77</v>
      </c>
      <c r="G661" s="6">
        <v>0</v>
      </c>
    </row>
    <row r="662" spans="1:7" ht="10.5" customHeight="1" x14ac:dyDescent="0.2">
      <c r="A662" s="5">
        <v>661</v>
      </c>
      <c r="B662" s="5" t="s">
        <v>25</v>
      </c>
      <c r="C662" s="5">
        <v>11</v>
      </c>
      <c r="D662" s="2" t="s">
        <v>7</v>
      </c>
      <c r="E662" s="5" t="s">
        <v>13</v>
      </c>
      <c r="F662" s="5" t="s">
        <v>77</v>
      </c>
      <c r="G662" s="6">
        <v>0</v>
      </c>
    </row>
    <row r="663" spans="1:7" ht="10.5" customHeight="1" x14ac:dyDescent="0.2">
      <c r="A663" s="5">
        <v>662</v>
      </c>
      <c r="B663" s="5" t="s">
        <v>25</v>
      </c>
      <c r="C663" s="5">
        <v>12</v>
      </c>
      <c r="D663" s="2" t="s">
        <v>8</v>
      </c>
      <c r="E663" s="5" t="s">
        <v>13</v>
      </c>
      <c r="F663" s="5" t="s">
        <v>77</v>
      </c>
      <c r="G663" s="6">
        <v>392341.38699999999</v>
      </c>
    </row>
    <row r="664" spans="1:7" ht="10.5" customHeight="1" x14ac:dyDescent="0.2">
      <c r="A664" s="5">
        <v>663</v>
      </c>
      <c r="B664" s="5" t="s">
        <v>25</v>
      </c>
      <c r="C664" s="5">
        <v>13</v>
      </c>
      <c r="D664" s="2" t="s">
        <v>9</v>
      </c>
      <c r="E664" s="5" t="s">
        <v>13</v>
      </c>
      <c r="F664" s="5" t="s">
        <v>77</v>
      </c>
      <c r="G664" s="6">
        <v>0</v>
      </c>
    </row>
    <row r="665" spans="1:7" ht="10.5" customHeight="1" x14ac:dyDescent="0.2">
      <c r="A665" s="5">
        <v>664</v>
      </c>
      <c r="B665" s="5" t="s">
        <v>25</v>
      </c>
      <c r="C665" s="5">
        <v>14</v>
      </c>
      <c r="D665" s="2" t="s">
        <v>10</v>
      </c>
      <c r="E665" s="5" t="s">
        <v>13</v>
      </c>
      <c r="F665" s="5" t="s">
        <v>77</v>
      </c>
      <c r="G665" s="6">
        <v>876943.85600000003</v>
      </c>
    </row>
    <row r="666" spans="1:7" ht="10.5" customHeight="1" x14ac:dyDescent="0.2">
      <c r="A666" s="5">
        <v>665</v>
      </c>
      <c r="B666" s="5" t="s">
        <v>25</v>
      </c>
      <c r="C666" s="5">
        <v>1</v>
      </c>
      <c r="D666" s="2" t="s">
        <v>18</v>
      </c>
      <c r="E666" s="5" t="s">
        <v>14</v>
      </c>
      <c r="F666" s="5" t="s">
        <v>77</v>
      </c>
      <c r="G666" s="6">
        <v>10872.349</v>
      </c>
    </row>
    <row r="667" spans="1:7" ht="10.5" customHeight="1" x14ac:dyDescent="0.2">
      <c r="A667" s="5">
        <v>666</v>
      </c>
      <c r="B667" s="5" t="s">
        <v>25</v>
      </c>
      <c r="C667" s="5">
        <v>2</v>
      </c>
      <c r="D667" s="2" t="s">
        <v>0</v>
      </c>
      <c r="E667" s="5" t="s">
        <v>14</v>
      </c>
      <c r="F667" s="5" t="s">
        <v>77</v>
      </c>
      <c r="G667" s="6">
        <v>0</v>
      </c>
    </row>
    <row r="668" spans="1:7" ht="10.5" customHeight="1" x14ac:dyDescent="0.2">
      <c r="A668" s="5">
        <v>667</v>
      </c>
      <c r="B668" s="5" t="s">
        <v>25</v>
      </c>
      <c r="C668" s="5">
        <v>3</v>
      </c>
      <c r="D668" s="2" t="s">
        <v>1</v>
      </c>
      <c r="E668" s="5" t="s">
        <v>14</v>
      </c>
      <c r="F668" s="5" t="s">
        <v>77</v>
      </c>
      <c r="G668" s="6">
        <v>0</v>
      </c>
    </row>
    <row r="669" spans="1:7" ht="10.5" customHeight="1" x14ac:dyDescent="0.2">
      <c r="A669" s="5">
        <v>668</v>
      </c>
      <c r="B669" s="5" t="s">
        <v>25</v>
      </c>
      <c r="C669" s="5">
        <v>4</v>
      </c>
      <c r="D669" s="2" t="s">
        <v>20</v>
      </c>
      <c r="E669" s="5" t="s">
        <v>14</v>
      </c>
      <c r="F669" s="5" t="s">
        <v>77</v>
      </c>
      <c r="G669" s="6">
        <v>9193.8989999999994</v>
      </c>
    </row>
    <row r="670" spans="1:7" ht="10.5" customHeight="1" x14ac:dyDescent="0.2">
      <c r="A670" s="5">
        <v>669</v>
      </c>
      <c r="B670" s="5" t="s">
        <v>25</v>
      </c>
      <c r="C670" s="5">
        <v>5</v>
      </c>
      <c r="D670" s="2" t="s">
        <v>2</v>
      </c>
      <c r="E670" s="5" t="s">
        <v>14</v>
      </c>
      <c r="F670" s="5" t="s">
        <v>77</v>
      </c>
      <c r="G670" s="6">
        <v>0</v>
      </c>
    </row>
    <row r="671" spans="1:7" ht="10.5" customHeight="1" x14ac:dyDescent="0.2">
      <c r="A671" s="5">
        <v>670</v>
      </c>
      <c r="B671" s="5" t="s">
        <v>25</v>
      </c>
      <c r="C671" s="5">
        <v>6</v>
      </c>
      <c r="D671" s="2" t="s">
        <v>19</v>
      </c>
      <c r="E671" s="5" t="s">
        <v>14</v>
      </c>
      <c r="F671" s="5" t="s">
        <v>77</v>
      </c>
      <c r="G671" s="6">
        <v>0</v>
      </c>
    </row>
    <row r="672" spans="1:7" ht="10.5" customHeight="1" x14ac:dyDescent="0.2">
      <c r="A672" s="5">
        <v>671</v>
      </c>
      <c r="B672" s="5" t="s">
        <v>25</v>
      </c>
      <c r="C672" s="5">
        <v>7</v>
      </c>
      <c r="D672" s="2" t="s">
        <v>3</v>
      </c>
      <c r="E672" s="5" t="s">
        <v>14</v>
      </c>
      <c r="F672" s="5" t="s">
        <v>77</v>
      </c>
      <c r="G672" s="6">
        <v>0</v>
      </c>
    </row>
    <row r="673" spans="1:7" ht="10.5" customHeight="1" x14ac:dyDescent="0.2">
      <c r="A673" s="5">
        <v>672</v>
      </c>
      <c r="B673" s="5" t="s">
        <v>25</v>
      </c>
      <c r="C673" s="5">
        <v>8</v>
      </c>
      <c r="D673" s="2" t="s">
        <v>4</v>
      </c>
      <c r="E673" s="5" t="s">
        <v>14</v>
      </c>
      <c r="F673" s="5" t="s">
        <v>77</v>
      </c>
      <c r="G673" s="6">
        <v>160685.44500000001</v>
      </c>
    </row>
    <row r="674" spans="1:7" ht="10.5" customHeight="1" x14ac:dyDescent="0.2">
      <c r="A674" s="5">
        <v>673</v>
      </c>
      <c r="B674" s="5" t="s">
        <v>25</v>
      </c>
      <c r="C674" s="5">
        <v>9</v>
      </c>
      <c r="D674" s="2" t="s">
        <v>5</v>
      </c>
      <c r="E674" s="5" t="s">
        <v>14</v>
      </c>
      <c r="F674" s="5" t="s">
        <v>77</v>
      </c>
      <c r="G674" s="6">
        <v>424018.65899999999</v>
      </c>
    </row>
    <row r="675" spans="1:7" ht="10.5" customHeight="1" x14ac:dyDescent="0.2">
      <c r="A675" s="5">
        <v>674</v>
      </c>
      <c r="B675" s="5" t="s">
        <v>25</v>
      </c>
      <c r="C675" s="5">
        <v>10</v>
      </c>
      <c r="D675" s="2" t="s">
        <v>6</v>
      </c>
      <c r="E675" s="5" t="s">
        <v>14</v>
      </c>
      <c r="F675" s="5" t="s">
        <v>77</v>
      </c>
      <c r="G675" s="6">
        <v>26175.973999999998</v>
      </c>
    </row>
    <row r="676" spans="1:7" ht="10.5" customHeight="1" x14ac:dyDescent="0.2">
      <c r="A676" s="5">
        <v>675</v>
      </c>
      <c r="B676" s="5" t="s">
        <v>25</v>
      </c>
      <c r="C676" s="5">
        <v>11</v>
      </c>
      <c r="D676" s="2" t="s">
        <v>7</v>
      </c>
      <c r="E676" s="5" t="s">
        <v>14</v>
      </c>
      <c r="F676" s="5" t="s">
        <v>77</v>
      </c>
      <c r="G676" s="6">
        <v>167808.18799999999</v>
      </c>
    </row>
    <row r="677" spans="1:7" ht="10.5" customHeight="1" x14ac:dyDescent="0.2">
      <c r="A677" s="5">
        <v>676</v>
      </c>
      <c r="B677" s="5" t="s">
        <v>25</v>
      </c>
      <c r="C677" s="5">
        <v>12</v>
      </c>
      <c r="D677" s="2" t="s">
        <v>8</v>
      </c>
      <c r="E677" s="5" t="s">
        <v>14</v>
      </c>
      <c r="F677" s="5" t="s">
        <v>77</v>
      </c>
      <c r="G677" s="6">
        <v>0</v>
      </c>
    </row>
    <row r="678" spans="1:7" ht="10.5" customHeight="1" x14ac:dyDescent="0.2">
      <c r="A678" s="5">
        <v>677</v>
      </c>
      <c r="B678" s="5" t="s">
        <v>25</v>
      </c>
      <c r="C678" s="5">
        <v>13</v>
      </c>
      <c r="D678" s="2" t="s">
        <v>9</v>
      </c>
      <c r="E678" s="5" t="s">
        <v>14</v>
      </c>
      <c r="F678" s="5" t="s">
        <v>77</v>
      </c>
      <c r="G678" s="6">
        <v>0</v>
      </c>
    </row>
    <row r="679" spans="1:7" ht="10.5" customHeight="1" x14ac:dyDescent="0.2">
      <c r="A679" s="5">
        <v>678</v>
      </c>
      <c r="B679" s="5" t="s">
        <v>25</v>
      </c>
      <c r="C679" s="5">
        <v>14</v>
      </c>
      <c r="D679" s="2" t="s">
        <v>10</v>
      </c>
      <c r="E679" s="5" t="s">
        <v>14</v>
      </c>
      <c r="F679" s="5" t="s">
        <v>77</v>
      </c>
      <c r="G679" s="6">
        <v>0</v>
      </c>
    </row>
    <row r="680" spans="1:7" ht="10.5" customHeight="1" x14ac:dyDescent="0.2">
      <c r="A680" s="5">
        <v>679</v>
      </c>
      <c r="B680" s="5" t="s">
        <v>104</v>
      </c>
      <c r="C680" s="5">
        <v>20</v>
      </c>
      <c r="D680" s="2" t="s">
        <v>56</v>
      </c>
      <c r="E680" s="5" t="s">
        <v>13</v>
      </c>
      <c r="F680" s="5" t="s">
        <v>77</v>
      </c>
      <c r="G680" s="6">
        <v>0</v>
      </c>
    </row>
    <row r="681" spans="1:7" ht="10.5" customHeight="1" x14ac:dyDescent="0.2">
      <c r="A681" s="5">
        <v>680</v>
      </c>
      <c r="B681" s="5" t="s">
        <v>104</v>
      </c>
      <c r="C681" s="5">
        <v>21</v>
      </c>
      <c r="D681" s="2" t="s">
        <v>57</v>
      </c>
      <c r="E681" s="5" t="s">
        <v>13</v>
      </c>
      <c r="F681" s="5" t="s">
        <v>77</v>
      </c>
      <c r="G681" s="6">
        <v>0</v>
      </c>
    </row>
    <row r="682" spans="1:7" ht="10.5" customHeight="1" x14ac:dyDescent="0.2">
      <c r="A682" s="5">
        <v>681</v>
      </c>
      <c r="B682" s="5" t="s">
        <v>104</v>
      </c>
      <c r="C682" s="5">
        <v>22</v>
      </c>
      <c r="D682" s="2" t="s">
        <v>58</v>
      </c>
      <c r="E682" s="5" t="s">
        <v>13</v>
      </c>
      <c r="F682" s="5" t="s">
        <v>77</v>
      </c>
      <c r="G682" s="6">
        <v>0</v>
      </c>
    </row>
    <row r="683" spans="1:7" ht="10.5" customHeight="1" x14ac:dyDescent="0.2">
      <c r="A683" s="5">
        <v>682</v>
      </c>
      <c r="B683" s="5" t="s">
        <v>104</v>
      </c>
      <c r="C683" s="5">
        <v>23</v>
      </c>
      <c r="D683" s="2" t="s">
        <v>47</v>
      </c>
      <c r="E683" s="5" t="s">
        <v>13</v>
      </c>
      <c r="F683" s="5" t="s">
        <v>77</v>
      </c>
      <c r="G683" s="6">
        <v>21267.312000000002</v>
      </c>
    </row>
    <row r="684" spans="1:7" ht="10.5" customHeight="1" x14ac:dyDescent="0.2">
      <c r="A684" s="5">
        <v>683</v>
      </c>
      <c r="B684" s="5" t="s">
        <v>104</v>
      </c>
      <c r="C684" s="5">
        <v>24</v>
      </c>
      <c r="D684" s="2" t="s">
        <v>48</v>
      </c>
      <c r="E684" s="5" t="s">
        <v>13</v>
      </c>
      <c r="F684" s="5" t="s">
        <v>77</v>
      </c>
      <c r="G684" s="6">
        <v>0</v>
      </c>
    </row>
    <row r="685" spans="1:7" ht="10.5" customHeight="1" x14ac:dyDescent="0.2">
      <c r="A685" s="5">
        <v>684</v>
      </c>
      <c r="B685" s="5" t="s">
        <v>104</v>
      </c>
      <c r="C685" s="5">
        <v>25</v>
      </c>
      <c r="D685" s="2" t="s">
        <v>59</v>
      </c>
      <c r="E685" s="5" t="s">
        <v>13</v>
      </c>
      <c r="F685" s="5" t="s">
        <v>77</v>
      </c>
      <c r="G685" s="6">
        <v>17127.239000000001</v>
      </c>
    </row>
    <row r="686" spans="1:7" ht="10.5" customHeight="1" x14ac:dyDescent="0.2">
      <c r="A686" s="5">
        <v>685</v>
      </c>
      <c r="B686" s="5" t="s">
        <v>104</v>
      </c>
      <c r="C686" s="5">
        <v>26</v>
      </c>
      <c r="D686" s="2" t="s">
        <v>49</v>
      </c>
      <c r="E686" s="5" t="s">
        <v>13</v>
      </c>
      <c r="F686" s="5" t="s">
        <v>77</v>
      </c>
      <c r="G686" s="6">
        <v>0</v>
      </c>
    </row>
    <row r="687" spans="1:7" ht="10.5" customHeight="1" x14ac:dyDescent="0.2">
      <c r="A687" s="5">
        <v>686</v>
      </c>
      <c r="B687" s="5" t="s">
        <v>104</v>
      </c>
      <c r="C687" s="5">
        <v>27</v>
      </c>
      <c r="D687" s="2" t="s">
        <v>60</v>
      </c>
      <c r="E687" s="5" t="s">
        <v>13</v>
      </c>
      <c r="F687" s="5" t="s">
        <v>77</v>
      </c>
      <c r="G687" s="6">
        <v>0</v>
      </c>
    </row>
    <row r="688" spans="1:7" ht="10.5" customHeight="1" x14ac:dyDescent="0.2">
      <c r="A688" s="5">
        <v>687</v>
      </c>
      <c r="B688" s="5" t="s">
        <v>104</v>
      </c>
      <c r="C688" s="5">
        <v>28</v>
      </c>
      <c r="D688" s="2" t="s">
        <v>61</v>
      </c>
      <c r="E688" s="5" t="s">
        <v>13</v>
      </c>
      <c r="F688" s="5" t="s">
        <v>77</v>
      </c>
      <c r="G688" s="6">
        <v>42893.695999999967</v>
      </c>
    </row>
    <row r="689" spans="1:7" ht="10.5" customHeight="1" x14ac:dyDescent="0.2">
      <c r="A689" s="5">
        <v>688</v>
      </c>
      <c r="B689" s="5" t="s">
        <v>104</v>
      </c>
      <c r="C689" s="5">
        <v>20</v>
      </c>
      <c r="D689" s="2" t="s">
        <v>56</v>
      </c>
      <c r="E689" s="5" t="s">
        <v>14</v>
      </c>
      <c r="F689" s="5" t="s">
        <v>77</v>
      </c>
      <c r="G689" s="6">
        <v>0</v>
      </c>
    </row>
    <row r="690" spans="1:7" ht="10.5" customHeight="1" x14ac:dyDescent="0.2">
      <c r="A690" s="5">
        <v>689</v>
      </c>
      <c r="B690" s="5" t="s">
        <v>104</v>
      </c>
      <c r="C690" s="5">
        <v>21</v>
      </c>
      <c r="D690" s="2" t="s">
        <v>57</v>
      </c>
      <c r="E690" s="5" t="s">
        <v>14</v>
      </c>
      <c r="F690" s="5" t="s">
        <v>77</v>
      </c>
      <c r="G690" s="6">
        <v>0</v>
      </c>
    </row>
    <row r="691" spans="1:7" ht="10.5" customHeight="1" x14ac:dyDescent="0.2">
      <c r="A691" s="5">
        <v>690</v>
      </c>
      <c r="B691" s="5" t="s">
        <v>104</v>
      </c>
      <c r="C691" s="5">
        <v>22</v>
      </c>
      <c r="D691" s="2" t="s">
        <v>58</v>
      </c>
      <c r="E691" s="5" t="s">
        <v>14</v>
      </c>
      <c r="F691" s="5" t="s">
        <v>77</v>
      </c>
      <c r="G691" s="6">
        <v>0</v>
      </c>
    </row>
    <row r="692" spans="1:7" ht="10.5" customHeight="1" x14ac:dyDescent="0.2">
      <c r="A692" s="5">
        <v>691</v>
      </c>
      <c r="B692" s="5" t="s">
        <v>104</v>
      </c>
      <c r="C692" s="5">
        <v>23</v>
      </c>
      <c r="D692" s="2" t="s">
        <v>47</v>
      </c>
      <c r="E692" s="5" t="s">
        <v>14</v>
      </c>
      <c r="F692" s="5" t="s">
        <v>77</v>
      </c>
      <c r="G692" s="6">
        <v>0</v>
      </c>
    </row>
    <row r="693" spans="1:7" ht="10.5" customHeight="1" x14ac:dyDescent="0.2">
      <c r="A693" s="5">
        <v>692</v>
      </c>
      <c r="B693" s="5" t="s">
        <v>104</v>
      </c>
      <c r="C693" s="5">
        <v>24</v>
      </c>
      <c r="D693" s="2" t="s">
        <v>48</v>
      </c>
      <c r="E693" s="5" t="s">
        <v>14</v>
      </c>
      <c r="F693" s="5" t="s">
        <v>77</v>
      </c>
      <c r="G693" s="6">
        <v>4903.5649999999996</v>
      </c>
    </row>
    <row r="694" spans="1:7" ht="10.5" customHeight="1" x14ac:dyDescent="0.2">
      <c r="A694" s="5">
        <v>693</v>
      </c>
      <c r="B694" s="5" t="s">
        <v>104</v>
      </c>
      <c r="C694" s="5">
        <v>25</v>
      </c>
      <c r="D694" s="2" t="s">
        <v>59</v>
      </c>
      <c r="E694" s="5" t="s">
        <v>14</v>
      </c>
      <c r="F694" s="5" t="s">
        <v>77</v>
      </c>
      <c r="G694" s="6">
        <v>45546.953999999998</v>
      </c>
    </row>
    <row r="695" spans="1:7" ht="10.5" customHeight="1" x14ac:dyDescent="0.2">
      <c r="A695" s="5">
        <v>694</v>
      </c>
      <c r="B695" s="5" t="s">
        <v>104</v>
      </c>
      <c r="C695" s="5">
        <v>26</v>
      </c>
      <c r="D695" s="2" t="s">
        <v>49</v>
      </c>
      <c r="E695" s="5" t="s">
        <v>14</v>
      </c>
      <c r="F695" s="5" t="s">
        <v>77</v>
      </c>
      <c r="G695" s="6">
        <v>0</v>
      </c>
    </row>
    <row r="696" spans="1:7" ht="10.5" customHeight="1" x14ac:dyDescent="0.2">
      <c r="A696" s="5">
        <v>695</v>
      </c>
      <c r="B696" s="5" t="s">
        <v>104</v>
      </c>
      <c r="C696" s="5">
        <v>27</v>
      </c>
      <c r="D696" s="2" t="s">
        <v>60</v>
      </c>
      <c r="E696" s="5" t="s">
        <v>14</v>
      </c>
      <c r="F696" s="5" t="s">
        <v>77</v>
      </c>
      <c r="G696" s="6">
        <v>0</v>
      </c>
    </row>
    <row r="697" spans="1:7" ht="10.5" customHeight="1" x14ac:dyDescent="0.2">
      <c r="A697" s="5">
        <v>696</v>
      </c>
      <c r="B697" s="5" t="s">
        <v>104</v>
      </c>
      <c r="C697" s="5">
        <v>28</v>
      </c>
      <c r="D697" s="2" t="s">
        <v>61</v>
      </c>
      <c r="E697" s="5" t="s">
        <v>14</v>
      </c>
      <c r="F697" s="5" t="s">
        <v>77</v>
      </c>
      <c r="G697" s="6">
        <v>70833.986000000004</v>
      </c>
    </row>
    <row r="698" spans="1:7" ht="10.5" customHeight="1" x14ac:dyDescent="0.2">
      <c r="A698" s="5">
        <v>697</v>
      </c>
      <c r="B698" s="5" t="s">
        <v>11</v>
      </c>
      <c r="C698" s="5">
        <v>29</v>
      </c>
      <c r="D698" s="2" t="s">
        <v>11</v>
      </c>
      <c r="E698" s="5" t="s">
        <v>13</v>
      </c>
      <c r="F698" s="5" t="s">
        <v>77</v>
      </c>
      <c r="G698" s="6">
        <v>97964.104000000007</v>
      </c>
    </row>
    <row r="699" spans="1:7" ht="10.5" customHeight="1" x14ac:dyDescent="0.2">
      <c r="A699" s="5">
        <v>698</v>
      </c>
      <c r="B699" s="5" t="s">
        <v>11</v>
      </c>
      <c r="C699" s="5">
        <v>29</v>
      </c>
      <c r="D699" s="2" t="s">
        <v>11</v>
      </c>
      <c r="E699" s="5" t="s">
        <v>14</v>
      </c>
      <c r="F699" s="5" t="s">
        <v>77</v>
      </c>
      <c r="G699" s="6">
        <v>-55546.953999999998</v>
      </c>
    </row>
    <row r="700" spans="1:7" ht="10.5" customHeight="1" x14ac:dyDescent="0.2">
      <c r="A700" s="5">
        <v>699</v>
      </c>
      <c r="B700" s="5" t="s">
        <v>24</v>
      </c>
      <c r="C700" s="5">
        <v>30</v>
      </c>
      <c r="D700" s="2" t="s">
        <v>15</v>
      </c>
      <c r="E700" s="5" t="s">
        <v>13</v>
      </c>
      <c r="F700" s="5" t="s">
        <v>77</v>
      </c>
      <c r="G700" s="6">
        <v>0</v>
      </c>
    </row>
    <row r="701" spans="1:7" ht="10.5" customHeight="1" x14ac:dyDescent="0.2">
      <c r="A701" s="5">
        <v>700</v>
      </c>
      <c r="B701" s="5" t="s">
        <v>24</v>
      </c>
      <c r="C701" s="5">
        <v>30</v>
      </c>
      <c r="D701" s="2" t="s">
        <v>15</v>
      </c>
      <c r="E701" s="5" t="s">
        <v>14</v>
      </c>
      <c r="F701" s="5" t="s">
        <v>77</v>
      </c>
      <c r="G701" s="6">
        <v>0</v>
      </c>
    </row>
    <row r="702" spans="1:7" ht="10.5" customHeight="1" x14ac:dyDescent="0.2">
      <c r="A702" s="5">
        <v>701</v>
      </c>
      <c r="B702" s="5" t="s">
        <v>25</v>
      </c>
      <c r="C702" s="5">
        <v>1</v>
      </c>
      <c r="D702" s="2" t="s">
        <v>18</v>
      </c>
      <c r="E702" s="5" t="s">
        <v>13</v>
      </c>
      <c r="F702" s="5" t="s">
        <v>76</v>
      </c>
      <c r="G702" s="6">
        <v>69812.811999999991</v>
      </c>
    </row>
    <row r="703" spans="1:7" ht="10.5" customHeight="1" x14ac:dyDescent="0.2">
      <c r="A703" s="5">
        <v>702</v>
      </c>
      <c r="B703" s="5" t="s">
        <v>25</v>
      </c>
      <c r="C703" s="5">
        <v>2</v>
      </c>
      <c r="D703" s="2" t="s">
        <v>0</v>
      </c>
      <c r="E703" s="5" t="s">
        <v>13</v>
      </c>
      <c r="F703" s="5" t="s">
        <v>76</v>
      </c>
      <c r="G703" s="6">
        <v>416246.88</v>
      </c>
    </row>
    <row r="704" spans="1:7" ht="10.5" customHeight="1" x14ac:dyDescent="0.2">
      <c r="A704" s="5">
        <v>703</v>
      </c>
      <c r="B704" s="5" t="s">
        <v>25</v>
      </c>
      <c r="C704" s="5">
        <v>3</v>
      </c>
      <c r="D704" s="2" t="s">
        <v>1</v>
      </c>
      <c r="E704" s="5" t="s">
        <v>13</v>
      </c>
      <c r="F704" s="5" t="s">
        <v>76</v>
      </c>
      <c r="G704" s="6">
        <v>74476.813999999998</v>
      </c>
    </row>
    <row r="705" spans="1:7" ht="10.5" customHeight="1" x14ac:dyDescent="0.2">
      <c r="A705" s="5">
        <v>704</v>
      </c>
      <c r="B705" s="5" t="s">
        <v>25</v>
      </c>
      <c r="C705" s="5">
        <v>4</v>
      </c>
      <c r="D705" s="2" t="s">
        <v>20</v>
      </c>
      <c r="E705" s="5" t="s">
        <v>13</v>
      </c>
      <c r="F705" s="5" t="s">
        <v>76</v>
      </c>
      <c r="G705" s="6">
        <v>38137.904000000002</v>
      </c>
    </row>
    <row r="706" spans="1:7" ht="10.5" customHeight="1" x14ac:dyDescent="0.2">
      <c r="A706" s="5">
        <v>705</v>
      </c>
      <c r="B706" s="5" t="s">
        <v>25</v>
      </c>
      <c r="C706" s="5">
        <v>5</v>
      </c>
      <c r="D706" s="2" t="s">
        <v>2</v>
      </c>
      <c r="E706" s="5" t="s">
        <v>13</v>
      </c>
      <c r="F706" s="5" t="s">
        <v>76</v>
      </c>
      <c r="G706" s="6">
        <v>114463.409</v>
      </c>
    </row>
    <row r="707" spans="1:7" ht="10.5" customHeight="1" x14ac:dyDescent="0.2">
      <c r="A707" s="5">
        <v>706</v>
      </c>
      <c r="B707" s="5" t="s">
        <v>25</v>
      </c>
      <c r="C707" s="5">
        <v>6</v>
      </c>
      <c r="D707" s="2" t="s">
        <v>19</v>
      </c>
      <c r="E707" s="5" t="s">
        <v>13</v>
      </c>
      <c r="F707" s="5" t="s">
        <v>76</v>
      </c>
      <c r="G707" s="6">
        <v>95199.159</v>
      </c>
    </row>
    <row r="708" spans="1:7" ht="10.5" customHeight="1" x14ac:dyDescent="0.2">
      <c r="A708" s="5">
        <v>707</v>
      </c>
      <c r="B708" s="5" t="s">
        <v>25</v>
      </c>
      <c r="C708" s="5">
        <v>7</v>
      </c>
      <c r="D708" s="2" t="s">
        <v>3</v>
      </c>
      <c r="E708" s="5" t="s">
        <v>13</v>
      </c>
      <c r="F708" s="5" t="s">
        <v>76</v>
      </c>
      <c r="G708" s="6">
        <v>0</v>
      </c>
    </row>
    <row r="709" spans="1:7" ht="10.5" customHeight="1" x14ac:dyDescent="0.2">
      <c r="A709" s="5">
        <v>708</v>
      </c>
      <c r="B709" s="5" t="s">
        <v>25</v>
      </c>
      <c r="C709" s="5">
        <v>8</v>
      </c>
      <c r="D709" s="2" t="s">
        <v>4</v>
      </c>
      <c r="E709" s="5" t="s">
        <v>13</v>
      </c>
      <c r="F709" s="5" t="s">
        <v>76</v>
      </c>
      <c r="G709" s="6">
        <v>1045</v>
      </c>
    </row>
    <row r="710" spans="1:7" ht="10.5" customHeight="1" x14ac:dyDescent="0.2">
      <c r="A710" s="5">
        <v>709</v>
      </c>
      <c r="B710" s="5" t="s">
        <v>25</v>
      </c>
      <c r="C710" s="5">
        <v>9</v>
      </c>
      <c r="D710" s="2" t="s">
        <v>5</v>
      </c>
      <c r="E710" s="5" t="s">
        <v>13</v>
      </c>
      <c r="F710" s="5" t="s">
        <v>76</v>
      </c>
      <c r="G710" s="6">
        <v>0</v>
      </c>
    </row>
    <row r="711" spans="1:7" ht="10.5" customHeight="1" x14ac:dyDescent="0.2">
      <c r="A711" s="5">
        <v>710</v>
      </c>
      <c r="B711" s="5" t="s">
        <v>25</v>
      </c>
      <c r="C711" s="5">
        <v>10</v>
      </c>
      <c r="D711" s="2" t="s">
        <v>6</v>
      </c>
      <c r="E711" s="5" t="s">
        <v>13</v>
      </c>
      <c r="F711" s="5" t="s">
        <v>76</v>
      </c>
      <c r="G711" s="6">
        <v>0</v>
      </c>
    </row>
    <row r="712" spans="1:7" ht="10.5" customHeight="1" x14ac:dyDescent="0.2">
      <c r="A712" s="5">
        <v>711</v>
      </c>
      <c r="B712" s="5" t="s">
        <v>25</v>
      </c>
      <c r="C712" s="5">
        <v>11</v>
      </c>
      <c r="D712" s="2" t="s">
        <v>7</v>
      </c>
      <c r="E712" s="5" t="s">
        <v>13</v>
      </c>
      <c r="F712" s="5" t="s">
        <v>76</v>
      </c>
      <c r="G712" s="6">
        <v>0</v>
      </c>
    </row>
    <row r="713" spans="1:7" ht="10.5" customHeight="1" x14ac:dyDescent="0.2">
      <c r="A713" s="5">
        <v>712</v>
      </c>
      <c r="B713" s="5" t="s">
        <v>25</v>
      </c>
      <c r="C713" s="5">
        <v>12</v>
      </c>
      <c r="D713" s="2" t="s">
        <v>8</v>
      </c>
      <c r="E713" s="5" t="s">
        <v>13</v>
      </c>
      <c r="F713" s="5" t="s">
        <v>76</v>
      </c>
      <c r="G713" s="6">
        <v>410109.05099999998</v>
      </c>
    </row>
    <row r="714" spans="1:7" ht="10.5" customHeight="1" x14ac:dyDescent="0.2">
      <c r="A714" s="5">
        <v>713</v>
      </c>
      <c r="B714" s="5" t="s">
        <v>25</v>
      </c>
      <c r="C714" s="5">
        <v>13</v>
      </c>
      <c r="D714" s="2" t="s">
        <v>9</v>
      </c>
      <c r="E714" s="5" t="s">
        <v>13</v>
      </c>
      <c r="F714" s="5" t="s">
        <v>76</v>
      </c>
      <c r="G714" s="6">
        <v>0</v>
      </c>
    </row>
    <row r="715" spans="1:7" ht="10.5" customHeight="1" x14ac:dyDescent="0.2">
      <c r="A715" s="5">
        <v>714</v>
      </c>
      <c r="B715" s="5" t="s">
        <v>25</v>
      </c>
      <c r="C715" s="5">
        <v>14</v>
      </c>
      <c r="D715" s="2" t="s">
        <v>10</v>
      </c>
      <c r="E715" s="5" t="s">
        <v>13</v>
      </c>
      <c r="F715" s="5" t="s">
        <v>76</v>
      </c>
      <c r="G715" s="6">
        <v>939649.277</v>
      </c>
    </row>
    <row r="716" spans="1:7" ht="10.5" customHeight="1" x14ac:dyDescent="0.2">
      <c r="A716" s="5">
        <v>715</v>
      </c>
      <c r="B716" s="5" t="s">
        <v>25</v>
      </c>
      <c r="C716" s="5">
        <v>1</v>
      </c>
      <c r="D716" s="2" t="s">
        <v>18</v>
      </c>
      <c r="E716" s="5" t="s">
        <v>14</v>
      </c>
      <c r="F716" s="5" t="s">
        <v>76</v>
      </c>
      <c r="G716" s="6">
        <v>11120.591</v>
      </c>
    </row>
    <row r="717" spans="1:7" ht="10.5" customHeight="1" x14ac:dyDescent="0.2">
      <c r="A717" s="5">
        <v>716</v>
      </c>
      <c r="B717" s="5" t="s">
        <v>25</v>
      </c>
      <c r="C717" s="5">
        <v>2</v>
      </c>
      <c r="D717" s="2" t="s">
        <v>0</v>
      </c>
      <c r="E717" s="5" t="s">
        <v>14</v>
      </c>
      <c r="F717" s="5" t="s">
        <v>76</v>
      </c>
      <c r="G717" s="6">
        <v>0</v>
      </c>
    </row>
    <row r="718" spans="1:7" ht="10.5" customHeight="1" x14ac:dyDescent="0.2">
      <c r="A718" s="5">
        <v>717</v>
      </c>
      <c r="B718" s="5" t="s">
        <v>25</v>
      </c>
      <c r="C718" s="5">
        <v>3</v>
      </c>
      <c r="D718" s="2" t="s">
        <v>1</v>
      </c>
      <c r="E718" s="5" t="s">
        <v>14</v>
      </c>
      <c r="F718" s="5" t="s">
        <v>76</v>
      </c>
      <c r="G718" s="6">
        <v>0</v>
      </c>
    </row>
    <row r="719" spans="1:7" ht="10.5" customHeight="1" x14ac:dyDescent="0.2">
      <c r="A719" s="5">
        <v>718</v>
      </c>
      <c r="B719" s="5" t="s">
        <v>25</v>
      </c>
      <c r="C719" s="5">
        <v>4</v>
      </c>
      <c r="D719" s="2" t="s">
        <v>20</v>
      </c>
      <c r="E719" s="5" t="s">
        <v>14</v>
      </c>
      <c r="F719" s="5" t="s">
        <v>76</v>
      </c>
      <c r="G719" s="6">
        <v>9422.4660000000003</v>
      </c>
    </row>
    <row r="720" spans="1:7" ht="10.5" customHeight="1" x14ac:dyDescent="0.2">
      <c r="A720" s="5">
        <v>719</v>
      </c>
      <c r="B720" s="5" t="s">
        <v>25</v>
      </c>
      <c r="C720" s="5">
        <v>5</v>
      </c>
      <c r="D720" s="2" t="s">
        <v>2</v>
      </c>
      <c r="E720" s="5" t="s">
        <v>14</v>
      </c>
      <c r="F720" s="5" t="s">
        <v>76</v>
      </c>
      <c r="G720" s="6">
        <v>0</v>
      </c>
    </row>
    <row r="721" spans="1:7" ht="10.5" customHeight="1" x14ac:dyDescent="0.2">
      <c r="A721" s="5">
        <v>720</v>
      </c>
      <c r="B721" s="5" t="s">
        <v>25</v>
      </c>
      <c r="C721" s="5">
        <v>6</v>
      </c>
      <c r="D721" s="2" t="s">
        <v>19</v>
      </c>
      <c r="E721" s="5" t="s">
        <v>14</v>
      </c>
      <c r="F721" s="5" t="s">
        <v>76</v>
      </c>
      <c r="G721" s="6">
        <v>0</v>
      </c>
    </row>
    <row r="722" spans="1:7" ht="10.5" customHeight="1" x14ac:dyDescent="0.2">
      <c r="A722" s="5">
        <v>721</v>
      </c>
      <c r="B722" s="5" t="s">
        <v>25</v>
      </c>
      <c r="C722" s="5">
        <v>7</v>
      </c>
      <c r="D722" s="2" t="s">
        <v>3</v>
      </c>
      <c r="E722" s="5" t="s">
        <v>14</v>
      </c>
      <c r="F722" s="5" t="s">
        <v>76</v>
      </c>
      <c r="G722" s="6">
        <v>0</v>
      </c>
    </row>
    <row r="723" spans="1:7" ht="10.5" customHeight="1" x14ac:dyDescent="0.2">
      <c r="A723" s="5">
        <v>722</v>
      </c>
      <c r="B723" s="5" t="s">
        <v>25</v>
      </c>
      <c r="C723" s="5">
        <v>8</v>
      </c>
      <c r="D723" s="2" t="s">
        <v>4</v>
      </c>
      <c r="E723" s="5" t="s">
        <v>14</v>
      </c>
      <c r="F723" s="5" t="s">
        <v>76</v>
      </c>
      <c r="G723" s="6">
        <v>175230.01500000001</v>
      </c>
    </row>
    <row r="724" spans="1:7" ht="10.5" customHeight="1" x14ac:dyDescent="0.2">
      <c r="A724" s="5">
        <v>723</v>
      </c>
      <c r="B724" s="5" t="s">
        <v>25</v>
      </c>
      <c r="C724" s="5">
        <v>9</v>
      </c>
      <c r="D724" s="2" t="s">
        <v>5</v>
      </c>
      <c r="E724" s="5" t="s">
        <v>14</v>
      </c>
      <c r="F724" s="5" t="s">
        <v>76</v>
      </c>
      <c r="G724" s="6">
        <v>514241.33600000001</v>
      </c>
    </row>
    <row r="725" spans="1:7" ht="10.5" customHeight="1" x14ac:dyDescent="0.2">
      <c r="A725" s="5">
        <v>724</v>
      </c>
      <c r="B725" s="5" t="s">
        <v>25</v>
      </c>
      <c r="C725" s="5">
        <v>10</v>
      </c>
      <c r="D725" s="2" t="s">
        <v>6</v>
      </c>
      <c r="E725" s="5" t="s">
        <v>14</v>
      </c>
      <c r="F725" s="5" t="s">
        <v>76</v>
      </c>
      <c r="G725" s="6">
        <v>28580.501</v>
      </c>
    </row>
    <row r="726" spans="1:7" ht="10.5" customHeight="1" x14ac:dyDescent="0.2">
      <c r="A726" s="5">
        <v>725</v>
      </c>
      <c r="B726" s="5" t="s">
        <v>25</v>
      </c>
      <c r="C726" s="5">
        <v>11</v>
      </c>
      <c r="D726" s="2" t="s">
        <v>7</v>
      </c>
      <c r="E726" s="5" t="s">
        <v>14</v>
      </c>
      <c r="F726" s="5" t="s">
        <v>76</v>
      </c>
      <c r="G726" s="6">
        <v>177332.58</v>
      </c>
    </row>
    <row r="727" spans="1:7" ht="10.5" customHeight="1" x14ac:dyDescent="0.2">
      <c r="A727" s="5">
        <v>726</v>
      </c>
      <c r="B727" s="5" t="s">
        <v>25</v>
      </c>
      <c r="C727" s="5">
        <v>12</v>
      </c>
      <c r="D727" s="2" t="s">
        <v>8</v>
      </c>
      <c r="E727" s="5" t="s">
        <v>14</v>
      </c>
      <c r="F727" s="5" t="s">
        <v>76</v>
      </c>
      <c r="G727" s="6">
        <v>0</v>
      </c>
    </row>
    <row r="728" spans="1:7" ht="10.5" customHeight="1" x14ac:dyDescent="0.2">
      <c r="A728" s="5">
        <v>727</v>
      </c>
      <c r="B728" s="5" t="s">
        <v>25</v>
      </c>
      <c r="C728" s="5">
        <v>13</v>
      </c>
      <c r="D728" s="2" t="s">
        <v>9</v>
      </c>
      <c r="E728" s="5" t="s">
        <v>14</v>
      </c>
      <c r="F728" s="5" t="s">
        <v>76</v>
      </c>
      <c r="G728" s="6">
        <v>0</v>
      </c>
    </row>
    <row r="729" spans="1:7" ht="10.5" customHeight="1" x14ac:dyDescent="0.2">
      <c r="A729" s="5">
        <v>728</v>
      </c>
      <c r="B729" s="5" t="s">
        <v>25</v>
      </c>
      <c r="C729" s="5">
        <v>14</v>
      </c>
      <c r="D729" s="2" t="s">
        <v>10</v>
      </c>
      <c r="E729" s="5" t="s">
        <v>14</v>
      </c>
      <c r="F729" s="5" t="s">
        <v>76</v>
      </c>
      <c r="G729" s="6">
        <v>0</v>
      </c>
    </row>
    <row r="730" spans="1:7" ht="10.5" customHeight="1" x14ac:dyDescent="0.2">
      <c r="A730" s="5">
        <v>729</v>
      </c>
      <c r="B730" s="5" t="s">
        <v>104</v>
      </c>
      <c r="C730" s="5">
        <v>20</v>
      </c>
      <c r="D730" s="2" t="s">
        <v>56</v>
      </c>
      <c r="E730" s="5" t="s">
        <v>13</v>
      </c>
      <c r="F730" s="5" t="s">
        <v>76</v>
      </c>
      <c r="G730" s="6">
        <v>0</v>
      </c>
    </row>
    <row r="731" spans="1:7" ht="10.5" customHeight="1" x14ac:dyDescent="0.2">
      <c r="A731" s="5">
        <v>730</v>
      </c>
      <c r="B731" s="5" t="s">
        <v>104</v>
      </c>
      <c r="C731" s="5">
        <v>21</v>
      </c>
      <c r="D731" s="2" t="s">
        <v>57</v>
      </c>
      <c r="E731" s="5" t="s">
        <v>13</v>
      </c>
      <c r="F731" s="5" t="s">
        <v>76</v>
      </c>
      <c r="G731" s="6">
        <v>0</v>
      </c>
    </row>
    <row r="732" spans="1:7" ht="10.5" customHeight="1" x14ac:dyDescent="0.2">
      <c r="A732" s="5">
        <v>731</v>
      </c>
      <c r="B732" s="5" t="s">
        <v>104</v>
      </c>
      <c r="C732" s="5">
        <v>22</v>
      </c>
      <c r="D732" s="2" t="s">
        <v>58</v>
      </c>
      <c r="E732" s="5" t="s">
        <v>13</v>
      </c>
      <c r="F732" s="5" t="s">
        <v>76</v>
      </c>
      <c r="G732" s="6">
        <v>0</v>
      </c>
    </row>
    <row r="733" spans="1:7" ht="10.5" customHeight="1" x14ac:dyDescent="0.2">
      <c r="A733" s="5">
        <v>732</v>
      </c>
      <c r="B733" s="5" t="s">
        <v>104</v>
      </c>
      <c r="C733" s="5">
        <v>23</v>
      </c>
      <c r="D733" s="2" t="s">
        <v>47</v>
      </c>
      <c r="E733" s="5" t="s">
        <v>13</v>
      </c>
      <c r="F733" s="5" t="s">
        <v>76</v>
      </c>
      <c r="G733" s="6">
        <v>23994.300999999999</v>
      </c>
    </row>
    <row r="734" spans="1:7" ht="10.5" customHeight="1" x14ac:dyDescent="0.2">
      <c r="A734" s="5">
        <v>733</v>
      </c>
      <c r="B734" s="5" t="s">
        <v>104</v>
      </c>
      <c r="C734" s="5">
        <v>24</v>
      </c>
      <c r="D734" s="2" t="s">
        <v>48</v>
      </c>
      <c r="E734" s="5" t="s">
        <v>13</v>
      </c>
      <c r="F734" s="5" t="s">
        <v>76</v>
      </c>
      <c r="G734" s="6">
        <v>0</v>
      </c>
    </row>
    <row r="735" spans="1:7" ht="10.5" customHeight="1" x14ac:dyDescent="0.2">
      <c r="A735" s="5">
        <v>734</v>
      </c>
      <c r="B735" s="5" t="s">
        <v>104</v>
      </c>
      <c r="C735" s="5">
        <v>25</v>
      </c>
      <c r="D735" s="2" t="s">
        <v>59</v>
      </c>
      <c r="E735" s="5" t="s">
        <v>13</v>
      </c>
      <c r="F735" s="5" t="s">
        <v>76</v>
      </c>
      <c r="G735" s="6">
        <v>16780.486000000001</v>
      </c>
    </row>
    <row r="736" spans="1:7" ht="10.5" customHeight="1" x14ac:dyDescent="0.2">
      <c r="A736" s="5">
        <v>735</v>
      </c>
      <c r="B736" s="5" t="s">
        <v>104</v>
      </c>
      <c r="C736" s="5">
        <v>26</v>
      </c>
      <c r="D736" s="2" t="s">
        <v>49</v>
      </c>
      <c r="E736" s="5" t="s">
        <v>13</v>
      </c>
      <c r="F736" s="5" t="s">
        <v>76</v>
      </c>
      <c r="G736" s="6">
        <v>0</v>
      </c>
    </row>
    <row r="737" spans="1:7" ht="10.5" customHeight="1" x14ac:dyDescent="0.2">
      <c r="A737" s="5">
        <v>736</v>
      </c>
      <c r="B737" s="5" t="s">
        <v>104</v>
      </c>
      <c r="C737" s="5">
        <v>27</v>
      </c>
      <c r="D737" s="2" t="s">
        <v>60</v>
      </c>
      <c r="E737" s="5" t="s">
        <v>13</v>
      </c>
      <c r="F737" s="5" t="s">
        <v>76</v>
      </c>
      <c r="G737" s="6">
        <v>0</v>
      </c>
    </row>
    <row r="738" spans="1:7" ht="10.5" customHeight="1" x14ac:dyDescent="0.2">
      <c r="A738" s="5">
        <v>737</v>
      </c>
      <c r="B738" s="5" t="s">
        <v>104</v>
      </c>
      <c r="C738" s="5">
        <v>28</v>
      </c>
      <c r="D738" s="2" t="s">
        <v>61</v>
      </c>
      <c r="E738" s="5" t="s">
        <v>13</v>
      </c>
      <c r="F738" s="5" t="s">
        <v>76</v>
      </c>
      <c r="G738" s="6">
        <v>45164.808000000208</v>
      </c>
    </row>
    <row r="739" spans="1:7" ht="10.5" customHeight="1" x14ac:dyDescent="0.2">
      <c r="A739" s="5">
        <v>738</v>
      </c>
      <c r="B739" s="5" t="s">
        <v>104</v>
      </c>
      <c r="C739" s="5">
        <v>20</v>
      </c>
      <c r="D739" s="2" t="s">
        <v>56</v>
      </c>
      <c r="E739" s="5" t="s">
        <v>14</v>
      </c>
      <c r="F739" s="5" t="s">
        <v>76</v>
      </c>
      <c r="G739" s="6">
        <v>0</v>
      </c>
    </row>
    <row r="740" spans="1:7" ht="10.5" customHeight="1" x14ac:dyDescent="0.2">
      <c r="A740" s="5">
        <v>739</v>
      </c>
      <c r="B740" s="5" t="s">
        <v>104</v>
      </c>
      <c r="C740" s="5">
        <v>21</v>
      </c>
      <c r="D740" s="2" t="s">
        <v>57</v>
      </c>
      <c r="E740" s="5" t="s">
        <v>14</v>
      </c>
      <c r="F740" s="5" t="s">
        <v>76</v>
      </c>
      <c r="G740" s="6">
        <v>0</v>
      </c>
    </row>
    <row r="741" spans="1:7" ht="10.5" customHeight="1" x14ac:dyDescent="0.2">
      <c r="A741" s="5">
        <v>740</v>
      </c>
      <c r="B741" s="5" t="s">
        <v>104</v>
      </c>
      <c r="C741" s="5">
        <v>22</v>
      </c>
      <c r="D741" s="2" t="s">
        <v>58</v>
      </c>
      <c r="E741" s="5" t="s">
        <v>14</v>
      </c>
      <c r="F741" s="5" t="s">
        <v>76</v>
      </c>
      <c r="G741" s="6">
        <v>0</v>
      </c>
    </row>
    <row r="742" spans="1:7" ht="10.5" customHeight="1" x14ac:dyDescent="0.2">
      <c r="A742" s="5">
        <v>741</v>
      </c>
      <c r="B742" s="5" t="s">
        <v>104</v>
      </c>
      <c r="C742" s="5">
        <v>23</v>
      </c>
      <c r="D742" s="2" t="s">
        <v>47</v>
      </c>
      <c r="E742" s="5" t="s">
        <v>14</v>
      </c>
      <c r="F742" s="5" t="s">
        <v>76</v>
      </c>
      <c r="G742" s="6">
        <v>0</v>
      </c>
    </row>
    <row r="743" spans="1:7" ht="10.5" customHeight="1" x14ac:dyDescent="0.2">
      <c r="A743" s="5">
        <v>742</v>
      </c>
      <c r="B743" s="5" t="s">
        <v>104</v>
      </c>
      <c r="C743" s="5">
        <v>24</v>
      </c>
      <c r="D743" s="2" t="s">
        <v>48</v>
      </c>
      <c r="E743" s="5" t="s">
        <v>14</v>
      </c>
      <c r="F743" s="5" t="s">
        <v>76</v>
      </c>
      <c r="G743" s="6">
        <v>4866.0950000000003</v>
      </c>
    </row>
    <row r="744" spans="1:7" ht="10.5" customHeight="1" x14ac:dyDescent="0.2">
      <c r="A744" s="5">
        <v>743</v>
      </c>
      <c r="B744" s="5" t="s">
        <v>104</v>
      </c>
      <c r="C744" s="5">
        <v>25</v>
      </c>
      <c r="D744" s="2" t="s">
        <v>59</v>
      </c>
      <c r="E744" s="5" t="s">
        <v>14</v>
      </c>
      <c r="F744" s="5" t="s">
        <v>76</v>
      </c>
      <c r="G744" s="6">
        <v>51699.462</v>
      </c>
    </row>
    <row r="745" spans="1:7" ht="10.5" customHeight="1" x14ac:dyDescent="0.2">
      <c r="A745" s="5">
        <v>744</v>
      </c>
      <c r="B745" s="5" t="s">
        <v>104</v>
      </c>
      <c r="C745" s="5">
        <v>26</v>
      </c>
      <c r="D745" s="2" t="s">
        <v>49</v>
      </c>
      <c r="E745" s="5" t="s">
        <v>14</v>
      </c>
      <c r="F745" s="5" t="s">
        <v>76</v>
      </c>
      <c r="G745" s="6">
        <v>0</v>
      </c>
    </row>
    <row r="746" spans="1:7" ht="10.5" customHeight="1" x14ac:dyDescent="0.2">
      <c r="A746" s="5">
        <v>745</v>
      </c>
      <c r="B746" s="5" t="s">
        <v>104</v>
      </c>
      <c r="C746" s="5">
        <v>27</v>
      </c>
      <c r="D746" s="2" t="s">
        <v>60</v>
      </c>
      <c r="E746" s="5" t="s">
        <v>14</v>
      </c>
      <c r="F746" s="5" t="s">
        <v>76</v>
      </c>
      <c r="G746" s="6">
        <v>0</v>
      </c>
    </row>
    <row r="747" spans="1:7" ht="10.5" customHeight="1" x14ac:dyDescent="0.2">
      <c r="A747" s="5">
        <v>746</v>
      </c>
      <c r="B747" s="5" t="s">
        <v>104</v>
      </c>
      <c r="C747" s="5">
        <v>28</v>
      </c>
      <c r="D747" s="2" t="s">
        <v>61</v>
      </c>
      <c r="E747" s="5" t="s">
        <v>14</v>
      </c>
      <c r="F747" s="5" t="s">
        <v>76</v>
      </c>
      <c r="G747" s="6">
        <v>77306.647999999841</v>
      </c>
    </row>
    <row r="748" spans="1:7" ht="10.5" customHeight="1" x14ac:dyDescent="0.2">
      <c r="A748" s="5">
        <v>747</v>
      </c>
      <c r="B748" s="5" t="s">
        <v>11</v>
      </c>
      <c r="C748" s="5">
        <v>29</v>
      </c>
      <c r="D748" s="2" t="s">
        <v>11</v>
      </c>
      <c r="E748" s="5" t="s">
        <v>13</v>
      </c>
      <c r="F748" s="5" t="s">
        <v>76</v>
      </c>
      <c r="G748" s="6">
        <v>40644.824000000001</v>
      </c>
    </row>
    <row r="749" spans="1:7" ht="10.5" customHeight="1" x14ac:dyDescent="0.2">
      <c r="A749" s="5">
        <v>748</v>
      </c>
      <c r="B749" s="5" t="s">
        <v>11</v>
      </c>
      <c r="C749" s="5">
        <v>29</v>
      </c>
      <c r="D749" s="2" t="s">
        <v>11</v>
      </c>
      <c r="E749" s="5" t="s">
        <v>14</v>
      </c>
      <c r="F749" s="5" t="s">
        <v>76</v>
      </c>
      <c r="G749" s="6">
        <v>-40644.824000000001</v>
      </c>
    </row>
    <row r="750" spans="1:7" ht="10.5" customHeight="1" x14ac:dyDescent="0.2">
      <c r="A750" s="5">
        <v>749</v>
      </c>
      <c r="B750" s="5" t="s">
        <v>24</v>
      </c>
      <c r="C750" s="5">
        <v>30</v>
      </c>
      <c r="D750" s="2" t="s">
        <v>15</v>
      </c>
      <c r="E750" s="5" t="s">
        <v>13</v>
      </c>
      <c r="F750" s="5" t="s">
        <v>76</v>
      </c>
      <c r="G750" s="6">
        <v>0</v>
      </c>
    </row>
    <row r="751" spans="1:7" ht="10.5" customHeight="1" x14ac:dyDescent="0.2">
      <c r="A751" s="5">
        <v>750</v>
      </c>
      <c r="B751" s="5" t="s">
        <v>24</v>
      </c>
      <c r="C751" s="5">
        <v>30</v>
      </c>
      <c r="D751" s="2" t="s">
        <v>15</v>
      </c>
      <c r="E751" s="5" t="s">
        <v>14</v>
      </c>
      <c r="F751" s="5" t="s">
        <v>76</v>
      </c>
      <c r="G751" s="6">
        <v>0</v>
      </c>
    </row>
    <row r="752" spans="1:7" ht="10.5" customHeight="1" x14ac:dyDescent="0.2">
      <c r="A752" s="5">
        <v>751</v>
      </c>
      <c r="B752" s="5" t="s">
        <v>25</v>
      </c>
      <c r="C752" s="5">
        <v>1</v>
      </c>
      <c r="D752" s="2" t="s">
        <v>18</v>
      </c>
      <c r="E752" s="5" t="s">
        <v>13</v>
      </c>
      <c r="F752" s="5" t="s">
        <v>75</v>
      </c>
      <c r="G752" s="6">
        <v>72773.144</v>
      </c>
    </row>
    <row r="753" spans="1:7" ht="10.5" customHeight="1" x14ac:dyDescent="0.2">
      <c r="A753" s="5">
        <v>752</v>
      </c>
      <c r="B753" s="5" t="s">
        <v>25</v>
      </c>
      <c r="C753" s="5">
        <v>2</v>
      </c>
      <c r="D753" s="2" t="s">
        <v>0</v>
      </c>
      <c r="E753" s="5" t="s">
        <v>13</v>
      </c>
      <c r="F753" s="5" t="s">
        <v>75</v>
      </c>
      <c r="G753" s="6">
        <v>435596.92800000001</v>
      </c>
    </row>
    <row r="754" spans="1:7" ht="10.5" customHeight="1" x14ac:dyDescent="0.2">
      <c r="A754" s="5">
        <v>753</v>
      </c>
      <c r="B754" s="5" t="s">
        <v>25</v>
      </c>
      <c r="C754" s="5">
        <v>3</v>
      </c>
      <c r="D754" s="2" t="s">
        <v>1</v>
      </c>
      <c r="E754" s="5" t="s">
        <v>13</v>
      </c>
      <c r="F754" s="5" t="s">
        <v>75</v>
      </c>
      <c r="G754" s="6">
        <v>74578.236999999994</v>
      </c>
    </row>
    <row r="755" spans="1:7" ht="10.5" customHeight="1" x14ac:dyDescent="0.2">
      <c r="A755" s="5">
        <v>754</v>
      </c>
      <c r="B755" s="5" t="s">
        <v>25</v>
      </c>
      <c r="C755" s="5">
        <v>4</v>
      </c>
      <c r="D755" s="2" t="s">
        <v>20</v>
      </c>
      <c r="E755" s="5" t="s">
        <v>13</v>
      </c>
      <c r="F755" s="5" t="s">
        <v>75</v>
      </c>
      <c r="G755" s="6">
        <v>38383.266000000003</v>
      </c>
    </row>
    <row r="756" spans="1:7" ht="10.5" customHeight="1" x14ac:dyDescent="0.2">
      <c r="A756" s="5">
        <v>755</v>
      </c>
      <c r="B756" s="5" t="s">
        <v>25</v>
      </c>
      <c r="C756" s="5">
        <v>5</v>
      </c>
      <c r="D756" s="2" t="s">
        <v>2</v>
      </c>
      <c r="E756" s="5" t="s">
        <v>13</v>
      </c>
      <c r="F756" s="5" t="s">
        <v>75</v>
      </c>
      <c r="G756" s="6">
        <v>123780.58199999999</v>
      </c>
    </row>
    <row r="757" spans="1:7" ht="10.5" customHeight="1" x14ac:dyDescent="0.2">
      <c r="A757" s="5">
        <v>756</v>
      </c>
      <c r="B757" s="5" t="s">
        <v>25</v>
      </c>
      <c r="C757" s="5">
        <v>6</v>
      </c>
      <c r="D757" s="2" t="s">
        <v>19</v>
      </c>
      <c r="E757" s="5" t="s">
        <v>13</v>
      </c>
      <c r="F757" s="5" t="s">
        <v>75</v>
      </c>
      <c r="G757" s="6">
        <v>100854.01700000001</v>
      </c>
    </row>
    <row r="758" spans="1:7" ht="10.5" customHeight="1" x14ac:dyDescent="0.2">
      <c r="A758" s="5">
        <v>757</v>
      </c>
      <c r="B758" s="5" t="s">
        <v>25</v>
      </c>
      <c r="C758" s="5">
        <v>7</v>
      </c>
      <c r="D758" s="2" t="s">
        <v>3</v>
      </c>
      <c r="E758" s="5" t="s">
        <v>13</v>
      </c>
      <c r="F758" s="5" t="s">
        <v>75</v>
      </c>
      <c r="G758" s="6">
        <v>0</v>
      </c>
    </row>
    <row r="759" spans="1:7" ht="10.5" customHeight="1" x14ac:dyDescent="0.2">
      <c r="A759" s="5">
        <v>758</v>
      </c>
      <c r="B759" s="5" t="s">
        <v>25</v>
      </c>
      <c r="C759" s="5">
        <v>8</v>
      </c>
      <c r="D759" s="2" t="s">
        <v>4</v>
      </c>
      <c r="E759" s="5" t="s">
        <v>13</v>
      </c>
      <c r="F759" s="5" t="s">
        <v>75</v>
      </c>
      <c r="G759" s="6">
        <v>0</v>
      </c>
    </row>
    <row r="760" spans="1:7" ht="10.5" customHeight="1" x14ac:dyDescent="0.2">
      <c r="A760" s="5">
        <v>759</v>
      </c>
      <c r="B760" s="5" t="s">
        <v>25</v>
      </c>
      <c r="C760" s="5">
        <v>9</v>
      </c>
      <c r="D760" s="2" t="s">
        <v>5</v>
      </c>
      <c r="E760" s="5" t="s">
        <v>13</v>
      </c>
      <c r="F760" s="5" t="s">
        <v>75</v>
      </c>
      <c r="G760" s="6">
        <v>0</v>
      </c>
    </row>
    <row r="761" spans="1:7" ht="10.5" customHeight="1" x14ac:dyDescent="0.2">
      <c r="A761" s="5">
        <v>760</v>
      </c>
      <c r="B761" s="5" t="s">
        <v>25</v>
      </c>
      <c r="C761" s="5">
        <v>10</v>
      </c>
      <c r="D761" s="2" t="s">
        <v>6</v>
      </c>
      <c r="E761" s="5" t="s">
        <v>13</v>
      </c>
      <c r="F761" s="5" t="s">
        <v>75</v>
      </c>
      <c r="G761" s="6">
        <v>0</v>
      </c>
    </row>
    <row r="762" spans="1:7" ht="10.5" customHeight="1" x14ac:dyDescent="0.2">
      <c r="A762" s="5">
        <v>761</v>
      </c>
      <c r="B762" s="5" t="s">
        <v>25</v>
      </c>
      <c r="C762" s="5">
        <v>11</v>
      </c>
      <c r="D762" s="2" t="s">
        <v>7</v>
      </c>
      <c r="E762" s="5" t="s">
        <v>13</v>
      </c>
      <c r="F762" s="5" t="s">
        <v>75</v>
      </c>
      <c r="G762" s="6">
        <v>0</v>
      </c>
    </row>
    <row r="763" spans="1:7" ht="10.5" customHeight="1" x14ac:dyDescent="0.2">
      <c r="A763" s="5">
        <v>762</v>
      </c>
      <c r="B763" s="5" t="s">
        <v>25</v>
      </c>
      <c r="C763" s="5">
        <v>12</v>
      </c>
      <c r="D763" s="2" t="s">
        <v>8</v>
      </c>
      <c r="E763" s="5" t="s">
        <v>13</v>
      </c>
      <c r="F763" s="5" t="s">
        <v>75</v>
      </c>
      <c r="G763" s="6">
        <v>454624.59299999999</v>
      </c>
    </row>
    <row r="764" spans="1:7" ht="10.5" customHeight="1" x14ac:dyDescent="0.2">
      <c r="A764" s="5">
        <v>763</v>
      </c>
      <c r="B764" s="5" t="s">
        <v>25</v>
      </c>
      <c r="C764" s="5">
        <v>13</v>
      </c>
      <c r="D764" s="2" t="s">
        <v>9</v>
      </c>
      <c r="E764" s="5" t="s">
        <v>13</v>
      </c>
      <c r="F764" s="5" t="s">
        <v>75</v>
      </c>
      <c r="G764" s="6">
        <v>0</v>
      </c>
    </row>
    <row r="765" spans="1:7" ht="10.5" customHeight="1" x14ac:dyDescent="0.2">
      <c r="A765" s="5">
        <v>764</v>
      </c>
      <c r="B765" s="5" t="s">
        <v>25</v>
      </c>
      <c r="C765" s="5">
        <v>14</v>
      </c>
      <c r="D765" s="2" t="s">
        <v>10</v>
      </c>
      <c r="E765" s="5" t="s">
        <v>13</v>
      </c>
      <c r="F765" s="5" t="s">
        <v>75</v>
      </c>
      <c r="G765" s="6">
        <v>1096161.8659999999</v>
      </c>
    </row>
    <row r="766" spans="1:7" ht="10.5" customHeight="1" x14ac:dyDescent="0.2">
      <c r="A766" s="5">
        <v>765</v>
      </c>
      <c r="B766" s="5" t="s">
        <v>25</v>
      </c>
      <c r="C766" s="5">
        <v>1</v>
      </c>
      <c r="D766" s="2" t="s">
        <v>18</v>
      </c>
      <c r="E766" s="5" t="s">
        <v>14</v>
      </c>
      <c r="F766" s="5" t="s">
        <v>75</v>
      </c>
      <c r="G766" s="6">
        <v>11428.428</v>
      </c>
    </row>
    <row r="767" spans="1:7" ht="10.5" customHeight="1" x14ac:dyDescent="0.2">
      <c r="A767" s="5">
        <v>766</v>
      </c>
      <c r="B767" s="5" t="s">
        <v>25</v>
      </c>
      <c r="C767" s="5">
        <v>2</v>
      </c>
      <c r="D767" s="2" t="s">
        <v>0</v>
      </c>
      <c r="E767" s="5" t="s">
        <v>14</v>
      </c>
      <c r="F767" s="5" t="s">
        <v>75</v>
      </c>
      <c r="G767" s="6">
        <v>0</v>
      </c>
    </row>
    <row r="768" spans="1:7" ht="10.5" customHeight="1" x14ac:dyDescent="0.2">
      <c r="A768" s="5">
        <v>767</v>
      </c>
      <c r="B768" s="5" t="s">
        <v>25</v>
      </c>
      <c r="C768" s="5">
        <v>3</v>
      </c>
      <c r="D768" s="2" t="s">
        <v>1</v>
      </c>
      <c r="E768" s="5" t="s">
        <v>14</v>
      </c>
      <c r="F768" s="5" t="s">
        <v>75</v>
      </c>
      <c r="G768" s="6">
        <v>0</v>
      </c>
    </row>
    <row r="769" spans="1:7" ht="10.5" customHeight="1" x14ac:dyDescent="0.2">
      <c r="A769" s="5">
        <v>768</v>
      </c>
      <c r="B769" s="5" t="s">
        <v>25</v>
      </c>
      <c r="C769" s="5">
        <v>4</v>
      </c>
      <c r="D769" s="2" t="s">
        <v>20</v>
      </c>
      <c r="E769" s="5" t="s">
        <v>14</v>
      </c>
      <c r="F769" s="5" t="s">
        <v>75</v>
      </c>
      <c r="G769" s="6">
        <v>9059.3379999999997</v>
      </c>
    </row>
    <row r="770" spans="1:7" ht="10.5" customHeight="1" x14ac:dyDescent="0.2">
      <c r="A770" s="5">
        <v>769</v>
      </c>
      <c r="B770" s="5" t="s">
        <v>25</v>
      </c>
      <c r="C770" s="5">
        <v>5</v>
      </c>
      <c r="D770" s="2" t="s">
        <v>2</v>
      </c>
      <c r="E770" s="5" t="s">
        <v>14</v>
      </c>
      <c r="F770" s="5" t="s">
        <v>75</v>
      </c>
      <c r="G770" s="6">
        <v>0</v>
      </c>
    </row>
    <row r="771" spans="1:7" ht="10.5" customHeight="1" x14ac:dyDescent="0.2">
      <c r="A771" s="5">
        <v>770</v>
      </c>
      <c r="B771" s="5" t="s">
        <v>25</v>
      </c>
      <c r="C771" s="5">
        <v>6</v>
      </c>
      <c r="D771" s="2" t="s">
        <v>19</v>
      </c>
      <c r="E771" s="5" t="s">
        <v>14</v>
      </c>
      <c r="F771" s="5" t="s">
        <v>75</v>
      </c>
      <c r="G771" s="6">
        <v>0</v>
      </c>
    </row>
    <row r="772" spans="1:7" ht="10.5" customHeight="1" x14ac:dyDescent="0.2">
      <c r="A772" s="5">
        <v>771</v>
      </c>
      <c r="B772" s="5" t="s">
        <v>25</v>
      </c>
      <c r="C772" s="5">
        <v>7</v>
      </c>
      <c r="D772" s="2" t="s">
        <v>3</v>
      </c>
      <c r="E772" s="5" t="s">
        <v>14</v>
      </c>
      <c r="F772" s="5" t="s">
        <v>75</v>
      </c>
      <c r="G772" s="6">
        <v>0</v>
      </c>
    </row>
    <row r="773" spans="1:7" ht="10.5" customHeight="1" x14ac:dyDescent="0.2">
      <c r="A773" s="5">
        <v>772</v>
      </c>
      <c r="B773" s="5" t="s">
        <v>25</v>
      </c>
      <c r="C773" s="5">
        <v>8</v>
      </c>
      <c r="D773" s="2" t="s">
        <v>4</v>
      </c>
      <c r="E773" s="5" t="s">
        <v>14</v>
      </c>
      <c r="F773" s="5" t="s">
        <v>75</v>
      </c>
      <c r="G773" s="6">
        <v>187251.06</v>
      </c>
    </row>
    <row r="774" spans="1:7" ht="10.5" customHeight="1" x14ac:dyDescent="0.2">
      <c r="A774" s="5">
        <v>773</v>
      </c>
      <c r="B774" s="5" t="s">
        <v>25</v>
      </c>
      <c r="C774" s="5">
        <v>9</v>
      </c>
      <c r="D774" s="2" t="s">
        <v>5</v>
      </c>
      <c r="E774" s="5" t="s">
        <v>14</v>
      </c>
      <c r="F774" s="5" t="s">
        <v>75</v>
      </c>
      <c r="G774" s="6">
        <v>519888.201</v>
      </c>
    </row>
    <row r="775" spans="1:7" ht="10.5" customHeight="1" x14ac:dyDescent="0.2">
      <c r="A775" s="5">
        <v>774</v>
      </c>
      <c r="B775" s="5" t="s">
        <v>25</v>
      </c>
      <c r="C775" s="5">
        <v>10</v>
      </c>
      <c r="D775" s="2" t="s">
        <v>6</v>
      </c>
      <c r="E775" s="5" t="s">
        <v>14</v>
      </c>
      <c r="F775" s="5" t="s">
        <v>75</v>
      </c>
      <c r="G775" s="6">
        <v>31220.203000000001</v>
      </c>
    </row>
    <row r="776" spans="1:7" ht="10.5" customHeight="1" x14ac:dyDescent="0.2">
      <c r="A776" s="5">
        <v>775</v>
      </c>
      <c r="B776" s="5" t="s">
        <v>25</v>
      </c>
      <c r="C776" s="5">
        <v>11</v>
      </c>
      <c r="D776" s="2" t="s">
        <v>7</v>
      </c>
      <c r="E776" s="5" t="s">
        <v>14</v>
      </c>
      <c r="F776" s="5" t="s">
        <v>75</v>
      </c>
      <c r="G776" s="6">
        <v>195404.71299999999</v>
      </c>
    </row>
    <row r="777" spans="1:7" ht="10.5" customHeight="1" x14ac:dyDescent="0.2">
      <c r="A777" s="5">
        <v>776</v>
      </c>
      <c r="B777" s="5" t="s">
        <v>25</v>
      </c>
      <c r="C777" s="5">
        <v>12</v>
      </c>
      <c r="D777" s="2" t="s">
        <v>8</v>
      </c>
      <c r="E777" s="5" t="s">
        <v>14</v>
      </c>
      <c r="F777" s="5" t="s">
        <v>75</v>
      </c>
      <c r="G777" s="6">
        <v>0</v>
      </c>
    </row>
    <row r="778" spans="1:7" ht="10.5" customHeight="1" x14ac:dyDescent="0.2">
      <c r="A778" s="5">
        <v>777</v>
      </c>
      <c r="B778" s="5" t="s">
        <v>25</v>
      </c>
      <c r="C778" s="5">
        <v>13</v>
      </c>
      <c r="D778" s="2" t="s">
        <v>9</v>
      </c>
      <c r="E778" s="5" t="s">
        <v>14</v>
      </c>
      <c r="F778" s="5" t="s">
        <v>75</v>
      </c>
      <c r="G778" s="6">
        <v>0</v>
      </c>
    </row>
    <row r="779" spans="1:7" ht="10.5" customHeight="1" x14ac:dyDescent="0.2">
      <c r="A779" s="5">
        <v>778</v>
      </c>
      <c r="B779" s="5" t="s">
        <v>25</v>
      </c>
      <c r="C779" s="5">
        <v>14</v>
      </c>
      <c r="D779" s="2" t="s">
        <v>10</v>
      </c>
      <c r="E779" s="5" t="s">
        <v>14</v>
      </c>
      <c r="F779" s="5" t="s">
        <v>75</v>
      </c>
      <c r="G779" s="6">
        <v>0</v>
      </c>
    </row>
    <row r="780" spans="1:7" ht="10.5" customHeight="1" x14ac:dyDescent="0.2">
      <c r="A780" s="5">
        <v>779</v>
      </c>
      <c r="B780" s="5" t="s">
        <v>104</v>
      </c>
      <c r="C780" s="5">
        <v>20</v>
      </c>
      <c r="D780" s="2" t="s">
        <v>56</v>
      </c>
      <c r="E780" s="5" t="s">
        <v>13</v>
      </c>
      <c r="F780" s="5" t="s">
        <v>75</v>
      </c>
      <c r="G780" s="6">
        <v>0</v>
      </c>
    </row>
    <row r="781" spans="1:7" ht="10.5" customHeight="1" x14ac:dyDescent="0.2">
      <c r="A781" s="5">
        <v>780</v>
      </c>
      <c r="B781" s="5" t="s">
        <v>104</v>
      </c>
      <c r="C781" s="5">
        <v>21</v>
      </c>
      <c r="D781" s="2" t="s">
        <v>57</v>
      </c>
      <c r="E781" s="5" t="s">
        <v>13</v>
      </c>
      <c r="F781" s="5" t="s">
        <v>75</v>
      </c>
      <c r="G781" s="6">
        <v>0</v>
      </c>
    </row>
    <row r="782" spans="1:7" ht="10.5" customHeight="1" x14ac:dyDescent="0.2">
      <c r="A782" s="5">
        <v>781</v>
      </c>
      <c r="B782" s="5" t="s">
        <v>104</v>
      </c>
      <c r="C782" s="5">
        <v>22</v>
      </c>
      <c r="D782" s="2" t="s">
        <v>58</v>
      </c>
      <c r="E782" s="5" t="s">
        <v>13</v>
      </c>
      <c r="F782" s="5" t="s">
        <v>75</v>
      </c>
      <c r="G782" s="6">
        <v>0</v>
      </c>
    </row>
    <row r="783" spans="1:7" ht="10.5" customHeight="1" x14ac:dyDescent="0.2">
      <c r="A783" s="5">
        <v>782</v>
      </c>
      <c r="B783" s="5" t="s">
        <v>104</v>
      </c>
      <c r="C783" s="5">
        <v>23</v>
      </c>
      <c r="D783" s="2" t="s">
        <v>47</v>
      </c>
      <c r="E783" s="5" t="s">
        <v>13</v>
      </c>
      <c r="F783" s="5" t="s">
        <v>75</v>
      </c>
      <c r="G783" s="6">
        <v>29899.49</v>
      </c>
    </row>
    <row r="784" spans="1:7" ht="10.5" customHeight="1" x14ac:dyDescent="0.2">
      <c r="A784" s="5">
        <v>783</v>
      </c>
      <c r="B784" s="5" t="s">
        <v>104</v>
      </c>
      <c r="C784" s="5">
        <v>24</v>
      </c>
      <c r="D784" s="2" t="s">
        <v>48</v>
      </c>
      <c r="E784" s="5" t="s">
        <v>13</v>
      </c>
      <c r="F784" s="5" t="s">
        <v>75</v>
      </c>
      <c r="G784" s="6">
        <v>0</v>
      </c>
    </row>
    <row r="785" spans="1:7" ht="10.5" customHeight="1" x14ac:dyDescent="0.2">
      <c r="A785" s="5">
        <v>784</v>
      </c>
      <c r="B785" s="5" t="s">
        <v>104</v>
      </c>
      <c r="C785" s="5">
        <v>25</v>
      </c>
      <c r="D785" s="2" t="s">
        <v>59</v>
      </c>
      <c r="E785" s="5" t="s">
        <v>13</v>
      </c>
      <c r="F785" s="5" t="s">
        <v>75</v>
      </c>
      <c r="G785" s="6">
        <v>17451.488000000001</v>
      </c>
    </row>
    <row r="786" spans="1:7" ht="10.5" customHeight="1" x14ac:dyDescent="0.2">
      <c r="A786" s="5">
        <v>785</v>
      </c>
      <c r="B786" s="5" t="s">
        <v>104</v>
      </c>
      <c r="C786" s="5">
        <v>26</v>
      </c>
      <c r="D786" s="2" t="s">
        <v>49</v>
      </c>
      <c r="E786" s="5" t="s">
        <v>13</v>
      </c>
      <c r="F786" s="5" t="s">
        <v>75</v>
      </c>
      <c r="G786" s="6">
        <v>0</v>
      </c>
    </row>
    <row r="787" spans="1:7" ht="10.5" customHeight="1" x14ac:dyDescent="0.2">
      <c r="A787" s="5">
        <v>786</v>
      </c>
      <c r="B787" s="5" t="s">
        <v>104</v>
      </c>
      <c r="C787" s="5">
        <v>27</v>
      </c>
      <c r="D787" s="2" t="s">
        <v>60</v>
      </c>
      <c r="E787" s="5" t="s">
        <v>13</v>
      </c>
      <c r="F787" s="5" t="s">
        <v>75</v>
      </c>
      <c r="G787" s="6">
        <v>0</v>
      </c>
    </row>
    <row r="788" spans="1:7" ht="10.5" customHeight="1" x14ac:dyDescent="0.2">
      <c r="A788" s="5">
        <v>787</v>
      </c>
      <c r="B788" s="5" t="s">
        <v>104</v>
      </c>
      <c r="C788" s="5">
        <v>28</v>
      </c>
      <c r="D788" s="2" t="s">
        <v>61</v>
      </c>
      <c r="E788" s="5" t="s">
        <v>13</v>
      </c>
      <c r="F788" s="5" t="s">
        <v>75</v>
      </c>
      <c r="G788" s="6">
        <v>64410.824000000139</v>
      </c>
    </row>
    <row r="789" spans="1:7" ht="10.5" customHeight="1" x14ac:dyDescent="0.2">
      <c r="A789" s="5">
        <v>788</v>
      </c>
      <c r="B789" s="5" t="s">
        <v>104</v>
      </c>
      <c r="C789" s="5">
        <v>20</v>
      </c>
      <c r="D789" s="2" t="s">
        <v>56</v>
      </c>
      <c r="E789" s="5" t="s">
        <v>14</v>
      </c>
      <c r="F789" s="5" t="s">
        <v>75</v>
      </c>
      <c r="G789" s="6">
        <v>0</v>
      </c>
    </row>
    <row r="790" spans="1:7" ht="10.5" customHeight="1" x14ac:dyDescent="0.2">
      <c r="A790" s="5">
        <v>789</v>
      </c>
      <c r="B790" s="5" t="s">
        <v>104</v>
      </c>
      <c r="C790" s="5">
        <v>21</v>
      </c>
      <c r="D790" s="2" t="s">
        <v>57</v>
      </c>
      <c r="E790" s="5" t="s">
        <v>14</v>
      </c>
      <c r="F790" s="5" t="s">
        <v>75</v>
      </c>
      <c r="G790" s="6">
        <v>0</v>
      </c>
    </row>
    <row r="791" spans="1:7" ht="10.5" customHeight="1" x14ac:dyDescent="0.2">
      <c r="A791" s="5">
        <v>790</v>
      </c>
      <c r="B791" s="5" t="s">
        <v>104</v>
      </c>
      <c r="C791" s="5">
        <v>22</v>
      </c>
      <c r="D791" s="2" t="s">
        <v>58</v>
      </c>
      <c r="E791" s="5" t="s">
        <v>14</v>
      </c>
      <c r="F791" s="5" t="s">
        <v>75</v>
      </c>
      <c r="G791" s="6">
        <v>0</v>
      </c>
    </row>
    <row r="792" spans="1:7" ht="10.5" customHeight="1" x14ac:dyDescent="0.2">
      <c r="A792" s="5">
        <v>791</v>
      </c>
      <c r="B792" s="5" t="s">
        <v>104</v>
      </c>
      <c r="C792" s="5">
        <v>23</v>
      </c>
      <c r="D792" s="2" t="s">
        <v>47</v>
      </c>
      <c r="E792" s="5" t="s">
        <v>14</v>
      </c>
      <c r="F792" s="5" t="s">
        <v>75</v>
      </c>
      <c r="G792" s="6">
        <v>0</v>
      </c>
    </row>
    <row r="793" spans="1:7" ht="10.5" customHeight="1" x14ac:dyDescent="0.2">
      <c r="A793" s="5">
        <v>792</v>
      </c>
      <c r="B793" s="5" t="s">
        <v>104</v>
      </c>
      <c r="C793" s="5">
        <v>24</v>
      </c>
      <c r="D793" s="2" t="s">
        <v>48</v>
      </c>
      <c r="E793" s="5" t="s">
        <v>14</v>
      </c>
      <c r="F793" s="5" t="s">
        <v>75</v>
      </c>
      <c r="G793" s="6">
        <v>7338.5249999999996</v>
      </c>
    </row>
    <row r="794" spans="1:7" ht="10.5" customHeight="1" x14ac:dyDescent="0.2">
      <c r="A794" s="5">
        <v>793</v>
      </c>
      <c r="B794" s="5" t="s">
        <v>104</v>
      </c>
      <c r="C794" s="5">
        <v>25</v>
      </c>
      <c r="D794" s="2" t="s">
        <v>59</v>
      </c>
      <c r="E794" s="5" t="s">
        <v>14</v>
      </c>
      <c r="F794" s="5" t="s">
        <v>75</v>
      </c>
      <c r="G794" s="6">
        <v>28367.949000000001</v>
      </c>
    </row>
    <row r="795" spans="1:7" ht="10.5" customHeight="1" x14ac:dyDescent="0.2">
      <c r="A795" s="5">
        <v>794</v>
      </c>
      <c r="B795" s="5" t="s">
        <v>104</v>
      </c>
      <c r="C795" s="5">
        <v>26</v>
      </c>
      <c r="D795" s="2" t="s">
        <v>49</v>
      </c>
      <c r="E795" s="5" t="s">
        <v>14</v>
      </c>
      <c r="F795" s="5" t="s">
        <v>75</v>
      </c>
      <c r="G795" s="6">
        <v>0</v>
      </c>
    </row>
    <row r="796" spans="1:7" ht="10.5" customHeight="1" x14ac:dyDescent="0.2">
      <c r="A796" s="5">
        <v>795</v>
      </c>
      <c r="B796" s="5" t="s">
        <v>104</v>
      </c>
      <c r="C796" s="5">
        <v>27</v>
      </c>
      <c r="D796" s="2" t="s">
        <v>60</v>
      </c>
      <c r="E796" s="5" t="s">
        <v>14</v>
      </c>
      <c r="F796" s="5" t="s">
        <v>75</v>
      </c>
      <c r="G796" s="6">
        <v>0</v>
      </c>
    </row>
    <row r="797" spans="1:7" ht="10.5" customHeight="1" x14ac:dyDescent="0.2">
      <c r="A797" s="5">
        <v>796</v>
      </c>
      <c r="B797" s="5" t="s">
        <v>104</v>
      </c>
      <c r="C797" s="5">
        <v>28</v>
      </c>
      <c r="D797" s="2" t="s">
        <v>61</v>
      </c>
      <c r="E797" s="5" t="s">
        <v>14</v>
      </c>
      <c r="F797" s="5" t="s">
        <v>75</v>
      </c>
      <c r="G797" s="6">
        <v>82222.440000000104</v>
      </c>
    </row>
    <row r="798" spans="1:7" ht="10.5" customHeight="1" x14ac:dyDescent="0.2">
      <c r="A798" s="5">
        <v>797</v>
      </c>
      <c r="B798" s="5" t="s">
        <v>11</v>
      </c>
      <c r="C798" s="5">
        <v>29</v>
      </c>
      <c r="D798" s="2" t="s">
        <v>11</v>
      </c>
      <c r="E798" s="5" t="s">
        <v>13</v>
      </c>
      <c r="F798" s="5" t="s">
        <v>75</v>
      </c>
      <c r="G798" s="6">
        <v>36124.103999999999</v>
      </c>
    </row>
    <row r="799" spans="1:7" ht="10.5" customHeight="1" x14ac:dyDescent="0.2">
      <c r="A799" s="5">
        <v>798</v>
      </c>
      <c r="B799" s="5" t="s">
        <v>11</v>
      </c>
      <c r="C799" s="5">
        <v>29</v>
      </c>
      <c r="D799" s="2" t="s">
        <v>11</v>
      </c>
      <c r="E799" s="5" t="s">
        <v>14</v>
      </c>
      <c r="F799" s="5" t="s">
        <v>75</v>
      </c>
      <c r="G799" s="6">
        <v>-20847.208999999999</v>
      </c>
    </row>
    <row r="800" spans="1:7" ht="10.5" customHeight="1" x14ac:dyDescent="0.2">
      <c r="A800" s="5">
        <v>799</v>
      </c>
      <c r="B800" s="5" t="s">
        <v>24</v>
      </c>
      <c r="C800" s="5">
        <v>30</v>
      </c>
      <c r="D800" s="2" t="s">
        <v>15</v>
      </c>
      <c r="E800" s="5" t="s">
        <v>13</v>
      </c>
      <c r="F800" s="5" t="s">
        <v>75</v>
      </c>
      <c r="G800" s="6">
        <v>0</v>
      </c>
    </row>
    <row r="801" spans="1:7" ht="10.5" customHeight="1" x14ac:dyDescent="0.2">
      <c r="A801" s="5">
        <v>800</v>
      </c>
      <c r="B801" s="5" t="s">
        <v>24</v>
      </c>
      <c r="C801" s="5">
        <v>30</v>
      </c>
      <c r="D801" s="2" t="s">
        <v>15</v>
      </c>
      <c r="E801" s="5" t="s">
        <v>14</v>
      </c>
      <c r="F801" s="5" t="s">
        <v>75</v>
      </c>
      <c r="G801" s="6">
        <v>0</v>
      </c>
    </row>
    <row r="802" spans="1:7" ht="10.5" customHeight="1" x14ac:dyDescent="0.2">
      <c r="A802" s="5">
        <v>801</v>
      </c>
      <c r="B802" s="5" t="s">
        <v>25</v>
      </c>
      <c r="C802" s="5">
        <v>1</v>
      </c>
      <c r="D802" s="2" t="s">
        <v>18</v>
      </c>
      <c r="E802" s="5" t="s">
        <v>13</v>
      </c>
      <c r="F802" s="5" t="s">
        <v>74</v>
      </c>
      <c r="G802" s="6">
        <v>83083.353000000003</v>
      </c>
    </row>
    <row r="803" spans="1:7" ht="10.5" customHeight="1" x14ac:dyDescent="0.2">
      <c r="A803" s="5">
        <v>802</v>
      </c>
      <c r="B803" s="5" t="s">
        <v>25</v>
      </c>
      <c r="C803" s="5">
        <v>2</v>
      </c>
      <c r="D803" s="2" t="s">
        <v>0</v>
      </c>
      <c r="E803" s="5" t="s">
        <v>13</v>
      </c>
      <c r="F803" s="5" t="s">
        <v>74</v>
      </c>
      <c r="G803" s="6">
        <v>453291.50599999999</v>
      </c>
    </row>
    <row r="804" spans="1:7" ht="10.5" customHeight="1" x14ac:dyDescent="0.2">
      <c r="A804" s="5">
        <v>803</v>
      </c>
      <c r="B804" s="5" t="s">
        <v>25</v>
      </c>
      <c r="C804" s="5">
        <v>3</v>
      </c>
      <c r="D804" s="2" t="s">
        <v>1</v>
      </c>
      <c r="E804" s="5" t="s">
        <v>13</v>
      </c>
      <c r="F804" s="5" t="s">
        <v>74</v>
      </c>
      <c r="G804" s="6">
        <v>78190.531000000003</v>
      </c>
    </row>
    <row r="805" spans="1:7" ht="10.5" customHeight="1" x14ac:dyDescent="0.2">
      <c r="A805" s="5">
        <v>804</v>
      </c>
      <c r="B805" s="5" t="s">
        <v>25</v>
      </c>
      <c r="C805" s="5">
        <v>4</v>
      </c>
      <c r="D805" s="2" t="s">
        <v>20</v>
      </c>
      <c r="E805" s="5" t="s">
        <v>13</v>
      </c>
      <c r="F805" s="5" t="s">
        <v>74</v>
      </c>
      <c r="G805" s="6">
        <v>39274.165999999997</v>
      </c>
    </row>
    <row r="806" spans="1:7" ht="10.5" customHeight="1" x14ac:dyDescent="0.2">
      <c r="A806" s="5">
        <v>805</v>
      </c>
      <c r="B806" s="5" t="s">
        <v>25</v>
      </c>
      <c r="C806" s="5">
        <v>5</v>
      </c>
      <c r="D806" s="2" t="s">
        <v>2</v>
      </c>
      <c r="E806" s="5" t="s">
        <v>13</v>
      </c>
      <c r="F806" s="5" t="s">
        <v>74</v>
      </c>
      <c r="G806" s="6">
        <v>141898.603</v>
      </c>
    </row>
    <row r="807" spans="1:7" ht="10.5" customHeight="1" x14ac:dyDescent="0.2">
      <c r="A807" s="5">
        <v>806</v>
      </c>
      <c r="B807" s="5" t="s">
        <v>25</v>
      </c>
      <c r="C807" s="5">
        <v>6</v>
      </c>
      <c r="D807" s="2" t="s">
        <v>19</v>
      </c>
      <c r="E807" s="5" t="s">
        <v>13</v>
      </c>
      <c r="F807" s="5" t="s">
        <v>74</v>
      </c>
      <c r="G807" s="6">
        <v>131225.98800000001</v>
      </c>
    </row>
    <row r="808" spans="1:7" ht="10.5" customHeight="1" x14ac:dyDescent="0.2">
      <c r="A808" s="5">
        <v>807</v>
      </c>
      <c r="B808" s="5" t="s">
        <v>25</v>
      </c>
      <c r="C808" s="5">
        <v>7</v>
      </c>
      <c r="D808" s="2" t="s">
        <v>3</v>
      </c>
      <c r="E808" s="5" t="s">
        <v>13</v>
      </c>
      <c r="F808" s="5" t="s">
        <v>74</v>
      </c>
      <c r="G808" s="6">
        <v>0</v>
      </c>
    </row>
    <row r="809" spans="1:7" ht="10.5" customHeight="1" x14ac:dyDescent="0.2">
      <c r="A809" s="5">
        <v>808</v>
      </c>
      <c r="B809" s="5" t="s">
        <v>25</v>
      </c>
      <c r="C809" s="5">
        <v>8</v>
      </c>
      <c r="D809" s="2" t="s">
        <v>4</v>
      </c>
      <c r="E809" s="5" t="s">
        <v>13</v>
      </c>
      <c r="F809" s="5" t="s">
        <v>74</v>
      </c>
      <c r="G809" s="6">
        <v>0</v>
      </c>
    </row>
    <row r="810" spans="1:7" ht="10.5" customHeight="1" x14ac:dyDescent="0.2">
      <c r="A810" s="5">
        <v>809</v>
      </c>
      <c r="B810" s="5" t="s">
        <v>25</v>
      </c>
      <c r="C810" s="5">
        <v>9</v>
      </c>
      <c r="D810" s="2" t="s">
        <v>5</v>
      </c>
      <c r="E810" s="5" t="s">
        <v>13</v>
      </c>
      <c r="F810" s="5" t="s">
        <v>74</v>
      </c>
      <c r="G810" s="6">
        <v>0</v>
      </c>
    </row>
    <row r="811" spans="1:7" ht="10.5" customHeight="1" x14ac:dyDescent="0.2">
      <c r="A811" s="5">
        <v>810</v>
      </c>
      <c r="B811" s="5" t="s">
        <v>25</v>
      </c>
      <c r="C811" s="5">
        <v>10</v>
      </c>
      <c r="D811" s="2" t="s">
        <v>6</v>
      </c>
      <c r="E811" s="5" t="s">
        <v>13</v>
      </c>
      <c r="F811" s="5" t="s">
        <v>74</v>
      </c>
      <c r="G811" s="6">
        <v>0</v>
      </c>
    </row>
    <row r="812" spans="1:7" ht="10.5" customHeight="1" x14ac:dyDescent="0.2">
      <c r="A812" s="5">
        <v>811</v>
      </c>
      <c r="B812" s="5" t="s">
        <v>25</v>
      </c>
      <c r="C812" s="5">
        <v>11</v>
      </c>
      <c r="D812" s="2" t="s">
        <v>7</v>
      </c>
      <c r="E812" s="5" t="s">
        <v>13</v>
      </c>
      <c r="F812" s="5" t="s">
        <v>74</v>
      </c>
      <c r="G812" s="6">
        <v>0</v>
      </c>
    </row>
    <row r="813" spans="1:7" ht="10.5" customHeight="1" x14ac:dyDescent="0.2">
      <c r="A813" s="5">
        <v>812</v>
      </c>
      <c r="B813" s="5" t="s">
        <v>25</v>
      </c>
      <c r="C813" s="5">
        <v>12</v>
      </c>
      <c r="D813" s="2" t="s">
        <v>8</v>
      </c>
      <c r="E813" s="5" t="s">
        <v>13</v>
      </c>
      <c r="F813" s="5" t="s">
        <v>74</v>
      </c>
      <c r="G813" s="6">
        <v>626696.81900000002</v>
      </c>
    </row>
    <row r="814" spans="1:7" ht="10.5" customHeight="1" x14ac:dyDescent="0.2">
      <c r="A814" s="5">
        <v>813</v>
      </c>
      <c r="B814" s="5" t="s">
        <v>25</v>
      </c>
      <c r="C814" s="5">
        <v>13</v>
      </c>
      <c r="D814" s="2" t="s">
        <v>9</v>
      </c>
      <c r="E814" s="5" t="s">
        <v>13</v>
      </c>
      <c r="F814" s="5" t="s">
        <v>74</v>
      </c>
      <c r="G814" s="6">
        <v>0</v>
      </c>
    </row>
    <row r="815" spans="1:7" ht="10.5" customHeight="1" x14ac:dyDescent="0.2">
      <c r="A815" s="5">
        <v>814</v>
      </c>
      <c r="B815" s="5" t="s">
        <v>25</v>
      </c>
      <c r="C815" s="5">
        <v>14</v>
      </c>
      <c r="D815" s="2" t="s">
        <v>10</v>
      </c>
      <c r="E815" s="5" t="s">
        <v>13</v>
      </c>
      <c r="F815" s="5" t="s">
        <v>74</v>
      </c>
      <c r="G815" s="6">
        <v>1190749.7120000001</v>
      </c>
    </row>
    <row r="816" spans="1:7" ht="10.5" customHeight="1" x14ac:dyDescent="0.2">
      <c r="A816" s="5">
        <v>815</v>
      </c>
      <c r="B816" s="5" t="s">
        <v>25</v>
      </c>
      <c r="C816" s="5">
        <v>1</v>
      </c>
      <c r="D816" s="2" t="s">
        <v>18</v>
      </c>
      <c r="E816" s="5" t="s">
        <v>14</v>
      </c>
      <c r="F816" s="5" t="s">
        <v>74</v>
      </c>
      <c r="G816" s="6">
        <v>11568.208000000001</v>
      </c>
    </row>
    <row r="817" spans="1:7" ht="10.5" customHeight="1" x14ac:dyDescent="0.2">
      <c r="A817" s="5">
        <v>816</v>
      </c>
      <c r="B817" s="5" t="s">
        <v>25</v>
      </c>
      <c r="C817" s="5">
        <v>2</v>
      </c>
      <c r="D817" s="2" t="s">
        <v>0</v>
      </c>
      <c r="E817" s="5" t="s">
        <v>14</v>
      </c>
      <c r="F817" s="5" t="s">
        <v>74</v>
      </c>
      <c r="G817" s="6">
        <v>0</v>
      </c>
    </row>
    <row r="818" spans="1:7" ht="10.5" customHeight="1" x14ac:dyDescent="0.2">
      <c r="A818" s="5">
        <v>817</v>
      </c>
      <c r="B818" s="5" t="s">
        <v>25</v>
      </c>
      <c r="C818" s="5">
        <v>3</v>
      </c>
      <c r="D818" s="2" t="s">
        <v>1</v>
      </c>
      <c r="E818" s="5" t="s">
        <v>14</v>
      </c>
      <c r="F818" s="5" t="s">
        <v>74</v>
      </c>
      <c r="G818" s="6">
        <v>0</v>
      </c>
    </row>
    <row r="819" spans="1:7" ht="10.5" customHeight="1" x14ac:dyDescent="0.2">
      <c r="A819" s="5">
        <v>818</v>
      </c>
      <c r="B819" s="5" t="s">
        <v>25</v>
      </c>
      <c r="C819" s="5">
        <v>4</v>
      </c>
      <c r="D819" s="2" t="s">
        <v>20</v>
      </c>
      <c r="E819" s="5" t="s">
        <v>14</v>
      </c>
      <c r="F819" s="5" t="s">
        <v>74</v>
      </c>
      <c r="G819" s="6">
        <v>10037.046</v>
      </c>
    </row>
    <row r="820" spans="1:7" ht="10.5" customHeight="1" x14ac:dyDescent="0.2">
      <c r="A820" s="5">
        <v>819</v>
      </c>
      <c r="B820" s="5" t="s">
        <v>25</v>
      </c>
      <c r="C820" s="5">
        <v>5</v>
      </c>
      <c r="D820" s="2" t="s">
        <v>2</v>
      </c>
      <c r="E820" s="5" t="s">
        <v>14</v>
      </c>
      <c r="F820" s="5" t="s">
        <v>74</v>
      </c>
      <c r="G820" s="6">
        <v>0</v>
      </c>
    </row>
    <row r="821" spans="1:7" ht="10.5" customHeight="1" x14ac:dyDescent="0.2">
      <c r="A821" s="5">
        <v>820</v>
      </c>
      <c r="B821" s="5" t="s">
        <v>25</v>
      </c>
      <c r="C821" s="5">
        <v>6</v>
      </c>
      <c r="D821" s="2" t="s">
        <v>19</v>
      </c>
      <c r="E821" s="5" t="s">
        <v>14</v>
      </c>
      <c r="F821" s="5" t="s">
        <v>74</v>
      </c>
      <c r="G821" s="6">
        <v>0</v>
      </c>
    </row>
    <row r="822" spans="1:7" ht="10.5" customHeight="1" x14ac:dyDescent="0.2">
      <c r="A822" s="5">
        <v>821</v>
      </c>
      <c r="B822" s="5" t="s">
        <v>25</v>
      </c>
      <c r="C822" s="5">
        <v>7</v>
      </c>
      <c r="D822" s="2" t="s">
        <v>3</v>
      </c>
      <c r="E822" s="5" t="s">
        <v>14</v>
      </c>
      <c r="F822" s="5" t="s">
        <v>74</v>
      </c>
      <c r="G822" s="6">
        <v>0</v>
      </c>
    </row>
    <row r="823" spans="1:7" ht="10.5" customHeight="1" x14ac:dyDescent="0.2">
      <c r="A823" s="5">
        <v>822</v>
      </c>
      <c r="B823" s="5" t="s">
        <v>25</v>
      </c>
      <c r="C823" s="5">
        <v>8</v>
      </c>
      <c r="D823" s="2" t="s">
        <v>4</v>
      </c>
      <c r="E823" s="5" t="s">
        <v>14</v>
      </c>
      <c r="F823" s="5" t="s">
        <v>74</v>
      </c>
      <c r="G823" s="6">
        <v>192327.71900000001</v>
      </c>
    </row>
    <row r="824" spans="1:7" ht="10.5" customHeight="1" x14ac:dyDescent="0.2">
      <c r="A824" s="5">
        <v>823</v>
      </c>
      <c r="B824" s="5" t="s">
        <v>25</v>
      </c>
      <c r="C824" s="5">
        <v>9</v>
      </c>
      <c r="D824" s="2" t="s">
        <v>5</v>
      </c>
      <c r="E824" s="5" t="s">
        <v>14</v>
      </c>
      <c r="F824" s="5" t="s">
        <v>74</v>
      </c>
      <c r="G824" s="6">
        <v>608421.21100000001</v>
      </c>
    </row>
    <row r="825" spans="1:7" ht="10.5" customHeight="1" x14ac:dyDescent="0.2">
      <c r="A825" s="5">
        <v>824</v>
      </c>
      <c r="B825" s="5" t="s">
        <v>25</v>
      </c>
      <c r="C825" s="5">
        <v>10</v>
      </c>
      <c r="D825" s="2" t="s">
        <v>6</v>
      </c>
      <c r="E825" s="5" t="s">
        <v>14</v>
      </c>
      <c r="F825" s="5" t="s">
        <v>74</v>
      </c>
      <c r="G825" s="6">
        <v>35276.438999999998</v>
      </c>
    </row>
    <row r="826" spans="1:7" ht="10.5" customHeight="1" x14ac:dyDescent="0.2">
      <c r="A826" s="5">
        <v>825</v>
      </c>
      <c r="B826" s="5" t="s">
        <v>25</v>
      </c>
      <c r="C826" s="5">
        <v>11</v>
      </c>
      <c r="D826" s="2" t="s">
        <v>7</v>
      </c>
      <c r="E826" s="5" t="s">
        <v>14</v>
      </c>
      <c r="F826" s="5" t="s">
        <v>74</v>
      </c>
      <c r="G826" s="6">
        <v>212733.674</v>
      </c>
    </row>
    <row r="827" spans="1:7" ht="10.5" customHeight="1" x14ac:dyDescent="0.2">
      <c r="A827" s="5">
        <v>826</v>
      </c>
      <c r="B827" s="5" t="s">
        <v>25</v>
      </c>
      <c r="C827" s="5">
        <v>12</v>
      </c>
      <c r="D827" s="2" t="s">
        <v>8</v>
      </c>
      <c r="E827" s="5" t="s">
        <v>14</v>
      </c>
      <c r="F827" s="5" t="s">
        <v>74</v>
      </c>
      <c r="G827" s="6">
        <v>0</v>
      </c>
    </row>
    <row r="828" spans="1:7" ht="10.5" customHeight="1" x14ac:dyDescent="0.2">
      <c r="A828" s="5">
        <v>827</v>
      </c>
      <c r="B828" s="5" t="s">
        <v>25</v>
      </c>
      <c r="C828" s="5">
        <v>13</v>
      </c>
      <c r="D828" s="2" t="s">
        <v>9</v>
      </c>
      <c r="E828" s="5" t="s">
        <v>14</v>
      </c>
      <c r="F828" s="5" t="s">
        <v>74</v>
      </c>
      <c r="G828" s="6">
        <v>0</v>
      </c>
    </row>
    <row r="829" spans="1:7" ht="10.5" customHeight="1" x14ac:dyDescent="0.2">
      <c r="A829" s="5">
        <v>828</v>
      </c>
      <c r="B829" s="5" t="s">
        <v>25</v>
      </c>
      <c r="C829" s="5">
        <v>14</v>
      </c>
      <c r="D829" s="2" t="s">
        <v>10</v>
      </c>
      <c r="E829" s="5" t="s">
        <v>14</v>
      </c>
      <c r="F829" s="5" t="s">
        <v>74</v>
      </c>
      <c r="G829" s="6">
        <v>0</v>
      </c>
    </row>
    <row r="830" spans="1:7" ht="10.5" customHeight="1" x14ac:dyDescent="0.2">
      <c r="A830" s="5">
        <v>829</v>
      </c>
      <c r="B830" s="5" t="s">
        <v>104</v>
      </c>
      <c r="C830" s="5">
        <v>20</v>
      </c>
      <c r="D830" s="2" t="s">
        <v>56</v>
      </c>
      <c r="E830" s="5" t="s">
        <v>13</v>
      </c>
      <c r="F830" s="5" t="s">
        <v>74</v>
      </c>
      <c r="G830" s="6">
        <v>0</v>
      </c>
    </row>
    <row r="831" spans="1:7" ht="10.5" customHeight="1" x14ac:dyDescent="0.2">
      <c r="A831" s="5">
        <v>830</v>
      </c>
      <c r="B831" s="5" t="s">
        <v>104</v>
      </c>
      <c r="C831" s="5">
        <v>21</v>
      </c>
      <c r="D831" s="2" t="s">
        <v>57</v>
      </c>
      <c r="E831" s="5" t="s">
        <v>13</v>
      </c>
      <c r="F831" s="5" t="s">
        <v>74</v>
      </c>
      <c r="G831" s="6">
        <v>0</v>
      </c>
    </row>
    <row r="832" spans="1:7" ht="10.5" customHeight="1" x14ac:dyDescent="0.2">
      <c r="A832" s="5">
        <v>831</v>
      </c>
      <c r="B832" s="5" t="s">
        <v>104</v>
      </c>
      <c r="C832" s="5">
        <v>22</v>
      </c>
      <c r="D832" s="2" t="s">
        <v>58</v>
      </c>
      <c r="E832" s="5" t="s">
        <v>13</v>
      </c>
      <c r="F832" s="5" t="s">
        <v>74</v>
      </c>
      <c r="G832" s="6">
        <v>0</v>
      </c>
    </row>
    <row r="833" spans="1:7" ht="10.5" customHeight="1" x14ac:dyDescent="0.2">
      <c r="A833" s="5">
        <v>832</v>
      </c>
      <c r="B833" s="5" t="s">
        <v>104</v>
      </c>
      <c r="C833" s="5">
        <v>23</v>
      </c>
      <c r="D833" s="2" t="s">
        <v>47</v>
      </c>
      <c r="E833" s="5" t="s">
        <v>13</v>
      </c>
      <c r="F833" s="5" t="s">
        <v>74</v>
      </c>
      <c r="G833" s="6">
        <v>32352.291000000001</v>
      </c>
    </row>
    <row r="834" spans="1:7" ht="10.5" customHeight="1" x14ac:dyDescent="0.2">
      <c r="A834" s="5">
        <v>833</v>
      </c>
      <c r="B834" s="5" t="s">
        <v>104</v>
      </c>
      <c r="C834" s="5">
        <v>24</v>
      </c>
      <c r="D834" s="2" t="s">
        <v>48</v>
      </c>
      <c r="E834" s="5" t="s">
        <v>13</v>
      </c>
      <c r="F834" s="5" t="s">
        <v>74</v>
      </c>
      <c r="G834" s="6">
        <v>0</v>
      </c>
    </row>
    <row r="835" spans="1:7" ht="10.5" customHeight="1" x14ac:dyDescent="0.2">
      <c r="A835" s="5">
        <v>834</v>
      </c>
      <c r="B835" s="5" t="s">
        <v>104</v>
      </c>
      <c r="C835" s="5">
        <v>25</v>
      </c>
      <c r="D835" s="2" t="s">
        <v>59</v>
      </c>
      <c r="E835" s="5" t="s">
        <v>13</v>
      </c>
      <c r="F835" s="5" t="s">
        <v>74</v>
      </c>
      <c r="G835" s="6">
        <v>20100.003000000001</v>
      </c>
    </row>
    <row r="836" spans="1:7" ht="10.5" customHeight="1" x14ac:dyDescent="0.2">
      <c r="A836" s="5">
        <v>835</v>
      </c>
      <c r="B836" s="5" t="s">
        <v>104</v>
      </c>
      <c r="C836" s="5">
        <v>26</v>
      </c>
      <c r="D836" s="2" t="s">
        <v>49</v>
      </c>
      <c r="E836" s="5" t="s">
        <v>13</v>
      </c>
      <c r="F836" s="5" t="s">
        <v>74</v>
      </c>
      <c r="G836" s="6">
        <v>0</v>
      </c>
    </row>
    <row r="837" spans="1:7" ht="10.5" customHeight="1" x14ac:dyDescent="0.2">
      <c r="A837" s="5">
        <v>836</v>
      </c>
      <c r="B837" s="5" t="s">
        <v>104</v>
      </c>
      <c r="C837" s="5">
        <v>27</v>
      </c>
      <c r="D837" s="2" t="s">
        <v>60</v>
      </c>
      <c r="E837" s="5" t="s">
        <v>13</v>
      </c>
      <c r="F837" s="5" t="s">
        <v>74</v>
      </c>
      <c r="G837" s="6">
        <v>0</v>
      </c>
    </row>
    <row r="838" spans="1:7" ht="10.5" customHeight="1" x14ac:dyDescent="0.2">
      <c r="A838" s="5">
        <v>837</v>
      </c>
      <c r="B838" s="5" t="s">
        <v>104</v>
      </c>
      <c r="C838" s="5">
        <v>28</v>
      </c>
      <c r="D838" s="2" t="s">
        <v>61</v>
      </c>
      <c r="E838" s="5" t="s">
        <v>13</v>
      </c>
      <c r="F838" s="5" t="s">
        <v>74</v>
      </c>
      <c r="G838" s="6">
        <v>85506.363999999827</v>
      </c>
    </row>
    <row r="839" spans="1:7" ht="10.5" customHeight="1" x14ac:dyDescent="0.2">
      <c r="A839" s="5">
        <v>838</v>
      </c>
      <c r="B839" s="5" t="s">
        <v>104</v>
      </c>
      <c r="C839" s="5">
        <v>20</v>
      </c>
      <c r="D839" s="2" t="s">
        <v>56</v>
      </c>
      <c r="E839" s="5" t="s">
        <v>14</v>
      </c>
      <c r="F839" s="5" t="s">
        <v>74</v>
      </c>
      <c r="G839" s="6">
        <v>0</v>
      </c>
    </row>
    <row r="840" spans="1:7" ht="10.5" customHeight="1" x14ac:dyDescent="0.2">
      <c r="A840" s="5">
        <v>839</v>
      </c>
      <c r="B840" s="5" t="s">
        <v>104</v>
      </c>
      <c r="C840" s="5">
        <v>21</v>
      </c>
      <c r="D840" s="2" t="s">
        <v>57</v>
      </c>
      <c r="E840" s="5" t="s">
        <v>14</v>
      </c>
      <c r="F840" s="5" t="s">
        <v>74</v>
      </c>
      <c r="G840" s="6">
        <v>0</v>
      </c>
    </row>
    <row r="841" spans="1:7" ht="10.5" customHeight="1" x14ac:dyDescent="0.2">
      <c r="A841" s="5">
        <v>840</v>
      </c>
      <c r="B841" s="5" t="s">
        <v>104</v>
      </c>
      <c r="C841" s="5">
        <v>22</v>
      </c>
      <c r="D841" s="2" t="s">
        <v>58</v>
      </c>
      <c r="E841" s="5" t="s">
        <v>14</v>
      </c>
      <c r="F841" s="5" t="s">
        <v>74</v>
      </c>
      <c r="G841" s="6">
        <v>0</v>
      </c>
    </row>
    <row r="842" spans="1:7" ht="10.5" customHeight="1" x14ac:dyDescent="0.2">
      <c r="A842" s="5">
        <v>841</v>
      </c>
      <c r="B842" s="5" t="s">
        <v>104</v>
      </c>
      <c r="C842" s="5">
        <v>23</v>
      </c>
      <c r="D842" s="2" t="s">
        <v>47</v>
      </c>
      <c r="E842" s="5" t="s">
        <v>14</v>
      </c>
      <c r="F842" s="5" t="s">
        <v>74</v>
      </c>
      <c r="G842" s="6">
        <v>0</v>
      </c>
    </row>
    <row r="843" spans="1:7" ht="10.5" customHeight="1" x14ac:dyDescent="0.2">
      <c r="A843" s="5">
        <v>842</v>
      </c>
      <c r="B843" s="5" t="s">
        <v>104</v>
      </c>
      <c r="C843" s="5">
        <v>24</v>
      </c>
      <c r="D843" s="2" t="s">
        <v>48</v>
      </c>
      <c r="E843" s="5" t="s">
        <v>14</v>
      </c>
      <c r="F843" s="5" t="s">
        <v>74</v>
      </c>
      <c r="G843" s="6">
        <v>9325.0130000000008</v>
      </c>
    </row>
    <row r="844" spans="1:7" ht="10.5" customHeight="1" x14ac:dyDescent="0.2">
      <c r="A844" s="5">
        <v>843</v>
      </c>
      <c r="B844" s="5" t="s">
        <v>104</v>
      </c>
      <c r="C844" s="5">
        <v>25</v>
      </c>
      <c r="D844" s="2" t="s">
        <v>59</v>
      </c>
      <c r="E844" s="5" t="s">
        <v>14</v>
      </c>
      <c r="F844" s="5" t="s">
        <v>74</v>
      </c>
      <c r="G844" s="6">
        <v>19153.743999999999</v>
      </c>
    </row>
    <row r="845" spans="1:7" ht="10.5" customHeight="1" x14ac:dyDescent="0.2">
      <c r="A845" s="5">
        <v>844</v>
      </c>
      <c r="B845" s="5" t="s">
        <v>104</v>
      </c>
      <c r="C845" s="5">
        <v>26</v>
      </c>
      <c r="D845" s="2" t="s">
        <v>49</v>
      </c>
      <c r="E845" s="5" t="s">
        <v>14</v>
      </c>
      <c r="F845" s="5" t="s">
        <v>74</v>
      </c>
      <c r="G845" s="6">
        <v>0</v>
      </c>
    </row>
    <row r="846" spans="1:7" ht="10.5" customHeight="1" x14ac:dyDescent="0.2">
      <c r="A846" s="5">
        <v>845</v>
      </c>
      <c r="B846" s="5" t="s">
        <v>104</v>
      </c>
      <c r="C846" s="5">
        <v>27</v>
      </c>
      <c r="D846" s="2" t="s">
        <v>60</v>
      </c>
      <c r="E846" s="5" t="s">
        <v>14</v>
      </c>
      <c r="F846" s="5" t="s">
        <v>74</v>
      </c>
      <c r="G846" s="6">
        <v>0</v>
      </c>
    </row>
    <row r="847" spans="1:7" ht="10.5" customHeight="1" x14ac:dyDescent="0.2">
      <c r="A847" s="5">
        <v>846</v>
      </c>
      <c r="B847" s="5" t="s">
        <v>104</v>
      </c>
      <c r="C847" s="5">
        <v>28</v>
      </c>
      <c r="D847" s="2" t="s">
        <v>61</v>
      </c>
      <c r="E847" s="5" t="s">
        <v>14</v>
      </c>
      <c r="F847" s="5" t="s">
        <v>74</v>
      </c>
      <c r="G847" s="6">
        <v>91325.658000000039</v>
      </c>
    </row>
    <row r="848" spans="1:7" ht="10.5" customHeight="1" x14ac:dyDescent="0.2">
      <c r="A848" s="5">
        <v>847</v>
      </c>
      <c r="B848" s="5" t="s">
        <v>11</v>
      </c>
      <c r="C848" s="5">
        <v>29</v>
      </c>
      <c r="D848" s="2" t="s">
        <v>11</v>
      </c>
      <c r="E848" s="5" t="s">
        <v>13</v>
      </c>
      <c r="F848" s="5" t="s">
        <v>74</v>
      </c>
      <c r="G848" s="6">
        <v>12499.395</v>
      </c>
    </row>
    <row r="849" spans="1:7" ht="10.5" customHeight="1" x14ac:dyDescent="0.2">
      <c r="A849" s="5">
        <v>848</v>
      </c>
      <c r="B849" s="5" t="s">
        <v>11</v>
      </c>
      <c r="C849" s="5">
        <v>29</v>
      </c>
      <c r="D849" s="2" t="s">
        <v>11</v>
      </c>
      <c r="E849" s="5" t="s">
        <v>14</v>
      </c>
      <c r="F849" s="5" t="s">
        <v>74</v>
      </c>
      <c r="G849" s="6">
        <v>-12499.395</v>
      </c>
    </row>
    <row r="850" spans="1:7" ht="10.5" customHeight="1" x14ac:dyDescent="0.2">
      <c r="A850" s="5">
        <v>849</v>
      </c>
      <c r="B850" s="5" t="s">
        <v>24</v>
      </c>
      <c r="C850" s="5">
        <v>30</v>
      </c>
      <c r="D850" s="2" t="s">
        <v>15</v>
      </c>
      <c r="E850" s="5" t="s">
        <v>13</v>
      </c>
      <c r="F850" s="5" t="s">
        <v>74</v>
      </c>
      <c r="G850" s="6">
        <v>0</v>
      </c>
    </row>
    <row r="851" spans="1:7" ht="10.5" customHeight="1" x14ac:dyDescent="0.2">
      <c r="A851" s="5">
        <v>850</v>
      </c>
      <c r="B851" s="5" t="s">
        <v>24</v>
      </c>
      <c r="C851" s="5">
        <v>30</v>
      </c>
      <c r="D851" s="2" t="s">
        <v>15</v>
      </c>
      <c r="E851" s="5" t="s">
        <v>14</v>
      </c>
      <c r="F851" s="5" t="s">
        <v>74</v>
      </c>
      <c r="G851" s="6">
        <v>0</v>
      </c>
    </row>
    <row r="852" spans="1:7" ht="10.5" customHeight="1" x14ac:dyDescent="0.2">
      <c r="A852" s="5">
        <v>851</v>
      </c>
      <c r="B852" s="5" t="s">
        <v>25</v>
      </c>
      <c r="C852" s="5">
        <v>1</v>
      </c>
      <c r="D852" s="2" t="s">
        <v>18</v>
      </c>
      <c r="E852" s="5" t="s">
        <v>13</v>
      </c>
      <c r="F852" s="5" t="s">
        <v>73</v>
      </c>
      <c r="G852" s="6">
        <v>99049.866999999998</v>
      </c>
    </row>
    <row r="853" spans="1:7" ht="10.5" customHeight="1" x14ac:dyDescent="0.2">
      <c r="A853" s="5">
        <v>852</v>
      </c>
      <c r="B853" s="5" t="s">
        <v>25</v>
      </c>
      <c r="C853" s="5">
        <v>2</v>
      </c>
      <c r="D853" s="2" t="s">
        <v>0</v>
      </c>
      <c r="E853" s="5" t="s">
        <v>13</v>
      </c>
      <c r="F853" s="5" t="s">
        <v>73</v>
      </c>
      <c r="G853" s="6">
        <v>576874.299</v>
      </c>
    </row>
    <row r="854" spans="1:7" ht="10.5" customHeight="1" x14ac:dyDescent="0.2">
      <c r="A854" s="5">
        <v>853</v>
      </c>
      <c r="B854" s="5" t="s">
        <v>25</v>
      </c>
      <c r="C854" s="5">
        <v>3</v>
      </c>
      <c r="D854" s="2" t="s">
        <v>1</v>
      </c>
      <c r="E854" s="5" t="s">
        <v>13</v>
      </c>
      <c r="F854" s="5" t="s">
        <v>73</v>
      </c>
      <c r="G854" s="6">
        <v>158527.86499999999</v>
      </c>
    </row>
    <row r="855" spans="1:7" ht="10.5" customHeight="1" x14ac:dyDescent="0.2">
      <c r="A855" s="5">
        <v>854</v>
      </c>
      <c r="B855" s="5" t="s">
        <v>25</v>
      </c>
      <c r="C855" s="5">
        <v>4</v>
      </c>
      <c r="D855" s="2" t="s">
        <v>20</v>
      </c>
      <c r="E855" s="5" t="s">
        <v>13</v>
      </c>
      <c r="F855" s="5" t="s">
        <v>73</v>
      </c>
      <c r="G855" s="6">
        <v>46103.453999999998</v>
      </c>
    </row>
    <row r="856" spans="1:7" ht="10.5" customHeight="1" x14ac:dyDescent="0.2">
      <c r="A856" s="5">
        <v>855</v>
      </c>
      <c r="B856" s="5" t="s">
        <v>25</v>
      </c>
      <c r="C856" s="5">
        <v>5</v>
      </c>
      <c r="D856" s="2" t="s">
        <v>2</v>
      </c>
      <c r="E856" s="5" t="s">
        <v>13</v>
      </c>
      <c r="F856" s="5" t="s">
        <v>73</v>
      </c>
      <c r="G856" s="6">
        <v>135554.179</v>
      </c>
    </row>
    <row r="857" spans="1:7" ht="10.5" customHeight="1" x14ac:dyDescent="0.2">
      <c r="A857" s="5">
        <v>856</v>
      </c>
      <c r="B857" s="5" t="s">
        <v>25</v>
      </c>
      <c r="C857" s="5">
        <v>6</v>
      </c>
      <c r="D857" s="2" t="s">
        <v>19</v>
      </c>
      <c r="E857" s="5" t="s">
        <v>13</v>
      </c>
      <c r="F857" s="5" t="s">
        <v>73</v>
      </c>
      <c r="G857" s="6">
        <v>121154.86500000001</v>
      </c>
    </row>
    <row r="858" spans="1:7" ht="10.5" customHeight="1" x14ac:dyDescent="0.2">
      <c r="A858" s="5">
        <v>857</v>
      </c>
      <c r="B858" s="5" t="s">
        <v>25</v>
      </c>
      <c r="C858" s="5">
        <v>7</v>
      </c>
      <c r="D858" s="2" t="s">
        <v>3</v>
      </c>
      <c r="E858" s="5" t="s">
        <v>13</v>
      </c>
      <c r="F858" s="5" t="s">
        <v>73</v>
      </c>
      <c r="G858" s="6">
        <v>0</v>
      </c>
    </row>
    <row r="859" spans="1:7" ht="10.5" customHeight="1" x14ac:dyDescent="0.2">
      <c r="A859" s="5">
        <v>858</v>
      </c>
      <c r="B859" s="5" t="s">
        <v>25</v>
      </c>
      <c r="C859" s="5">
        <v>8</v>
      </c>
      <c r="D859" s="2" t="s">
        <v>4</v>
      </c>
      <c r="E859" s="5" t="s">
        <v>13</v>
      </c>
      <c r="F859" s="5" t="s">
        <v>73</v>
      </c>
      <c r="G859" s="6">
        <v>0</v>
      </c>
    </row>
    <row r="860" spans="1:7" ht="10.5" customHeight="1" x14ac:dyDescent="0.2">
      <c r="A860" s="5">
        <v>859</v>
      </c>
      <c r="B860" s="5" t="s">
        <v>25</v>
      </c>
      <c r="C860" s="5">
        <v>9</v>
      </c>
      <c r="D860" s="2" t="s">
        <v>5</v>
      </c>
      <c r="E860" s="5" t="s">
        <v>13</v>
      </c>
      <c r="F860" s="5" t="s">
        <v>73</v>
      </c>
      <c r="G860" s="6">
        <v>0</v>
      </c>
    </row>
    <row r="861" spans="1:7" ht="10.5" customHeight="1" x14ac:dyDescent="0.2">
      <c r="A861" s="5">
        <v>860</v>
      </c>
      <c r="B861" s="5" t="s">
        <v>25</v>
      </c>
      <c r="C861" s="5">
        <v>10</v>
      </c>
      <c r="D861" s="2" t="s">
        <v>6</v>
      </c>
      <c r="E861" s="5" t="s">
        <v>13</v>
      </c>
      <c r="F861" s="5" t="s">
        <v>73</v>
      </c>
      <c r="G861" s="6">
        <v>0</v>
      </c>
    </row>
    <row r="862" spans="1:7" ht="10.5" customHeight="1" x14ac:dyDescent="0.2">
      <c r="A862" s="5">
        <v>861</v>
      </c>
      <c r="B862" s="5" t="s">
        <v>25</v>
      </c>
      <c r="C862" s="5">
        <v>11</v>
      </c>
      <c r="D862" s="2" t="s">
        <v>7</v>
      </c>
      <c r="E862" s="5" t="s">
        <v>13</v>
      </c>
      <c r="F862" s="5" t="s">
        <v>73</v>
      </c>
      <c r="G862" s="6">
        <v>0</v>
      </c>
    </row>
    <row r="863" spans="1:7" ht="10.5" customHeight="1" x14ac:dyDescent="0.2">
      <c r="A863" s="5">
        <v>862</v>
      </c>
      <c r="B863" s="5" t="s">
        <v>25</v>
      </c>
      <c r="C863" s="5">
        <v>12</v>
      </c>
      <c r="D863" s="2" t="s">
        <v>8</v>
      </c>
      <c r="E863" s="5" t="s">
        <v>13</v>
      </c>
      <c r="F863" s="5" t="s">
        <v>73</v>
      </c>
      <c r="G863" s="6">
        <v>952486.84400000004</v>
      </c>
    </row>
    <row r="864" spans="1:7" ht="10.5" customHeight="1" x14ac:dyDescent="0.2">
      <c r="A864" s="5">
        <v>863</v>
      </c>
      <c r="B864" s="5" t="s">
        <v>25</v>
      </c>
      <c r="C864" s="5">
        <v>13</v>
      </c>
      <c r="D864" s="2" t="s">
        <v>9</v>
      </c>
      <c r="E864" s="5" t="s">
        <v>13</v>
      </c>
      <c r="F864" s="5" t="s">
        <v>73</v>
      </c>
      <c r="G864" s="6">
        <v>0</v>
      </c>
    </row>
    <row r="865" spans="1:7" ht="10.5" customHeight="1" x14ac:dyDescent="0.2">
      <c r="A865" s="5">
        <v>864</v>
      </c>
      <c r="B865" s="5" t="s">
        <v>25</v>
      </c>
      <c r="C865" s="5">
        <v>14</v>
      </c>
      <c r="D865" s="2" t="s">
        <v>10</v>
      </c>
      <c r="E865" s="5" t="s">
        <v>13</v>
      </c>
      <c r="F865" s="5" t="s">
        <v>73</v>
      </c>
      <c r="G865" s="6">
        <v>1464927.1440000001</v>
      </c>
    </row>
    <row r="866" spans="1:7" ht="10.5" customHeight="1" x14ac:dyDescent="0.2">
      <c r="A866" s="5">
        <v>865</v>
      </c>
      <c r="B866" s="5" t="s">
        <v>25</v>
      </c>
      <c r="C866" s="5">
        <v>1</v>
      </c>
      <c r="D866" s="2" t="s">
        <v>18</v>
      </c>
      <c r="E866" s="5" t="s">
        <v>14</v>
      </c>
      <c r="F866" s="5" t="s">
        <v>73</v>
      </c>
      <c r="G866" s="6">
        <v>11582.538</v>
      </c>
    </row>
    <row r="867" spans="1:7" ht="10.5" customHeight="1" x14ac:dyDescent="0.2">
      <c r="A867" s="5">
        <v>866</v>
      </c>
      <c r="B867" s="5" t="s">
        <v>25</v>
      </c>
      <c r="C867" s="5">
        <v>2</v>
      </c>
      <c r="D867" s="2" t="s">
        <v>0</v>
      </c>
      <c r="E867" s="5" t="s">
        <v>14</v>
      </c>
      <c r="F867" s="5" t="s">
        <v>73</v>
      </c>
      <c r="G867" s="6">
        <v>0</v>
      </c>
    </row>
    <row r="868" spans="1:7" ht="10.5" customHeight="1" x14ac:dyDescent="0.2">
      <c r="A868" s="5">
        <v>867</v>
      </c>
      <c r="B868" s="5" t="s">
        <v>25</v>
      </c>
      <c r="C868" s="5">
        <v>3</v>
      </c>
      <c r="D868" s="2" t="s">
        <v>1</v>
      </c>
      <c r="E868" s="5" t="s">
        <v>14</v>
      </c>
      <c r="F868" s="5" t="s">
        <v>73</v>
      </c>
      <c r="G868" s="6">
        <v>60744.455000000002</v>
      </c>
    </row>
    <row r="869" spans="1:7" ht="10.5" customHeight="1" x14ac:dyDescent="0.2">
      <c r="A869" s="5">
        <v>868</v>
      </c>
      <c r="B869" s="5" t="s">
        <v>25</v>
      </c>
      <c r="C869" s="5">
        <v>4</v>
      </c>
      <c r="D869" s="2" t="s">
        <v>20</v>
      </c>
      <c r="E869" s="5" t="s">
        <v>14</v>
      </c>
      <c r="F869" s="5" t="s">
        <v>73</v>
      </c>
      <c r="G869" s="6">
        <v>8695.973</v>
      </c>
    </row>
    <row r="870" spans="1:7" ht="10.5" customHeight="1" x14ac:dyDescent="0.2">
      <c r="A870" s="5">
        <v>869</v>
      </c>
      <c r="B870" s="5" t="s">
        <v>25</v>
      </c>
      <c r="C870" s="5">
        <v>5</v>
      </c>
      <c r="D870" s="2" t="s">
        <v>2</v>
      </c>
      <c r="E870" s="5" t="s">
        <v>14</v>
      </c>
      <c r="F870" s="5" t="s">
        <v>73</v>
      </c>
      <c r="G870" s="6">
        <v>0</v>
      </c>
    </row>
    <row r="871" spans="1:7" ht="10.5" customHeight="1" x14ac:dyDescent="0.2">
      <c r="A871" s="5">
        <v>870</v>
      </c>
      <c r="B871" s="5" t="s">
        <v>25</v>
      </c>
      <c r="C871" s="5">
        <v>6</v>
      </c>
      <c r="D871" s="2" t="s">
        <v>19</v>
      </c>
      <c r="E871" s="5" t="s">
        <v>14</v>
      </c>
      <c r="F871" s="5" t="s">
        <v>73</v>
      </c>
      <c r="G871" s="6">
        <v>0</v>
      </c>
    </row>
    <row r="872" spans="1:7" ht="10.5" customHeight="1" x14ac:dyDescent="0.2">
      <c r="A872" s="5">
        <v>871</v>
      </c>
      <c r="B872" s="5" t="s">
        <v>25</v>
      </c>
      <c r="C872" s="5">
        <v>7</v>
      </c>
      <c r="D872" s="2" t="s">
        <v>3</v>
      </c>
      <c r="E872" s="5" t="s">
        <v>14</v>
      </c>
      <c r="F872" s="5" t="s">
        <v>73</v>
      </c>
      <c r="G872" s="6">
        <v>0</v>
      </c>
    </row>
    <row r="873" spans="1:7" ht="10.5" customHeight="1" x14ac:dyDescent="0.2">
      <c r="A873" s="5">
        <v>872</v>
      </c>
      <c r="B873" s="5" t="s">
        <v>25</v>
      </c>
      <c r="C873" s="5">
        <v>8</v>
      </c>
      <c r="D873" s="2" t="s">
        <v>4</v>
      </c>
      <c r="E873" s="5" t="s">
        <v>14</v>
      </c>
      <c r="F873" s="5" t="s">
        <v>73</v>
      </c>
      <c r="G873" s="6">
        <v>200430.133</v>
      </c>
    </row>
    <row r="874" spans="1:7" ht="10.5" customHeight="1" x14ac:dyDescent="0.2">
      <c r="A874" s="5">
        <v>873</v>
      </c>
      <c r="B874" s="5" t="s">
        <v>25</v>
      </c>
      <c r="C874" s="5">
        <v>9</v>
      </c>
      <c r="D874" s="2" t="s">
        <v>5</v>
      </c>
      <c r="E874" s="5" t="s">
        <v>14</v>
      </c>
      <c r="F874" s="5" t="s">
        <v>73</v>
      </c>
      <c r="G874" s="6">
        <v>546836.4</v>
      </c>
    </row>
    <row r="875" spans="1:7" ht="10.5" customHeight="1" x14ac:dyDescent="0.2">
      <c r="A875" s="5">
        <v>874</v>
      </c>
      <c r="B875" s="5" t="s">
        <v>25</v>
      </c>
      <c r="C875" s="5">
        <v>10</v>
      </c>
      <c r="D875" s="2" t="s">
        <v>6</v>
      </c>
      <c r="E875" s="5" t="s">
        <v>14</v>
      </c>
      <c r="F875" s="5" t="s">
        <v>73</v>
      </c>
      <c r="G875" s="6">
        <v>33650.694000000003</v>
      </c>
    </row>
    <row r="876" spans="1:7" ht="10.5" customHeight="1" x14ac:dyDescent="0.2">
      <c r="A876" s="5">
        <v>875</v>
      </c>
      <c r="B876" s="5" t="s">
        <v>25</v>
      </c>
      <c r="C876" s="5">
        <v>11</v>
      </c>
      <c r="D876" s="2" t="s">
        <v>7</v>
      </c>
      <c r="E876" s="5" t="s">
        <v>14</v>
      </c>
      <c r="F876" s="5" t="s">
        <v>73</v>
      </c>
      <c r="G876" s="6">
        <v>237488.28599999999</v>
      </c>
    </row>
    <row r="877" spans="1:7" ht="10.5" customHeight="1" x14ac:dyDescent="0.2">
      <c r="A877" s="5">
        <v>876</v>
      </c>
      <c r="B877" s="5" t="s">
        <v>25</v>
      </c>
      <c r="C877" s="5">
        <v>12</v>
      </c>
      <c r="D877" s="2" t="s">
        <v>8</v>
      </c>
      <c r="E877" s="5" t="s">
        <v>14</v>
      </c>
      <c r="F877" s="5" t="s">
        <v>73</v>
      </c>
      <c r="G877" s="6">
        <v>0</v>
      </c>
    </row>
    <row r="878" spans="1:7" ht="10.5" customHeight="1" x14ac:dyDescent="0.2">
      <c r="A878" s="5">
        <v>877</v>
      </c>
      <c r="B878" s="5" t="s">
        <v>25</v>
      </c>
      <c r="C878" s="5">
        <v>13</v>
      </c>
      <c r="D878" s="2" t="s">
        <v>9</v>
      </c>
      <c r="E878" s="5" t="s">
        <v>14</v>
      </c>
      <c r="F878" s="5" t="s">
        <v>73</v>
      </c>
      <c r="G878" s="6">
        <v>0</v>
      </c>
    </row>
    <row r="879" spans="1:7" ht="10.5" customHeight="1" x14ac:dyDescent="0.2">
      <c r="A879" s="5">
        <v>878</v>
      </c>
      <c r="B879" s="5" t="s">
        <v>25</v>
      </c>
      <c r="C879" s="5">
        <v>14</v>
      </c>
      <c r="D879" s="2" t="s">
        <v>10</v>
      </c>
      <c r="E879" s="5" t="s">
        <v>14</v>
      </c>
      <c r="F879" s="5" t="s">
        <v>73</v>
      </c>
      <c r="G879" s="6">
        <v>0</v>
      </c>
    </row>
    <row r="880" spans="1:7" ht="10.5" customHeight="1" x14ac:dyDescent="0.2">
      <c r="A880" s="5">
        <v>879</v>
      </c>
      <c r="B880" s="5" t="s">
        <v>104</v>
      </c>
      <c r="C880" s="5">
        <v>20</v>
      </c>
      <c r="D880" s="2" t="s">
        <v>56</v>
      </c>
      <c r="E880" s="5" t="s">
        <v>13</v>
      </c>
      <c r="F880" s="5" t="s">
        <v>73</v>
      </c>
      <c r="G880" s="6">
        <v>0</v>
      </c>
    </row>
    <row r="881" spans="1:7" ht="10.5" customHeight="1" x14ac:dyDescent="0.2">
      <c r="A881" s="5">
        <v>880</v>
      </c>
      <c r="B881" s="5" t="s">
        <v>104</v>
      </c>
      <c r="C881" s="5">
        <v>21</v>
      </c>
      <c r="D881" s="2" t="s">
        <v>57</v>
      </c>
      <c r="E881" s="5" t="s">
        <v>13</v>
      </c>
      <c r="F881" s="5" t="s">
        <v>73</v>
      </c>
      <c r="G881" s="6">
        <v>0</v>
      </c>
    </row>
    <row r="882" spans="1:7" ht="10.5" customHeight="1" x14ac:dyDescent="0.2">
      <c r="A882" s="5">
        <v>881</v>
      </c>
      <c r="B882" s="5" t="s">
        <v>104</v>
      </c>
      <c r="C882" s="5">
        <v>22</v>
      </c>
      <c r="D882" s="2" t="s">
        <v>58</v>
      </c>
      <c r="E882" s="5" t="s">
        <v>13</v>
      </c>
      <c r="F882" s="5" t="s">
        <v>73</v>
      </c>
      <c r="G882" s="6">
        <v>0</v>
      </c>
    </row>
    <row r="883" spans="1:7" ht="10.5" customHeight="1" x14ac:dyDescent="0.2">
      <c r="A883" s="5">
        <v>882</v>
      </c>
      <c r="B883" s="5" t="s">
        <v>104</v>
      </c>
      <c r="C883" s="5">
        <v>23</v>
      </c>
      <c r="D883" s="2" t="s">
        <v>47</v>
      </c>
      <c r="E883" s="5" t="s">
        <v>13</v>
      </c>
      <c r="F883" s="5" t="s">
        <v>73</v>
      </c>
      <c r="G883" s="6">
        <v>33485.629000000001</v>
      </c>
    </row>
    <row r="884" spans="1:7" ht="10.5" customHeight="1" x14ac:dyDescent="0.2">
      <c r="A884" s="5">
        <v>883</v>
      </c>
      <c r="B884" s="5" t="s">
        <v>104</v>
      </c>
      <c r="C884" s="5">
        <v>24</v>
      </c>
      <c r="D884" s="2" t="s">
        <v>48</v>
      </c>
      <c r="E884" s="5" t="s">
        <v>13</v>
      </c>
      <c r="F884" s="5" t="s">
        <v>73</v>
      </c>
      <c r="G884" s="6">
        <v>0</v>
      </c>
    </row>
    <row r="885" spans="1:7" ht="10.5" customHeight="1" x14ac:dyDescent="0.2">
      <c r="A885" s="5">
        <v>884</v>
      </c>
      <c r="B885" s="5" t="s">
        <v>104</v>
      </c>
      <c r="C885" s="5">
        <v>25</v>
      </c>
      <c r="D885" s="2" t="s">
        <v>59</v>
      </c>
      <c r="E885" s="5" t="s">
        <v>13</v>
      </c>
      <c r="F885" s="5" t="s">
        <v>73</v>
      </c>
      <c r="G885" s="6">
        <v>2012.1990000000001</v>
      </c>
    </row>
    <row r="886" spans="1:7" ht="10.5" customHeight="1" x14ac:dyDescent="0.2">
      <c r="A886" s="5">
        <v>885</v>
      </c>
      <c r="B886" s="5" t="s">
        <v>104</v>
      </c>
      <c r="C886" s="5">
        <v>26</v>
      </c>
      <c r="D886" s="2" t="s">
        <v>49</v>
      </c>
      <c r="E886" s="5" t="s">
        <v>13</v>
      </c>
      <c r="F886" s="5" t="s">
        <v>73</v>
      </c>
      <c r="G886" s="6">
        <v>0</v>
      </c>
    </row>
    <row r="887" spans="1:7" ht="10.5" customHeight="1" x14ac:dyDescent="0.2">
      <c r="A887" s="5">
        <v>886</v>
      </c>
      <c r="B887" s="5" t="s">
        <v>104</v>
      </c>
      <c r="C887" s="5">
        <v>27</v>
      </c>
      <c r="D887" s="2" t="s">
        <v>60</v>
      </c>
      <c r="E887" s="5" t="s">
        <v>13</v>
      </c>
      <c r="F887" s="5" t="s">
        <v>73</v>
      </c>
      <c r="G887" s="6">
        <v>0</v>
      </c>
    </row>
    <row r="888" spans="1:7" ht="10.5" customHeight="1" x14ac:dyDescent="0.2">
      <c r="A888" s="5">
        <v>887</v>
      </c>
      <c r="B888" s="5" t="s">
        <v>104</v>
      </c>
      <c r="C888" s="5">
        <v>28</v>
      </c>
      <c r="D888" s="2" t="s">
        <v>61</v>
      </c>
      <c r="E888" s="5" t="s">
        <v>13</v>
      </c>
      <c r="F888" s="5" t="s">
        <v>73</v>
      </c>
      <c r="G888" s="6">
        <v>87915.95299999995</v>
      </c>
    </row>
    <row r="889" spans="1:7" ht="10.5" customHeight="1" x14ac:dyDescent="0.2">
      <c r="A889" s="5">
        <v>888</v>
      </c>
      <c r="B889" s="5" t="s">
        <v>104</v>
      </c>
      <c r="C889" s="5">
        <v>20</v>
      </c>
      <c r="D889" s="2" t="s">
        <v>56</v>
      </c>
      <c r="E889" s="5" t="s">
        <v>14</v>
      </c>
      <c r="F889" s="5" t="s">
        <v>73</v>
      </c>
      <c r="G889" s="6">
        <v>0</v>
      </c>
    </row>
    <row r="890" spans="1:7" ht="10.5" customHeight="1" x14ac:dyDescent="0.2">
      <c r="A890" s="5">
        <v>889</v>
      </c>
      <c r="B890" s="5" t="s">
        <v>104</v>
      </c>
      <c r="C890" s="5">
        <v>21</v>
      </c>
      <c r="D890" s="2" t="s">
        <v>57</v>
      </c>
      <c r="E890" s="5" t="s">
        <v>14</v>
      </c>
      <c r="F890" s="5" t="s">
        <v>73</v>
      </c>
      <c r="G890" s="6">
        <v>0</v>
      </c>
    </row>
    <row r="891" spans="1:7" ht="10.5" customHeight="1" x14ac:dyDescent="0.2">
      <c r="A891" s="5">
        <v>890</v>
      </c>
      <c r="B891" s="5" t="s">
        <v>104</v>
      </c>
      <c r="C891" s="5">
        <v>22</v>
      </c>
      <c r="D891" s="2" t="s">
        <v>58</v>
      </c>
      <c r="E891" s="5" t="s">
        <v>14</v>
      </c>
      <c r="F891" s="5" t="s">
        <v>73</v>
      </c>
      <c r="G891" s="6">
        <v>0</v>
      </c>
    </row>
    <row r="892" spans="1:7" ht="10.5" customHeight="1" x14ac:dyDescent="0.2">
      <c r="A892" s="5">
        <v>891</v>
      </c>
      <c r="B892" s="5" t="s">
        <v>104</v>
      </c>
      <c r="C892" s="5">
        <v>23</v>
      </c>
      <c r="D892" s="2" t="s">
        <v>47</v>
      </c>
      <c r="E892" s="5" t="s">
        <v>14</v>
      </c>
      <c r="F892" s="5" t="s">
        <v>73</v>
      </c>
      <c r="G892" s="6">
        <v>0</v>
      </c>
    </row>
    <row r="893" spans="1:7" ht="10.5" customHeight="1" x14ac:dyDescent="0.2">
      <c r="A893" s="5">
        <v>892</v>
      </c>
      <c r="B893" s="5" t="s">
        <v>104</v>
      </c>
      <c r="C893" s="5">
        <v>24</v>
      </c>
      <c r="D893" s="2" t="s">
        <v>48</v>
      </c>
      <c r="E893" s="5" t="s">
        <v>14</v>
      </c>
      <c r="F893" s="5" t="s">
        <v>73</v>
      </c>
      <c r="G893" s="6">
        <v>11362.665000000001</v>
      </c>
    </row>
    <row r="894" spans="1:7" ht="10.5" customHeight="1" x14ac:dyDescent="0.2">
      <c r="A894" s="5">
        <v>893</v>
      </c>
      <c r="B894" s="5" t="s">
        <v>104</v>
      </c>
      <c r="C894" s="5">
        <v>25</v>
      </c>
      <c r="D894" s="2" t="s">
        <v>59</v>
      </c>
      <c r="E894" s="5" t="s">
        <v>14</v>
      </c>
      <c r="F894" s="5" t="s">
        <v>73</v>
      </c>
      <c r="G894" s="6">
        <v>37468.156000000003</v>
      </c>
    </row>
    <row r="895" spans="1:7" ht="10.5" customHeight="1" x14ac:dyDescent="0.2">
      <c r="A895" s="5">
        <v>894</v>
      </c>
      <c r="B895" s="5" t="s">
        <v>104</v>
      </c>
      <c r="C895" s="5">
        <v>26</v>
      </c>
      <c r="D895" s="2" t="s">
        <v>49</v>
      </c>
      <c r="E895" s="5" t="s">
        <v>14</v>
      </c>
      <c r="F895" s="5" t="s">
        <v>73</v>
      </c>
      <c r="G895" s="6">
        <v>0</v>
      </c>
    </row>
    <row r="896" spans="1:7" ht="10.5" customHeight="1" x14ac:dyDescent="0.2">
      <c r="A896" s="5">
        <v>895</v>
      </c>
      <c r="B896" s="5" t="s">
        <v>104</v>
      </c>
      <c r="C896" s="5">
        <v>27</v>
      </c>
      <c r="D896" s="2" t="s">
        <v>60</v>
      </c>
      <c r="E896" s="5" t="s">
        <v>14</v>
      </c>
      <c r="F896" s="5" t="s">
        <v>73</v>
      </c>
      <c r="G896" s="6">
        <v>0</v>
      </c>
    </row>
    <row r="897" spans="1:7" ht="10.5" customHeight="1" x14ac:dyDescent="0.2">
      <c r="A897" s="5">
        <v>896</v>
      </c>
      <c r="B897" s="5" t="s">
        <v>104</v>
      </c>
      <c r="C897" s="5">
        <v>28</v>
      </c>
      <c r="D897" s="2" t="s">
        <v>61</v>
      </c>
      <c r="E897" s="5" t="s">
        <v>14</v>
      </c>
      <c r="F897" s="5" t="s">
        <v>73</v>
      </c>
      <c r="G897" s="6">
        <v>105692.97499999986</v>
      </c>
    </row>
    <row r="898" spans="1:7" ht="10.5" customHeight="1" x14ac:dyDescent="0.2">
      <c r="A898" s="5">
        <v>897</v>
      </c>
      <c r="B898" s="5" t="s">
        <v>11</v>
      </c>
      <c r="C898" s="5">
        <v>29</v>
      </c>
      <c r="D898" s="2" t="s">
        <v>11</v>
      </c>
      <c r="E898" s="5" t="s">
        <v>13</v>
      </c>
      <c r="F898" s="5" t="s">
        <v>73</v>
      </c>
      <c r="G898" s="6">
        <v>4208.9269999999997</v>
      </c>
    </row>
    <row r="899" spans="1:7" ht="10.5" customHeight="1" x14ac:dyDescent="0.2">
      <c r="A899" s="5">
        <v>898</v>
      </c>
      <c r="B899" s="5" t="s">
        <v>11</v>
      </c>
      <c r="C899" s="5">
        <v>29</v>
      </c>
      <c r="D899" s="2" t="s">
        <v>11</v>
      </c>
      <c r="E899" s="5" t="s">
        <v>14</v>
      </c>
      <c r="F899" s="5" t="s">
        <v>73</v>
      </c>
      <c r="G899" s="6">
        <v>-9144.7029999999995</v>
      </c>
    </row>
    <row r="900" spans="1:7" ht="10.5" customHeight="1" x14ac:dyDescent="0.2">
      <c r="A900" s="5">
        <v>899</v>
      </c>
      <c r="B900" s="5" t="s">
        <v>24</v>
      </c>
      <c r="C900" s="5">
        <v>30</v>
      </c>
      <c r="D900" s="2" t="s">
        <v>15</v>
      </c>
      <c r="E900" s="5" t="s">
        <v>13</v>
      </c>
      <c r="F900" s="5" t="s">
        <v>73</v>
      </c>
      <c r="G900" s="6">
        <v>0</v>
      </c>
    </row>
    <row r="901" spans="1:7" ht="10.5" customHeight="1" x14ac:dyDescent="0.2">
      <c r="A901" s="5">
        <v>900</v>
      </c>
      <c r="B901" s="5" t="s">
        <v>24</v>
      </c>
      <c r="C901" s="5">
        <v>30</v>
      </c>
      <c r="D901" s="2" t="s">
        <v>15</v>
      </c>
      <c r="E901" s="5" t="s">
        <v>14</v>
      </c>
      <c r="F901" s="5" t="s">
        <v>73</v>
      </c>
      <c r="G901" s="6">
        <v>0</v>
      </c>
    </row>
    <row r="902" spans="1:7" ht="10.5" customHeight="1" x14ac:dyDescent="0.2">
      <c r="A902" s="5">
        <v>901</v>
      </c>
      <c r="B902" s="5" t="s">
        <v>25</v>
      </c>
      <c r="C902" s="5">
        <v>1</v>
      </c>
      <c r="D902" s="2" t="s">
        <v>18</v>
      </c>
      <c r="E902" s="5" t="s">
        <v>13</v>
      </c>
      <c r="F902" s="5" t="s">
        <v>72</v>
      </c>
      <c r="G902" s="6">
        <v>106142.15700000001</v>
      </c>
    </row>
    <row r="903" spans="1:7" ht="10.5" customHeight="1" x14ac:dyDescent="0.2">
      <c r="A903" s="5">
        <v>902</v>
      </c>
      <c r="B903" s="5" t="s">
        <v>25</v>
      </c>
      <c r="C903" s="5">
        <v>2</v>
      </c>
      <c r="D903" s="2" t="s">
        <v>0</v>
      </c>
      <c r="E903" s="5" t="s">
        <v>13</v>
      </c>
      <c r="F903" s="5" t="s">
        <v>72</v>
      </c>
      <c r="G903" s="6">
        <v>592303.24</v>
      </c>
    </row>
    <row r="904" spans="1:7" ht="10.5" customHeight="1" x14ac:dyDescent="0.2">
      <c r="A904" s="5">
        <v>903</v>
      </c>
      <c r="B904" s="5" t="s">
        <v>25</v>
      </c>
      <c r="C904" s="5">
        <v>3</v>
      </c>
      <c r="D904" s="2" t="s">
        <v>1</v>
      </c>
      <c r="E904" s="5" t="s">
        <v>13</v>
      </c>
      <c r="F904" s="5" t="s">
        <v>72</v>
      </c>
      <c r="G904" s="6">
        <v>166092.459</v>
      </c>
    </row>
    <row r="905" spans="1:7" ht="10.5" customHeight="1" x14ac:dyDescent="0.2">
      <c r="A905" s="5">
        <v>904</v>
      </c>
      <c r="B905" s="5" t="s">
        <v>25</v>
      </c>
      <c r="C905" s="5">
        <v>4</v>
      </c>
      <c r="D905" s="2" t="s">
        <v>20</v>
      </c>
      <c r="E905" s="5" t="s">
        <v>13</v>
      </c>
      <c r="F905" s="5" t="s">
        <v>72</v>
      </c>
      <c r="G905" s="6">
        <v>50318.631999999998</v>
      </c>
    </row>
    <row r="906" spans="1:7" ht="10.5" customHeight="1" x14ac:dyDescent="0.2">
      <c r="A906" s="5">
        <v>905</v>
      </c>
      <c r="B906" s="5" t="s">
        <v>25</v>
      </c>
      <c r="C906" s="5">
        <v>5</v>
      </c>
      <c r="D906" s="2" t="s">
        <v>2</v>
      </c>
      <c r="E906" s="5" t="s">
        <v>13</v>
      </c>
      <c r="F906" s="5" t="s">
        <v>72</v>
      </c>
      <c r="G906" s="6">
        <v>158815.09399999998</v>
      </c>
    </row>
    <row r="907" spans="1:7" ht="10.5" customHeight="1" x14ac:dyDescent="0.2">
      <c r="A907" s="5">
        <v>906</v>
      </c>
      <c r="B907" s="5" t="s">
        <v>25</v>
      </c>
      <c r="C907" s="5">
        <v>6</v>
      </c>
      <c r="D907" s="2" t="s">
        <v>19</v>
      </c>
      <c r="E907" s="5" t="s">
        <v>13</v>
      </c>
      <c r="F907" s="5" t="s">
        <v>72</v>
      </c>
      <c r="G907" s="6">
        <v>130312.40300000001</v>
      </c>
    </row>
    <row r="908" spans="1:7" ht="10.5" customHeight="1" x14ac:dyDescent="0.2">
      <c r="A908" s="5">
        <v>907</v>
      </c>
      <c r="B908" s="5" t="s">
        <v>25</v>
      </c>
      <c r="C908" s="5">
        <v>7</v>
      </c>
      <c r="D908" s="2" t="s">
        <v>3</v>
      </c>
      <c r="E908" s="5" t="s">
        <v>13</v>
      </c>
      <c r="F908" s="5" t="s">
        <v>72</v>
      </c>
      <c r="G908" s="6">
        <v>0</v>
      </c>
    </row>
    <row r="909" spans="1:7" ht="10.5" customHeight="1" x14ac:dyDescent="0.2">
      <c r="A909" s="5">
        <v>908</v>
      </c>
      <c r="B909" s="5" t="s">
        <v>25</v>
      </c>
      <c r="C909" s="5">
        <v>8</v>
      </c>
      <c r="D909" s="2" t="s">
        <v>4</v>
      </c>
      <c r="E909" s="5" t="s">
        <v>13</v>
      </c>
      <c r="F909" s="5" t="s">
        <v>72</v>
      </c>
      <c r="G909" s="6">
        <v>0</v>
      </c>
    </row>
    <row r="910" spans="1:7" ht="10.5" customHeight="1" x14ac:dyDescent="0.2">
      <c r="A910" s="5">
        <v>909</v>
      </c>
      <c r="B910" s="5" t="s">
        <v>25</v>
      </c>
      <c r="C910" s="5">
        <v>9</v>
      </c>
      <c r="D910" s="2" t="s">
        <v>5</v>
      </c>
      <c r="E910" s="5" t="s">
        <v>13</v>
      </c>
      <c r="F910" s="5" t="s">
        <v>72</v>
      </c>
      <c r="G910" s="6">
        <v>0</v>
      </c>
    </row>
    <row r="911" spans="1:7" ht="10.5" customHeight="1" x14ac:dyDescent="0.2">
      <c r="A911" s="5">
        <v>910</v>
      </c>
      <c r="B911" s="5" t="s">
        <v>25</v>
      </c>
      <c r="C911" s="5">
        <v>10</v>
      </c>
      <c r="D911" s="2" t="s">
        <v>6</v>
      </c>
      <c r="E911" s="5" t="s">
        <v>13</v>
      </c>
      <c r="F911" s="5" t="s">
        <v>72</v>
      </c>
      <c r="G911" s="6">
        <v>0</v>
      </c>
    </row>
    <row r="912" spans="1:7" ht="10.5" customHeight="1" x14ac:dyDescent="0.2">
      <c r="A912" s="5">
        <v>911</v>
      </c>
      <c r="B912" s="5" t="s">
        <v>25</v>
      </c>
      <c r="C912" s="5">
        <v>11</v>
      </c>
      <c r="D912" s="2" t="s">
        <v>7</v>
      </c>
      <c r="E912" s="5" t="s">
        <v>13</v>
      </c>
      <c r="F912" s="5" t="s">
        <v>72</v>
      </c>
      <c r="G912" s="6">
        <v>0</v>
      </c>
    </row>
    <row r="913" spans="1:7" ht="10.5" customHeight="1" x14ac:dyDescent="0.2">
      <c r="A913" s="5">
        <v>912</v>
      </c>
      <c r="B913" s="5" t="s">
        <v>25</v>
      </c>
      <c r="C913" s="5">
        <v>12</v>
      </c>
      <c r="D913" s="2" t="s">
        <v>8</v>
      </c>
      <c r="E913" s="5" t="s">
        <v>13</v>
      </c>
      <c r="F913" s="5" t="s">
        <v>72</v>
      </c>
      <c r="G913" s="6">
        <v>1101691.233</v>
      </c>
    </row>
    <row r="914" spans="1:7" ht="10.5" customHeight="1" x14ac:dyDescent="0.2">
      <c r="A914" s="5">
        <v>913</v>
      </c>
      <c r="B914" s="5" t="s">
        <v>25</v>
      </c>
      <c r="C914" s="5">
        <v>13</v>
      </c>
      <c r="D914" s="2" t="s">
        <v>9</v>
      </c>
      <c r="E914" s="5" t="s">
        <v>13</v>
      </c>
      <c r="F914" s="5" t="s">
        <v>72</v>
      </c>
      <c r="G914" s="6">
        <v>0</v>
      </c>
    </row>
    <row r="915" spans="1:7" ht="10.5" customHeight="1" x14ac:dyDescent="0.2">
      <c r="A915" s="5">
        <v>914</v>
      </c>
      <c r="B915" s="5" t="s">
        <v>25</v>
      </c>
      <c r="C915" s="5">
        <v>14</v>
      </c>
      <c r="D915" s="2" t="s">
        <v>10</v>
      </c>
      <c r="E915" s="5" t="s">
        <v>13</v>
      </c>
      <c r="F915" s="5" t="s">
        <v>72</v>
      </c>
      <c r="G915" s="6">
        <v>1652979.449</v>
      </c>
    </row>
    <row r="916" spans="1:7" ht="10.5" customHeight="1" x14ac:dyDescent="0.2">
      <c r="A916" s="5">
        <v>915</v>
      </c>
      <c r="B916" s="5" t="s">
        <v>25</v>
      </c>
      <c r="C916" s="5">
        <v>1</v>
      </c>
      <c r="D916" s="2" t="s">
        <v>18</v>
      </c>
      <c r="E916" s="5" t="s">
        <v>14</v>
      </c>
      <c r="F916" s="5" t="s">
        <v>72</v>
      </c>
      <c r="G916" s="6">
        <v>12291.746999999999</v>
      </c>
    </row>
    <row r="917" spans="1:7" ht="10.5" customHeight="1" x14ac:dyDescent="0.2">
      <c r="A917" s="5">
        <v>916</v>
      </c>
      <c r="B917" s="5" t="s">
        <v>25</v>
      </c>
      <c r="C917" s="5">
        <v>2</v>
      </c>
      <c r="D917" s="2" t="s">
        <v>0</v>
      </c>
      <c r="E917" s="5" t="s">
        <v>14</v>
      </c>
      <c r="F917" s="5" t="s">
        <v>72</v>
      </c>
      <c r="G917" s="6">
        <v>0</v>
      </c>
    </row>
    <row r="918" spans="1:7" ht="10.5" customHeight="1" x14ac:dyDescent="0.2">
      <c r="A918" s="5">
        <v>917</v>
      </c>
      <c r="B918" s="5" t="s">
        <v>25</v>
      </c>
      <c r="C918" s="5">
        <v>3</v>
      </c>
      <c r="D918" s="2" t="s">
        <v>1</v>
      </c>
      <c r="E918" s="5" t="s">
        <v>14</v>
      </c>
      <c r="F918" s="5" t="s">
        <v>72</v>
      </c>
      <c r="G918" s="6">
        <v>71235.835000000006</v>
      </c>
    </row>
    <row r="919" spans="1:7" ht="10.5" customHeight="1" x14ac:dyDescent="0.2">
      <c r="A919" s="5">
        <v>918</v>
      </c>
      <c r="B919" s="5" t="s">
        <v>25</v>
      </c>
      <c r="C919" s="5">
        <v>4</v>
      </c>
      <c r="D919" s="2" t="s">
        <v>20</v>
      </c>
      <c r="E919" s="5" t="s">
        <v>14</v>
      </c>
      <c r="F919" s="5" t="s">
        <v>72</v>
      </c>
      <c r="G919" s="6">
        <v>9520.7139999999999</v>
      </c>
    </row>
    <row r="920" spans="1:7" ht="10.5" customHeight="1" x14ac:dyDescent="0.2">
      <c r="A920" s="5">
        <v>919</v>
      </c>
      <c r="B920" s="5" t="s">
        <v>25</v>
      </c>
      <c r="C920" s="5">
        <v>5</v>
      </c>
      <c r="D920" s="2" t="s">
        <v>2</v>
      </c>
      <c r="E920" s="5" t="s">
        <v>14</v>
      </c>
      <c r="F920" s="5" t="s">
        <v>72</v>
      </c>
      <c r="G920" s="6">
        <v>0</v>
      </c>
    </row>
    <row r="921" spans="1:7" ht="10.5" customHeight="1" x14ac:dyDescent="0.2">
      <c r="A921" s="5">
        <v>920</v>
      </c>
      <c r="B921" s="5" t="s">
        <v>25</v>
      </c>
      <c r="C921" s="5">
        <v>6</v>
      </c>
      <c r="D921" s="2" t="s">
        <v>19</v>
      </c>
      <c r="E921" s="5" t="s">
        <v>14</v>
      </c>
      <c r="F921" s="5" t="s">
        <v>72</v>
      </c>
      <c r="G921" s="6">
        <v>0</v>
      </c>
    </row>
    <row r="922" spans="1:7" ht="10.5" customHeight="1" x14ac:dyDescent="0.2">
      <c r="A922" s="5">
        <v>921</v>
      </c>
      <c r="B922" s="5" t="s">
        <v>25</v>
      </c>
      <c r="C922" s="5">
        <v>7</v>
      </c>
      <c r="D922" s="2" t="s">
        <v>3</v>
      </c>
      <c r="E922" s="5" t="s">
        <v>14</v>
      </c>
      <c r="F922" s="5" t="s">
        <v>72</v>
      </c>
      <c r="G922" s="6">
        <v>0</v>
      </c>
    </row>
    <row r="923" spans="1:7" ht="10.5" customHeight="1" x14ac:dyDescent="0.2">
      <c r="A923" s="5">
        <v>922</v>
      </c>
      <c r="B923" s="5" t="s">
        <v>25</v>
      </c>
      <c r="C923" s="5">
        <v>8</v>
      </c>
      <c r="D923" s="2" t="s">
        <v>4</v>
      </c>
      <c r="E923" s="5" t="s">
        <v>14</v>
      </c>
      <c r="F923" s="5" t="s">
        <v>72</v>
      </c>
      <c r="G923" s="6">
        <v>216851.82199999999</v>
      </c>
    </row>
    <row r="924" spans="1:7" ht="10.5" customHeight="1" x14ac:dyDescent="0.2">
      <c r="A924" s="5">
        <v>923</v>
      </c>
      <c r="B924" s="5" t="s">
        <v>25</v>
      </c>
      <c r="C924" s="5">
        <v>9</v>
      </c>
      <c r="D924" s="2" t="s">
        <v>5</v>
      </c>
      <c r="E924" s="5" t="s">
        <v>14</v>
      </c>
      <c r="F924" s="5" t="s">
        <v>72</v>
      </c>
      <c r="G924" s="6">
        <v>589043.90500000003</v>
      </c>
    </row>
    <row r="925" spans="1:7" ht="10.5" customHeight="1" x14ac:dyDescent="0.2">
      <c r="A925" s="5">
        <v>924</v>
      </c>
      <c r="B925" s="5" t="s">
        <v>25</v>
      </c>
      <c r="C925" s="5">
        <v>10</v>
      </c>
      <c r="D925" s="2" t="s">
        <v>6</v>
      </c>
      <c r="E925" s="5" t="s">
        <v>14</v>
      </c>
      <c r="F925" s="5" t="s">
        <v>72</v>
      </c>
      <c r="G925" s="6">
        <v>36623.059000000001</v>
      </c>
    </row>
    <row r="926" spans="1:7" ht="10.5" customHeight="1" x14ac:dyDescent="0.2">
      <c r="A926" s="5">
        <v>925</v>
      </c>
      <c r="B926" s="5" t="s">
        <v>25</v>
      </c>
      <c r="C926" s="5">
        <v>11</v>
      </c>
      <c r="D926" s="2" t="s">
        <v>7</v>
      </c>
      <c r="E926" s="5" t="s">
        <v>14</v>
      </c>
      <c r="F926" s="5" t="s">
        <v>72</v>
      </c>
      <c r="G926" s="6">
        <v>252803.50599999999</v>
      </c>
    </row>
    <row r="927" spans="1:7" ht="10.5" customHeight="1" x14ac:dyDescent="0.2">
      <c r="A927" s="5">
        <v>926</v>
      </c>
      <c r="B927" s="5" t="s">
        <v>25</v>
      </c>
      <c r="C927" s="5">
        <v>12</v>
      </c>
      <c r="D927" s="2" t="s">
        <v>8</v>
      </c>
      <c r="E927" s="5" t="s">
        <v>14</v>
      </c>
      <c r="F927" s="5" t="s">
        <v>72</v>
      </c>
      <c r="G927" s="6">
        <v>0</v>
      </c>
    </row>
    <row r="928" spans="1:7" ht="10.5" customHeight="1" x14ac:dyDescent="0.2">
      <c r="A928" s="5">
        <v>927</v>
      </c>
      <c r="B928" s="5" t="s">
        <v>25</v>
      </c>
      <c r="C928" s="5">
        <v>13</v>
      </c>
      <c r="D928" s="2" t="s">
        <v>9</v>
      </c>
      <c r="E928" s="5" t="s">
        <v>14</v>
      </c>
      <c r="F928" s="5" t="s">
        <v>72</v>
      </c>
      <c r="G928" s="6">
        <v>0</v>
      </c>
    </row>
    <row r="929" spans="1:7" ht="10.5" customHeight="1" x14ac:dyDescent="0.2">
      <c r="A929" s="5">
        <v>928</v>
      </c>
      <c r="B929" s="5" t="s">
        <v>25</v>
      </c>
      <c r="C929" s="5">
        <v>14</v>
      </c>
      <c r="D929" s="2" t="s">
        <v>10</v>
      </c>
      <c r="E929" s="5" t="s">
        <v>14</v>
      </c>
      <c r="F929" s="5" t="s">
        <v>72</v>
      </c>
      <c r="G929" s="6">
        <v>0</v>
      </c>
    </row>
    <row r="930" spans="1:7" ht="10.5" customHeight="1" x14ac:dyDescent="0.2">
      <c r="A930" s="5">
        <v>929</v>
      </c>
      <c r="B930" s="5" t="s">
        <v>104</v>
      </c>
      <c r="C930" s="5">
        <v>20</v>
      </c>
      <c r="D930" s="2" t="s">
        <v>56</v>
      </c>
      <c r="E930" s="5" t="s">
        <v>13</v>
      </c>
      <c r="F930" s="5" t="s">
        <v>72</v>
      </c>
      <c r="G930" s="6">
        <v>0</v>
      </c>
    </row>
    <row r="931" spans="1:7" ht="10.5" customHeight="1" x14ac:dyDescent="0.2">
      <c r="A931" s="5">
        <v>930</v>
      </c>
      <c r="B931" s="5" t="s">
        <v>104</v>
      </c>
      <c r="C931" s="5">
        <v>21</v>
      </c>
      <c r="D931" s="2" t="s">
        <v>57</v>
      </c>
      <c r="E931" s="5" t="s">
        <v>13</v>
      </c>
      <c r="F931" s="5" t="s">
        <v>72</v>
      </c>
      <c r="G931" s="6">
        <v>0</v>
      </c>
    </row>
    <row r="932" spans="1:7" ht="10.5" customHeight="1" x14ac:dyDescent="0.2">
      <c r="A932" s="5">
        <v>931</v>
      </c>
      <c r="B932" s="5" t="s">
        <v>104</v>
      </c>
      <c r="C932" s="5">
        <v>22</v>
      </c>
      <c r="D932" s="2" t="s">
        <v>58</v>
      </c>
      <c r="E932" s="5" t="s">
        <v>13</v>
      </c>
      <c r="F932" s="5" t="s">
        <v>72</v>
      </c>
      <c r="G932" s="6">
        <v>0</v>
      </c>
    </row>
    <row r="933" spans="1:7" ht="10.5" customHeight="1" x14ac:dyDescent="0.2">
      <c r="A933" s="5">
        <v>932</v>
      </c>
      <c r="B933" s="5" t="s">
        <v>104</v>
      </c>
      <c r="C933" s="5">
        <v>23</v>
      </c>
      <c r="D933" s="2" t="s">
        <v>47</v>
      </c>
      <c r="E933" s="5" t="s">
        <v>13</v>
      </c>
      <c r="F933" s="5" t="s">
        <v>72</v>
      </c>
      <c r="G933" s="6">
        <v>47237.745999999999</v>
      </c>
    </row>
    <row r="934" spans="1:7" ht="10.5" customHeight="1" x14ac:dyDescent="0.2">
      <c r="A934" s="5">
        <v>933</v>
      </c>
      <c r="B934" s="5" t="s">
        <v>104</v>
      </c>
      <c r="C934" s="5">
        <v>24</v>
      </c>
      <c r="D934" s="2" t="s">
        <v>48</v>
      </c>
      <c r="E934" s="5" t="s">
        <v>13</v>
      </c>
      <c r="F934" s="5" t="s">
        <v>72</v>
      </c>
      <c r="G934" s="6">
        <v>0</v>
      </c>
    </row>
    <row r="935" spans="1:7" ht="10.5" customHeight="1" x14ac:dyDescent="0.2">
      <c r="A935" s="5">
        <v>934</v>
      </c>
      <c r="B935" s="5" t="s">
        <v>104</v>
      </c>
      <c r="C935" s="5">
        <v>25</v>
      </c>
      <c r="D935" s="2" t="s">
        <v>59</v>
      </c>
      <c r="E935" s="5" t="s">
        <v>13</v>
      </c>
      <c r="F935" s="5" t="s">
        <v>72</v>
      </c>
      <c r="G935" s="6">
        <v>2319.259</v>
      </c>
    </row>
    <row r="936" spans="1:7" ht="10.5" customHeight="1" x14ac:dyDescent="0.2">
      <c r="A936" s="5">
        <v>935</v>
      </c>
      <c r="B936" s="5" t="s">
        <v>104</v>
      </c>
      <c r="C936" s="5">
        <v>26</v>
      </c>
      <c r="D936" s="2" t="s">
        <v>49</v>
      </c>
      <c r="E936" s="5" t="s">
        <v>13</v>
      </c>
      <c r="F936" s="5" t="s">
        <v>72</v>
      </c>
      <c r="G936" s="6">
        <v>0</v>
      </c>
    </row>
    <row r="937" spans="1:7" ht="10.5" customHeight="1" x14ac:dyDescent="0.2">
      <c r="A937" s="5">
        <v>936</v>
      </c>
      <c r="B937" s="5" t="s">
        <v>104</v>
      </c>
      <c r="C937" s="5">
        <v>27</v>
      </c>
      <c r="D937" s="2" t="s">
        <v>60</v>
      </c>
      <c r="E937" s="5" t="s">
        <v>13</v>
      </c>
      <c r="F937" s="5" t="s">
        <v>72</v>
      </c>
      <c r="G937" s="6">
        <v>0</v>
      </c>
    </row>
    <row r="938" spans="1:7" ht="10.5" customHeight="1" x14ac:dyDescent="0.2">
      <c r="A938" s="5">
        <v>937</v>
      </c>
      <c r="B938" s="5" t="s">
        <v>104</v>
      </c>
      <c r="C938" s="5">
        <v>28</v>
      </c>
      <c r="D938" s="2" t="s">
        <v>61</v>
      </c>
      <c r="E938" s="5" t="s">
        <v>13</v>
      </c>
      <c r="F938" s="5" t="s">
        <v>72</v>
      </c>
      <c r="G938" s="6">
        <v>120519.87</v>
      </c>
    </row>
    <row r="939" spans="1:7" ht="10.5" customHeight="1" x14ac:dyDescent="0.2">
      <c r="A939" s="5">
        <v>938</v>
      </c>
      <c r="B939" s="5" t="s">
        <v>104</v>
      </c>
      <c r="C939" s="5">
        <v>20</v>
      </c>
      <c r="D939" s="2" t="s">
        <v>56</v>
      </c>
      <c r="E939" s="5" t="s">
        <v>14</v>
      </c>
      <c r="F939" s="5" t="s">
        <v>72</v>
      </c>
      <c r="G939" s="6">
        <v>0</v>
      </c>
    </row>
    <row r="940" spans="1:7" ht="10.5" customHeight="1" x14ac:dyDescent="0.2">
      <c r="A940" s="5">
        <v>939</v>
      </c>
      <c r="B940" s="5" t="s">
        <v>104</v>
      </c>
      <c r="C940" s="5">
        <v>21</v>
      </c>
      <c r="D940" s="2" t="s">
        <v>57</v>
      </c>
      <c r="E940" s="5" t="s">
        <v>14</v>
      </c>
      <c r="F940" s="5" t="s">
        <v>72</v>
      </c>
      <c r="G940" s="6">
        <v>0</v>
      </c>
    </row>
    <row r="941" spans="1:7" ht="10.5" customHeight="1" x14ac:dyDescent="0.2">
      <c r="A941" s="5">
        <v>940</v>
      </c>
      <c r="B941" s="5" t="s">
        <v>104</v>
      </c>
      <c r="C941" s="5">
        <v>22</v>
      </c>
      <c r="D941" s="2" t="s">
        <v>58</v>
      </c>
      <c r="E941" s="5" t="s">
        <v>14</v>
      </c>
      <c r="F941" s="5" t="s">
        <v>72</v>
      </c>
      <c r="G941" s="6">
        <v>0</v>
      </c>
    </row>
    <row r="942" spans="1:7" ht="10.5" customHeight="1" x14ac:dyDescent="0.2">
      <c r="A942" s="5">
        <v>941</v>
      </c>
      <c r="B942" s="5" t="s">
        <v>104</v>
      </c>
      <c r="C942" s="5">
        <v>23</v>
      </c>
      <c r="D942" s="2" t="s">
        <v>47</v>
      </c>
      <c r="E942" s="5" t="s">
        <v>14</v>
      </c>
      <c r="F942" s="5" t="s">
        <v>72</v>
      </c>
      <c r="G942" s="6">
        <v>0</v>
      </c>
    </row>
    <row r="943" spans="1:7" ht="10.5" customHeight="1" x14ac:dyDescent="0.2">
      <c r="A943" s="5">
        <v>942</v>
      </c>
      <c r="B943" s="5" t="s">
        <v>104</v>
      </c>
      <c r="C943" s="5">
        <v>24</v>
      </c>
      <c r="D943" s="2" t="s">
        <v>48</v>
      </c>
      <c r="E943" s="5" t="s">
        <v>14</v>
      </c>
      <c r="F943" s="5" t="s">
        <v>72</v>
      </c>
      <c r="G943" s="6">
        <v>12587.526</v>
      </c>
    </row>
    <row r="944" spans="1:7" ht="10.5" customHeight="1" x14ac:dyDescent="0.2">
      <c r="A944" s="5">
        <v>943</v>
      </c>
      <c r="B944" s="5" t="s">
        <v>104</v>
      </c>
      <c r="C944" s="5">
        <v>25</v>
      </c>
      <c r="D944" s="2" t="s">
        <v>59</v>
      </c>
      <c r="E944" s="5" t="s">
        <v>14</v>
      </c>
      <c r="F944" s="5" t="s">
        <v>72</v>
      </c>
      <c r="G944" s="6">
        <v>24929.204000000002</v>
      </c>
    </row>
    <row r="945" spans="1:7" ht="10.5" customHeight="1" x14ac:dyDescent="0.2">
      <c r="A945" s="5">
        <v>944</v>
      </c>
      <c r="B945" s="5" t="s">
        <v>104</v>
      </c>
      <c r="C945" s="5">
        <v>26</v>
      </c>
      <c r="D945" s="2" t="s">
        <v>49</v>
      </c>
      <c r="E945" s="5" t="s">
        <v>14</v>
      </c>
      <c r="F945" s="5" t="s">
        <v>72</v>
      </c>
      <c r="G945" s="6">
        <v>0</v>
      </c>
    </row>
    <row r="946" spans="1:7" ht="10.5" customHeight="1" x14ac:dyDescent="0.2">
      <c r="A946" s="5">
        <v>945</v>
      </c>
      <c r="B946" s="5" t="s">
        <v>104</v>
      </c>
      <c r="C946" s="5">
        <v>27</v>
      </c>
      <c r="D946" s="2" t="s">
        <v>60</v>
      </c>
      <c r="E946" s="5" t="s">
        <v>14</v>
      </c>
      <c r="F946" s="5" t="s">
        <v>72</v>
      </c>
      <c r="G946" s="6">
        <v>0</v>
      </c>
    </row>
    <row r="947" spans="1:7" ht="10.5" customHeight="1" x14ac:dyDescent="0.2">
      <c r="A947" s="5">
        <v>946</v>
      </c>
      <c r="B947" s="5" t="s">
        <v>104</v>
      </c>
      <c r="C947" s="5">
        <v>28</v>
      </c>
      <c r="D947" s="2" t="s">
        <v>61</v>
      </c>
      <c r="E947" s="5" t="s">
        <v>14</v>
      </c>
      <c r="F947" s="5" t="s">
        <v>72</v>
      </c>
      <c r="G947" s="6">
        <v>99783.158000000025</v>
      </c>
    </row>
    <row r="948" spans="1:7" ht="10.5" customHeight="1" x14ac:dyDescent="0.2">
      <c r="A948" s="5">
        <v>947</v>
      </c>
      <c r="B948" s="5" t="s">
        <v>11</v>
      </c>
      <c r="C948" s="5">
        <v>29</v>
      </c>
      <c r="D948" s="2" t="s">
        <v>11</v>
      </c>
      <c r="E948" s="5" t="s">
        <v>13</v>
      </c>
      <c r="F948" s="5" t="s">
        <v>72</v>
      </c>
      <c r="G948" s="6">
        <v>7156.7510000000002</v>
      </c>
    </row>
    <row r="949" spans="1:7" ht="10.5" customHeight="1" x14ac:dyDescent="0.2">
      <c r="A949" s="5">
        <v>948</v>
      </c>
      <c r="B949" s="5" t="s">
        <v>11</v>
      </c>
      <c r="C949" s="5">
        <v>29</v>
      </c>
      <c r="D949" s="2" t="s">
        <v>11</v>
      </c>
      <c r="E949" s="5" t="s">
        <v>14</v>
      </c>
      <c r="F949" s="5" t="s">
        <v>72</v>
      </c>
      <c r="G949" s="6">
        <v>-11226.547</v>
      </c>
    </row>
    <row r="950" spans="1:7" ht="10.5" customHeight="1" x14ac:dyDescent="0.2">
      <c r="A950" s="5">
        <v>949</v>
      </c>
      <c r="B950" s="5" t="s">
        <v>24</v>
      </c>
      <c r="C950" s="5">
        <v>30</v>
      </c>
      <c r="D950" s="2" t="s">
        <v>15</v>
      </c>
      <c r="E950" s="5" t="s">
        <v>13</v>
      </c>
      <c r="F950" s="5" t="s">
        <v>72</v>
      </c>
      <c r="G950" s="6">
        <v>0</v>
      </c>
    </row>
    <row r="951" spans="1:7" ht="10.5" customHeight="1" x14ac:dyDescent="0.2">
      <c r="A951" s="5">
        <v>950</v>
      </c>
      <c r="B951" s="5" t="s">
        <v>24</v>
      </c>
      <c r="C951" s="5">
        <v>30</v>
      </c>
      <c r="D951" s="2" t="s">
        <v>15</v>
      </c>
      <c r="E951" s="5" t="s">
        <v>14</v>
      </c>
      <c r="F951" s="5" t="s">
        <v>72</v>
      </c>
      <c r="G951" s="6">
        <v>0</v>
      </c>
    </row>
    <row r="952" spans="1:7" ht="10.5" customHeight="1" x14ac:dyDescent="0.2">
      <c r="A952" s="5">
        <v>951</v>
      </c>
      <c r="B952" s="5" t="s">
        <v>25</v>
      </c>
      <c r="C952" s="5">
        <v>1</v>
      </c>
      <c r="D952" s="2" t="s">
        <v>18</v>
      </c>
      <c r="E952" s="5" t="s">
        <v>13</v>
      </c>
      <c r="F952" s="5" t="s">
        <v>71</v>
      </c>
      <c r="G952" s="6">
        <v>112869.86500000001</v>
      </c>
    </row>
    <row r="953" spans="1:7" ht="10.5" customHeight="1" x14ac:dyDescent="0.2">
      <c r="A953" s="5">
        <v>952</v>
      </c>
      <c r="B953" s="5" t="s">
        <v>25</v>
      </c>
      <c r="C953" s="5">
        <v>2</v>
      </c>
      <c r="D953" s="2" t="s">
        <v>0</v>
      </c>
      <c r="E953" s="5" t="s">
        <v>13</v>
      </c>
      <c r="F953" s="5" t="s">
        <v>71</v>
      </c>
      <c r="G953" s="6">
        <v>587013.02500000002</v>
      </c>
    </row>
    <row r="954" spans="1:7" ht="10.5" customHeight="1" x14ac:dyDescent="0.2">
      <c r="A954" s="5">
        <v>953</v>
      </c>
      <c r="B954" s="5" t="s">
        <v>25</v>
      </c>
      <c r="C954" s="5">
        <v>3</v>
      </c>
      <c r="D954" s="2" t="s">
        <v>1</v>
      </c>
      <c r="E954" s="5" t="s">
        <v>13</v>
      </c>
      <c r="F954" s="5" t="s">
        <v>71</v>
      </c>
      <c r="G954" s="6">
        <v>165954.734</v>
      </c>
    </row>
    <row r="955" spans="1:7" ht="10.5" customHeight="1" x14ac:dyDescent="0.2">
      <c r="A955" s="5">
        <v>954</v>
      </c>
      <c r="B955" s="5" t="s">
        <v>25</v>
      </c>
      <c r="C955" s="5">
        <v>4</v>
      </c>
      <c r="D955" s="2" t="s">
        <v>20</v>
      </c>
      <c r="E955" s="5" t="s">
        <v>13</v>
      </c>
      <c r="F955" s="5" t="s">
        <v>71</v>
      </c>
      <c r="G955" s="6">
        <v>49334.540999999997</v>
      </c>
    </row>
    <row r="956" spans="1:7" ht="10.5" customHeight="1" x14ac:dyDescent="0.2">
      <c r="A956" s="5">
        <v>955</v>
      </c>
      <c r="B956" s="5" t="s">
        <v>25</v>
      </c>
      <c r="C956" s="5">
        <v>5</v>
      </c>
      <c r="D956" s="2" t="s">
        <v>2</v>
      </c>
      <c r="E956" s="5" t="s">
        <v>13</v>
      </c>
      <c r="F956" s="5" t="s">
        <v>71</v>
      </c>
      <c r="G956" s="6">
        <v>164299.20300000001</v>
      </c>
    </row>
    <row r="957" spans="1:7" ht="10.5" customHeight="1" x14ac:dyDescent="0.2">
      <c r="A957" s="5">
        <v>956</v>
      </c>
      <c r="B957" s="5" t="s">
        <v>25</v>
      </c>
      <c r="C957" s="5">
        <v>6</v>
      </c>
      <c r="D957" s="2" t="s">
        <v>19</v>
      </c>
      <c r="E957" s="5" t="s">
        <v>13</v>
      </c>
      <c r="F957" s="5" t="s">
        <v>71</v>
      </c>
      <c r="G957" s="6">
        <v>136733.302</v>
      </c>
    </row>
    <row r="958" spans="1:7" ht="10.5" customHeight="1" x14ac:dyDescent="0.2">
      <c r="A958" s="5">
        <v>957</v>
      </c>
      <c r="B958" s="5" t="s">
        <v>25</v>
      </c>
      <c r="C958" s="5">
        <v>7</v>
      </c>
      <c r="D958" s="2" t="s">
        <v>3</v>
      </c>
      <c r="E958" s="5" t="s">
        <v>13</v>
      </c>
      <c r="F958" s="5" t="s">
        <v>71</v>
      </c>
      <c r="G958" s="6">
        <v>0</v>
      </c>
    </row>
    <row r="959" spans="1:7" ht="10.5" customHeight="1" x14ac:dyDescent="0.2">
      <c r="A959" s="5">
        <v>958</v>
      </c>
      <c r="B959" s="5" t="s">
        <v>25</v>
      </c>
      <c r="C959" s="5">
        <v>8</v>
      </c>
      <c r="D959" s="2" t="s">
        <v>4</v>
      </c>
      <c r="E959" s="5" t="s">
        <v>13</v>
      </c>
      <c r="F959" s="5" t="s">
        <v>71</v>
      </c>
      <c r="G959" s="6">
        <v>0</v>
      </c>
    </row>
    <row r="960" spans="1:7" ht="10.5" customHeight="1" x14ac:dyDescent="0.2">
      <c r="A960" s="5">
        <v>959</v>
      </c>
      <c r="B960" s="5" t="s">
        <v>25</v>
      </c>
      <c r="C960" s="5">
        <v>9</v>
      </c>
      <c r="D960" s="2" t="s">
        <v>5</v>
      </c>
      <c r="E960" s="5" t="s">
        <v>13</v>
      </c>
      <c r="F960" s="5" t="s">
        <v>71</v>
      </c>
      <c r="G960" s="6">
        <v>0</v>
      </c>
    </row>
    <row r="961" spans="1:7" ht="10.5" customHeight="1" x14ac:dyDescent="0.2">
      <c r="A961" s="5">
        <v>960</v>
      </c>
      <c r="B961" s="5" t="s">
        <v>25</v>
      </c>
      <c r="C961" s="5">
        <v>10</v>
      </c>
      <c r="D961" s="2" t="s">
        <v>6</v>
      </c>
      <c r="E961" s="5" t="s">
        <v>13</v>
      </c>
      <c r="F961" s="5" t="s">
        <v>71</v>
      </c>
      <c r="G961" s="6">
        <v>0</v>
      </c>
    </row>
    <row r="962" spans="1:7" ht="10.5" customHeight="1" x14ac:dyDescent="0.2">
      <c r="A962" s="5">
        <v>961</v>
      </c>
      <c r="B962" s="5" t="s">
        <v>25</v>
      </c>
      <c r="C962" s="5">
        <v>11</v>
      </c>
      <c r="D962" s="2" t="s">
        <v>7</v>
      </c>
      <c r="E962" s="5" t="s">
        <v>13</v>
      </c>
      <c r="F962" s="5" t="s">
        <v>71</v>
      </c>
      <c r="G962" s="6">
        <v>0</v>
      </c>
    </row>
    <row r="963" spans="1:7" ht="10.5" customHeight="1" x14ac:dyDescent="0.2">
      <c r="A963" s="5">
        <v>962</v>
      </c>
      <c r="B963" s="5" t="s">
        <v>25</v>
      </c>
      <c r="C963" s="5">
        <v>12</v>
      </c>
      <c r="D963" s="2" t="s">
        <v>8</v>
      </c>
      <c r="E963" s="5" t="s">
        <v>13</v>
      </c>
      <c r="F963" s="5" t="s">
        <v>71</v>
      </c>
      <c r="G963" s="6">
        <v>1152052.777</v>
      </c>
    </row>
    <row r="964" spans="1:7" ht="10.5" customHeight="1" x14ac:dyDescent="0.2">
      <c r="A964" s="5">
        <v>963</v>
      </c>
      <c r="B964" s="5" t="s">
        <v>25</v>
      </c>
      <c r="C964" s="5">
        <v>13</v>
      </c>
      <c r="D964" s="2" t="s">
        <v>9</v>
      </c>
      <c r="E964" s="5" t="s">
        <v>13</v>
      </c>
      <c r="F964" s="5" t="s">
        <v>71</v>
      </c>
      <c r="G964" s="6">
        <v>0</v>
      </c>
    </row>
    <row r="965" spans="1:7" ht="10.5" customHeight="1" x14ac:dyDescent="0.2">
      <c r="A965" s="5">
        <v>964</v>
      </c>
      <c r="B965" s="5" t="s">
        <v>25</v>
      </c>
      <c r="C965" s="5">
        <v>14</v>
      </c>
      <c r="D965" s="2" t="s">
        <v>10</v>
      </c>
      <c r="E965" s="5" t="s">
        <v>13</v>
      </c>
      <c r="F965" s="5" t="s">
        <v>71</v>
      </c>
      <c r="G965" s="6">
        <v>1753611.2150000001</v>
      </c>
    </row>
    <row r="966" spans="1:7" ht="10.5" customHeight="1" x14ac:dyDescent="0.2">
      <c r="A966" s="5">
        <v>965</v>
      </c>
      <c r="B966" s="5" t="s">
        <v>25</v>
      </c>
      <c r="C966" s="5">
        <v>1</v>
      </c>
      <c r="D966" s="2" t="s">
        <v>18</v>
      </c>
      <c r="E966" s="5" t="s">
        <v>14</v>
      </c>
      <c r="F966" s="5" t="s">
        <v>71</v>
      </c>
      <c r="G966" s="6">
        <v>12438.375</v>
      </c>
    </row>
    <row r="967" spans="1:7" ht="10.5" customHeight="1" x14ac:dyDescent="0.2">
      <c r="A967" s="5">
        <v>966</v>
      </c>
      <c r="B967" s="5" t="s">
        <v>25</v>
      </c>
      <c r="C967" s="5">
        <v>2</v>
      </c>
      <c r="D967" s="2" t="s">
        <v>0</v>
      </c>
      <c r="E967" s="5" t="s">
        <v>14</v>
      </c>
      <c r="F967" s="5" t="s">
        <v>71</v>
      </c>
      <c r="G967" s="6">
        <v>0</v>
      </c>
    </row>
    <row r="968" spans="1:7" ht="10.5" customHeight="1" x14ac:dyDescent="0.2">
      <c r="A968" s="5">
        <v>967</v>
      </c>
      <c r="B968" s="5" t="s">
        <v>25</v>
      </c>
      <c r="C968" s="5">
        <v>3</v>
      </c>
      <c r="D968" s="2" t="s">
        <v>1</v>
      </c>
      <c r="E968" s="5" t="s">
        <v>14</v>
      </c>
      <c r="F968" s="5" t="s">
        <v>71</v>
      </c>
      <c r="G968" s="6">
        <v>70922.900999999998</v>
      </c>
    </row>
    <row r="969" spans="1:7" ht="10.5" customHeight="1" x14ac:dyDescent="0.2">
      <c r="A969" s="5">
        <v>968</v>
      </c>
      <c r="B969" s="5" t="s">
        <v>25</v>
      </c>
      <c r="C969" s="5">
        <v>4</v>
      </c>
      <c r="D969" s="2" t="s">
        <v>20</v>
      </c>
      <c r="E969" s="5" t="s">
        <v>14</v>
      </c>
      <c r="F969" s="5" t="s">
        <v>71</v>
      </c>
      <c r="G969" s="6">
        <v>8909.8119999999999</v>
      </c>
    </row>
    <row r="970" spans="1:7" ht="10.5" customHeight="1" x14ac:dyDescent="0.2">
      <c r="A970" s="5">
        <v>969</v>
      </c>
      <c r="B970" s="5" t="s">
        <v>25</v>
      </c>
      <c r="C970" s="5">
        <v>5</v>
      </c>
      <c r="D970" s="2" t="s">
        <v>2</v>
      </c>
      <c r="E970" s="5" t="s">
        <v>14</v>
      </c>
      <c r="F970" s="5" t="s">
        <v>71</v>
      </c>
      <c r="G970" s="6">
        <v>0</v>
      </c>
    </row>
    <row r="971" spans="1:7" ht="10.5" customHeight="1" x14ac:dyDescent="0.2">
      <c r="A971" s="5">
        <v>970</v>
      </c>
      <c r="B971" s="5" t="s">
        <v>25</v>
      </c>
      <c r="C971" s="5">
        <v>6</v>
      </c>
      <c r="D971" s="2" t="s">
        <v>19</v>
      </c>
      <c r="E971" s="5" t="s">
        <v>14</v>
      </c>
      <c r="F971" s="5" t="s">
        <v>71</v>
      </c>
      <c r="G971" s="6">
        <v>0</v>
      </c>
    </row>
    <row r="972" spans="1:7" ht="10.5" customHeight="1" x14ac:dyDescent="0.2">
      <c r="A972" s="5">
        <v>971</v>
      </c>
      <c r="B972" s="5" t="s">
        <v>25</v>
      </c>
      <c r="C972" s="5">
        <v>7</v>
      </c>
      <c r="D972" s="2" t="s">
        <v>3</v>
      </c>
      <c r="E972" s="5" t="s">
        <v>14</v>
      </c>
      <c r="F972" s="5" t="s">
        <v>71</v>
      </c>
      <c r="G972" s="6">
        <v>0</v>
      </c>
    </row>
    <row r="973" spans="1:7" ht="10.5" customHeight="1" x14ac:dyDescent="0.2">
      <c r="A973" s="5">
        <v>972</v>
      </c>
      <c r="B973" s="5" t="s">
        <v>25</v>
      </c>
      <c r="C973" s="5">
        <v>8</v>
      </c>
      <c r="D973" s="2" t="s">
        <v>4</v>
      </c>
      <c r="E973" s="5" t="s">
        <v>14</v>
      </c>
      <c r="F973" s="5" t="s">
        <v>71</v>
      </c>
      <c r="G973" s="6">
        <v>230644.503</v>
      </c>
    </row>
    <row r="974" spans="1:7" ht="10.5" customHeight="1" x14ac:dyDescent="0.2">
      <c r="A974" s="5">
        <v>973</v>
      </c>
      <c r="B974" s="5" t="s">
        <v>25</v>
      </c>
      <c r="C974" s="5">
        <v>9</v>
      </c>
      <c r="D974" s="2" t="s">
        <v>5</v>
      </c>
      <c r="E974" s="5" t="s">
        <v>14</v>
      </c>
      <c r="F974" s="5" t="s">
        <v>71</v>
      </c>
      <c r="G974" s="6">
        <v>628812.74899999995</v>
      </c>
    </row>
    <row r="975" spans="1:7" ht="10.5" customHeight="1" x14ac:dyDescent="0.2">
      <c r="A975" s="5">
        <v>974</v>
      </c>
      <c r="B975" s="5" t="s">
        <v>25</v>
      </c>
      <c r="C975" s="5">
        <v>10</v>
      </c>
      <c r="D975" s="2" t="s">
        <v>6</v>
      </c>
      <c r="E975" s="5" t="s">
        <v>14</v>
      </c>
      <c r="F975" s="5" t="s">
        <v>71</v>
      </c>
      <c r="G975" s="6">
        <v>39723.974999999999</v>
      </c>
    </row>
    <row r="976" spans="1:7" ht="10.5" customHeight="1" x14ac:dyDescent="0.2">
      <c r="A976" s="5">
        <v>975</v>
      </c>
      <c r="B976" s="5" t="s">
        <v>25</v>
      </c>
      <c r="C976" s="5">
        <v>11</v>
      </c>
      <c r="D976" s="2" t="s">
        <v>7</v>
      </c>
      <c r="E976" s="5" t="s">
        <v>14</v>
      </c>
      <c r="F976" s="5" t="s">
        <v>71</v>
      </c>
      <c r="G976" s="6">
        <v>268347.53899999999</v>
      </c>
    </row>
    <row r="977" spans="1:7" ht="10.5" customHeight="1" x14ac:dyDescent="0.2">
      <c r="A977" s="5">
        <v>976</v>
      </c>
      <c r="B977" s="5" t="s">
        <v>25</v>
      </c>
      <c r="C977" s="5">
        <v>12</v>
      </c>
      <c r="D977" s="2" t="s">
        <v>8</v>
      </c>
      <c r="E977" s="5" t="s">
        <v>14</v>
      </c>
      <c r="F977" s="5" t="s">
        <v>71</v>
      </c>
      <c r="G977" s="6">
        <v>0</v>
      </c>
    </row>
    <row r="978" spans="1:7" ht="10.5" customHeight="1" x14ac:dyDescent="0.2">
      <c r="A978" s="5">
        <v>977</v>
      </c>
      <c r="B978" s="5" t="s">
        <v>25</v>
      </c>
      <c r="C978" s="5">
        <v>13</v>
      </c>
      <c r="D978" s="2" t="s">
        <v>9</v>
      </c>
      <c r="E978" s="5" t="s">
        <v>14</v>
      </c>
      <c r="F978" s="5" t="s">
        <v>71</v>
      </c>
      <c r="G978" s="6">
        <v>0</v>
      </c>
    </row>
    <row r="979" spans="1:7" ht="10.5" customHeight="1" x14ac:dyDescent="0.2">
      <c r="A979" s="5">
        <v>978</v>
      </c>
      <c r="B979" s="5" t="s">
        <v>25</v>
      </c>
      <c r="C979" s="5">
        <v>14</v>
      </c>
      <c r="D979" s="2" t="s">
        <v>10</v>
      </c>
      <c r="E979" s="5" t="s">
        <v>14</v>
      </c>
      <c r="F979" s="5" t="s">
        <v>71</v>
      </c>
      <c r="G979" s="6">
        <v>0</v>
      </c>
    </row>
    <row r="980" spans="1:7" ht="10.5" customHeight="1" x14ac:dyDescent="0.2">
      <c r="A980" s="5">
        <v>979</v>
      </c>
      <c r="B980" s="5" t="s">
        <v>104</v>
      </c>
      <c r="C980" s="5">
        <v>20</v>
      </c>
      <c r="D980" s="2" t="s">
        <v>56</v>
      </c>
      <c r="E980" s="5" t="s">
        <v>13</v>
      </c>
      <c r="F980" s="5" t="s">
        <v>71</v>
      </c>
      <c r="G980" s="6">
        <v>0</v>
      </c>
    </row>
    <row r="981" spans="1:7" ht="10.5" customHeight="1" x14ac:dyDescent="0.2">
      <c r="A981" s="5">
        <v>980</v>
      </c>
      <c r="B981" s="5" t="s">
        <v>104</v>
      </c>
      <c r="C981" s="5">
        <v>21</v>
      </c>
      <c r="D981" s="2" t="s">
        <v>57</v>
      </c>
      <c r="E981" s="5" t="s">
        <v>13</v>
      </c>
      <c r="F981" s="5" t="s">
        <v>71</v>
      </c>
      <c r="G981" s="6">
        <v>0</v>
      </c>
    </row>
    <row r="982" spans="1:7" ht="10.5" customHeight="1" x14ac:dyDescent="0.2">
      <c r="A982" s="5">
        <v>981</v>
      </c>
      <c r="B982" s="5" t="s">
        <v>104</v>
      </c>
      <c r="C982" s="5">
        <v>22</v>
      </c>
      <c r="D982" s="2" t="s">
        <v>58</v>
      </c>
      <c r="E982" s="5" t="s">
        <v>13</v>
      </c>
      <c r="F982" s="5" t="s">
        <v>71</v>
      </c>
      <c r="G982" s="6">
        <v>0</v>
      </c>
    </row>
    <row r="983" spans="1:7" ht="10.5" customHeight="1" x14ac:dyDescent="0.2">
      <c r="A983" s="5">
        <v>982</v>
      </c>
      <c r="B983" s="5" t="s">
        <v>104</v>
      </c>
      <c r="C983" s="5">
        <v>23</v>
      </c>
      <c r="D983" s="2" t="s">
        <v>47</v>
      </c>
      <c r="E983" s="5" t="s">
        <v>13</v>
      </c>
      <c r="F983" s="5" t="s">
        <v>71</v>
      </c>
      <c r="G983" s="6">
        <v>55435.925000000003</v>
      </c>
    </row>
    <row r="984" spans="1:7" ht="10.5" customHeight="1" x14ac:dyDescent="0.2">
      <c r="A984" s="5">
        <v>983</v>
      </c>
      <c r="B984" s="5" t="s">
        <v>104</v>
      </c>
      <c r="C984" s="5">
        <v>24</v>
      </c>
      <c r="D984" s="2" t="s">
        <v>48</v>
      </c>
      <c r="E984" s="5" t="s">
        <v>13</v>
      </c>
      <c r="F984" s="5" t="s">
        <v>71</v>
      </c>
      <c r="G984" s="6">
        <v>0</v>
      </c>
    </row>
    <row r="985" spans="1:7" ht="10.5" customHeight="1" x14ac:dyDescent="0.2">
      <c r="A985" s="5">
        <v>984</v>
      </c>
      <c r="B985" s="5" t="s">
        <v>104</v>
      </c>
      <c r="C985" s="5">
        <v>25</v>
      </c>
      <c r="D985" s="2" t="s">
        <v>59</v>
      </c>
      <c r="E985" s="5" t="s">
        <v>13</v>
      </c>
      <c r="F985" s="5" t="s">
        <v>71</v>
      </c>
      <c r="G985" s="6">
        <v>3110.5839999999998</v>
      </c>
    </row>
    <row r="986" spans="1:7" ht="10.5" customHeight="1" x14ac:dyDescent="0.2">
      <c r="A986" s="5">
        <v>985</v>
      </c>
      <c r="B986" s="5" t="s">
        <v>104</v>
      </c>
      <c r="C986" s="5">
        <v>26</v>
      </c>
      <c r="D986" s="2" t="s">
        <v>49</v>
      </c>
      <c r="E986" s="5" t="s">
        <v>13</v>
      </c>
      <c r="F986" s="5" t="s">
        <v>71</v>
      </c>
      <c r="G986" s="6">
        <v>0</v>
      </c>
    </row>
    <row r="987" spans="1:7" ht="10.5" customHeight="1" x14ac:dyDescent="0.2">
      <c r="A987" s="5">
        <v>986</v>
      </c>
      <c r="B987" s="5" t="s">
        <v>104</v>
      </c>
      <c r="C987" s="5">
        <v>27</v>
      </c>
      <c r="D987" s="2" t="s">
        <v>60</v>
      </c>
      <c r="E987" s="5" t="s">
        <v>13</v>
      </c>
      <c r="F987" s="5" t="s">
        <v>71</v>
      </c>
      <c r="G987" s="6">
        <v>0</v>
      </c>
    </row>
    <row r="988" spans="1:7" ht="10.5" customHeight="1" x14ac:dyDescent="0.2">
      <c r="A988" s="5">
        <v>987</v>
      </c>
      <c r="B988" s="5" t="s">
        <v>104</v>
      </c>
      <c r="C988" s="5">
        <v>28</v>
      </c>
      <c r="D988" s="2" t="s">
        <v>61</v>
      </c>
      <c r="E988" s="5" t="s">
        <v>13</v>
      </c>
      <c r="F988" s="5" t="s">
        <v>71</v>
      </c>
      <c r="G988" s="6">
        <v>146853.7890000004</v>
      </c>
    </row>
    <row r="989" spans="1:7" ht="10.5" customHeight="1" x14ac:dyDescent="0.2">
      <c r="A989" s="5">
        <v>988</v>
      </c>
      <c r="B989" s="5" t="s">
        <v>104</v>
      </c>
      <c r="C989" s="5">
        <v>20</v>
      </c>
      <c r="D989" s="2" t="s">
        <v>56</v>
      </c>
      <c r="E989" s="5" t="s">
        <v>14</v>
      </c>
      <c r="F989" s="5" t="s">
        <v>71</v>
      </c>
      <c r="G989" s="6">
        <v>0</v>
      </c>
    </row>
    <row r="990" spans="1:7" ht="10.5" customHeight="1" x14ac:dyDescent="0.2">
      <c r="A990" s="5">
        <v>989</v>
      </c>
      <c r="B990" s="5" t="s">
        <v>104</v>
      </c>
      <c r="C990" s="5">
        <v>21</v>
      </c>
      <c r="D990" s="2" t="s">
        <v>57</v>
      </c>
      <c r="E990" s="5" t="s">
        <v>14</v>
      </c>
      <c r="F990" s="5" t="s">
        <v>71</v>
      </c>
      <c r="G990" s="6">
        <v>0</v>
      </c>
    </row>
    <row r="991" spans="1:7" ht="10.5" customHeight="1" x14ac:dyDescent="0.2">
      <c r="A991" s="5">
        <v>990</v>
      </c>
      <c r="B991" s="5" t="s">
        <v>104</v>
      </c>
      <c r="C991" s="5">
        <v>22</v>
      </c>
      <c r="D991" s="2" t="s">
        <v>58</v>
      </c>
      <c r="E991" s="5" t="s">
        <v>14</v>
      </c>
      <c r="F991" s="5" t="s">
        <v>71</v>
      </c>
      <c r="G991" s="6">
        <v>0</v>
      </c>
    </row>
    <row r="992" spans="1:7" ht="10.5" customHeight="1" x14ac:dyDescent="0.2">
      <c r="A992" s="5">
        <v>991</v>
      </c>
      <c r="B992" s="5" t="s">
        <v>104</v>
      </c>
      <c r="C992" s="5">
        <v>23</v>
      </c>
      <c r="D992" s="2" t="s">
        <v>47</v>
      </c>
      <c r="E992" s="5" t="s">
        <v>14</v>
      </c>
      <c r="F992" s="5" t="s">
        <v>71</v>
      </c>
      <c r="G992" s="6">
        <v>0</v>
      </c>
    </row>
    <row r="993" spans="1:7" ht="10.5" customHeight="1" x14ac:dyDescent="0.2">
      <c r="A993" s="5">
        <v>992</v>
      </c>
      <c r="B993" s="5" t="s">
        <v>104</v>
      </c>
      <c r="C993" s="5">
        <v>24</v>
      </c>
      <c r="D993" s="2" t="s">
        <v>48</v>
      </c>
      <c r="E993" s="5" t="s">
        <v>14</v>
      </c>
      <c r="F993" s="5" t="s">
        <v>71</v>
      </c>
      <c r="G993" s="6">
        <v>16830.254000000001</v>
      </c>
    </row>
    <row r="994" spans="1:7" ht="10.5" customHeight="1" x14ac:dyDescent="0.2">
      <c r="A994" s="5">
        <v>993</v>
      </c>
      <c r="B994" s="5" t="s">
        <v>104</v>
      </c>
      <c r="C994" s="5">
        <v>25</v>
      </c>
      <c r="D994" s="2" t="s">
        <v>59</v>
      </c>
      <c r="E994" s="5" t="s">
        <v>14</v>
      </c>
      <c r="F994" s="5" t="s">
        <v>71</v>
      </c>
      <c r="G994" s="6">
        <v>22812.92</v>
      </c>
    </row>
    <row r="995" spans="1:7" ht="10.5" customHeight="1" x14ac:dyDescent="0.2">
      <c r="A995" s="5">
        <v>994</v>
      </c>
      <c r="B995" s="5" t="s">
        <v>104</v>
      </c>
      <c r="C995" s="5">
        <v>26</v>
      </c>
      <c r="D995" s="2" t="s">
        <v>49</v>
      </c>
      <c r="E995" s="5" t="s">
        <v>14</v>
      </c>
      <c r="F995" s="5" t="s">
        <v>71</v>
      </c>
      <c r="G995" s="6">
        <v>0</v>
      </c>
    </row>
    <row r="996" spans="1:7" ht="10.5" customHeight="1" x14ac:dyDescent="0.2">
      <c r="A996" s="5">
        <v>995</v>
      </c>
      <c r="B996" s="5" t="s">
        <v>104</v>
      </c>
      <c r="C996" s="5">
        <v>27</v>
      </c>
      <c r="D996" s="2" t="s">
        <v>60</v>
      </c>
      <c r="E996" s="5" t="s">
        <v>14</v>
      </c>
      <c r="F996" s="5" t="s">
        <v>71</v>
      </c>
      <c r="G996" s="6">
        <v>0</v>
      </c>
    </row>
    <row r="997" spans="1:7" ht="10.5" customHeight="1" x14ac:dyDescent="0.2">
      <c r="A997" s="5">
        <v>996</v>
      </c>
      <c r="B997" s="5" t="s">
        <v>104</v>
      </c>
      <c r="C997" s="5">
        <v>28</v>
      </c>
      <c r="D997" s="2" t="s">
        <v>61</v>
      </c>
      <c r="E997" s="5" t="s">
        <v>14</v>
      </c>
      <c r="F997" s="5" t="s">
        <v>71</v>
      </c>
      <c r="G997" s="6">
        <v>115730.85</v>
      </c>
    </row>
    <row r="998" spans="1:7" ht="10.5" customHeight="1" x14ac:dyDescent="0.2">
      <c r="A998" s="5">
        <v>997</v>
      </c>
      <c r="B998" s="5" t="s">
        <v>11</v>
      </c>
      <c r="C998" s="5">
        <v>29</v>
      </c>
      <c r="D998" s="2" t="s">
        <v>11</v>
      </c>
      <c r="E998" s="5" t="s">
        <v>13</v>
      </c>
      <c r="F998" s="5" t="s">
        <v>71</v>
      </c>
      <c r="G998" s="6">
        <v>3215.5169999999998</v>
      </c>
    </row>
    <row r="999" spans="1:7" ht="10.5" customHeight="1" x14ac:dyDescent="0.2">
      <c r="A999" s="5">
        <v>998</v>
      </c>
      <c r="B999" s="5" t="s">
        <v>11</v>
      </c>
      <c r="C999" s="5">
        <v>29</v>
      </c>
      <c r="D999" s="2" t="s">
        <v>11</v>
      </c>
      <c r="E999" s="5" t="s">
        <v>14</v>
      </c>
      <c r="F999" s="5" t="s">
        <v>71</v>
      </c>
      <c r="G999" s="6">
        <v>-2901.7910000000002</v>
      </c>
    </row>
    <row r="1000" spans="1:7" ht="10.5" customHeight="1" x14ac:dyDescent="0.2">
      <c r="A1000" s="5">
        <v>999</v>
      </c>
      <c r="B1000" s="5" t="s">
        <v>24</v>
      </c>
      <c r="C1000" s="5">
        <v>30</v>
      </c>
      <c r="D1000" s="2" t="s">
        <v>15</v>
      </c>
      <c r="E1000" s="5" t="s">
        <v>13</v>
      </c>
      <c r="F1000" s="5" t="s">
        <v>71</v>
      </c>
      <c r="G1000" s="6">
        <v>0</v>
      </c>
    </row>
    <row r="1001" spans="1:7" ht="10.5" customHeight="1" x14ac:dyDescent="0.2">
      <c r="A1001" s="5">
        <v>1000</v>
      </c>
      <c r="B1001" s="5" t="s">
        <v>24</v>
      </c>
      <c r="C1001" s="5">
        <v>30</v>
      </c>
      <c r="D1001" s="2" t="s">
        <v>15</v>
      </c>
      <c r="E1001" s="5" t="s">
        <v>14</v>
      </c>
      <c r="F1001" s="5" t="s">
        <v>71</v>
      </c>
      <c r="G1001" s="6">
        <v>0</v>
      </c>
    </row>
    <row r="1002" spans="1:7" ht="10.5" customHeight="1" x14ac:dyDescent="0.2">
      <c r="A1002" s="5">
        <v>1001</v>
      </c>
      <c r="B1002" s="5" t="s">
        <v>25</v>
      </c>
      <c r="C1002" s="5">
        <v>1</v>
      </c>
      <c r="D1002" s="2" t="s">
        <v>18</v>
      </c>
      <c r="E1002" s="5" t="s">
        <v>13</v>
      </c>
      <c r="F1002" s="5" t="s">
        <v>84</v>
      </c>
      <c r="G1002" s="6">
        <v>113552.07600000002</v>
      </c>
    </row>
    <row r="1003" spans="1:7" ht="10.5" customHeight="1" x14ac:dyDescent="0.2">
      <c r="A1003" s="5">
        <v>1002</v>
      </c>
      <c r="B1003" s="5" t="s">
        <v>25</v>
      </c>
      <c r="C1003" s="5">
        <v>2</v>
      </c>
      <c r="D1003" s="2" t="s">
        <v>0</v>
      </c>
      <c r="E1003" s="5" t="s">
        <v>13</v>
      </c>
      <c r="F1003" s="5" t="s">
        <v>84</v>
      </c>
      <c r="G1003" s="6">
        <v>532091.09600000002</v>
      </c>
    </row>
    <row r="1004" spans="1:7" ht="10.5" customHeight="1" x14ac:dyDescent="0.2">
      <c r="A1004" s="5">
        <v>1003</v>
      </c>
      <c r="B1004" s="5" t="s">
        <v>25</v>
      </c>
      <c r="C1004" s="5">
        <v>3</v>
      </c>
      <c r="D1004" s="2" t="s">
        <v>1</v>
      </c>
      <c r="E1004" s="5" t="s">
        <v>13</v>
      </c>
      <c r="F1004" s="5" t="s">
        <v>84</v>
      </c>
      <c r="G1004" s="6">
        <v>168065.27799999999</v>
      </c>
    </row>
    <row r="1005" spans="1:7" ht="10.5" customHeight="1" x14ac:dyDescent="0.2">
      <c r="A1005" s="5">
        <v>1004</v>
      </c>
      <c r="B1005" s="5" t="s">
        <v>25</v>
      </c>
      <c r="C1005" s="5">
        <v>4</v>
      </c>
      <c r="D1005" s="2" t="s">
        <v>20</v>
      </c>
      <c r="E1005" s="5" t="s">
        <v>13</v>
      </c>
      <c r="F1005" s="5" t="s">
        <v>84</v>
      </c>
      <c r="G1005" s="6">
        <v>55849.86</v>
      </c>
    </row>
    <row r="1006" spans="1:7" ht="10.5" customHeight="1" x14ac:dyDescent="0.2">
      <c r="A1006" s="5">
        <v>1005</v>
      </c>
      <c r="B1006" s="5" t="s">
        <v>25</v>
      </c>
      <c r="C1006" s="5">
        <v>5</v>
      </c>
      <c r="D1006" s="2" t="s">
        <v>2</v>
      </c>
      <c r="E1006" s="5" t="s">
        <v>13</v>
      </c>
      <c r="F1006" s="5" t="s">
        <v>84</v>
      </c>
      <c r="G1006" s="6">
        <v>185699.31700000001</v>
      </c>
    </row>
    <row r="1007" spans="1:7" ht="10.5" customHeight="1" x14ac:dyDescent="0.2">
      <c r="A1007" s="5">
        <v>1006</v>
      </c>
      <c r="B1007" s="5" t="s">
        <v>25</v>
      </c>
      <c r="C1007" s="5">
        <v>6</v>
      </c>
      <c r="D1007" s="2" t="s">
        <v>19</v>
      </c>
      <c r="E1007" s="5" t="s">
        <v>13</v>
      </c>
      <c r="F1007" s="5" t="s">
        <v>84</v>
      </c>
      <c r="G1007" s="6">
        <v>158422.59899999999</v>
      </c>
    </row>
    <row r="1008" spans="1:7" ht="10.5" customHeight="1" x14ac:dyDescent="0.2">
      <c r="A1008" s="5">
        <v>1007</v>
      </c>
      <c r="B1008" s="5" t="s">
        <v>25</v>
      </c>
      <c r="C1008" s="5">
        <v>7</v>
      </c>
      <c r="D1008" s="2" t="s">
        <v>3</v>
      </c>
      <c r="E1008" s="5" t="s">
        <v>13</v>
      </c>
      <c r="F1008" s="5" t="s">
        <v>84</v>
      </c>
      <c r="G1008" s="6">
        <v>0</v>
      </c>
    </row>
    <row r="1009" spans="1:7" ht="10.5" customHeight="1" x14ac:dyDescent="0.2">
      <c r="A1009" s="5">
        <v>1008</v>
      </c>
      <c r="B1009" s="5" t="s">
        <v>25</v>
      </c>
      <c r="C1009" s="5">
        <v>8</v>
      </c>
      <c r="D1009" s="2" t="s">
        <v>4</v>
      </c>
      <c r="E1009" s="5" t="s">
        <v>13</v>
      </c>
      <c r="F1009" s="5" t="s">
        <v>84</v>
      </c>
      <c r="G1009" s="6">
        <v>0</v>
      </c>
    </row>
    <row r="1010" spans="1:7" ht="10.5" customHeight="1" x14ac:dyDescent="0.2">
      <c r="A1010" s="5">
        <v>1009</v>
      </c>
      <c r="B1010" s="5" t="s">
        <v>25</v>
      </c>
      <c r="C1010" s="5">
        <v>9</v>
      </c>
      <c r="D1010" s="2" t="s">
        <v>5</v>
      </c>
      <c r="E1010" s="5" t="s">
        <v>13</v>
      </c>
      <c r="F1010" s="5" t="s">
        <v>84</v>
      </c>
      <c r="G1010" s="6">
        <v>0</v>
      </c>
    </row>
    <row r="1011" spans="1:7" ht="10.5" customHeight="1" x14ac:dyDescent="0.2">
      <c r="A1011" s="5">
        <v>1010</v>
      </c>
      <c r="B1011" s="5" t="s">
        <v>25</v>
      </c>
      <c r="C1011" s="5">
        <v>10</v>
      </c>
      <c r="D1011" s="2" t="s">
        <v>6</v>
      </c>
      <c r="E1011" s="5" t="s">
        <v>13</v>
      </c>
      <c r="F1011" s="5" t="s">
        <v>84</v>
      </c>
      <c r="G1011" s="6">
        <v>0</v>
      </c>
    </row>
    <row r="1012" spans="1:7" ht="10.5" customHeight="1" x14ac:dyDescent="0.2">
      <c r="A1012" s="5">
        <v>1011</v>
      </c>
      <c r="B1012" s="5" t="s">
        <v>25</v>
      </c>
      <c r="C1012" s="5">
        <v>11</v>
      </c>
      <c r="D1012" s="2" t="s">
        <v>7</v>
      </c>
      <c r="E1012" s="5" t="s">
        <v>13</v>
      </c>
      <c r="F1012" s="5" t="s">
        <v>84</v>
      </c>
      <c r="G1012" s="6">
        <v>0</v>
      </c>
    </row>
    <row r="1013" spans="1:7" ht="10.5" customHeight="1" x14ac:dyDescent="0.2">
      <c r="A1013" s="5">
        <v>1012</v>
      </c>
      <c r="B1013" s="5" t="s">
        <v>25</v>
      </c>
      <c r="C1013" s="5">
        <v>12</v>
      </c>
      <c r="D1013" s="2" t="s">
        <v>8</v>
      </c>
      <c r="E1013" s="5" t="s">
        <v>13</v>
      </c>
      <c r="F1013" s="5" t="s">
        <v>84</v>
      </c>
      <c r="G1013" s="6">
        <v>1264382.9210000001</v>
      </c>
    </row>
    <row r="1014" spans="1:7" ht="10.5" customHeight="1" x14ac:dyDescent="0.2">
      <c r="A1014" s="5">
        <v>1013</v>
      </c>
      <c r="B1014" s="5" t="s">
        <v>25</v>
      </c>
      <c r="C1014" s="5">
        <v>13</v>
      </c>
      <c r="D1014" s="2" t="s">
        <v>9</v>
      </c>
      <c r="E1014" s="5" t="s">
        <v>13</v>
      </c>
      <c r="F1014" s="5" t="s">
        <v>84</v>
      </c>
      <c r="G1014" s="6">
        <v>0</v>
      </c>
    </row>
    <row r="1015" spans="1:7" ht="10.5" customHeight="1" x14ac:dyDescent="0.2">
      <c r="A1015" s="5">
        <v>1014</v>
      </c>
      <c r="B1015" s="5" t="s">
        <v>25</v>
      </c>
      <c r="C1015" s="5">
        <v>14</v>
      </c>
      <c r="D1015" s="2" t="s">
        <v>10</v>
      </c>
      <c r="E1015" s="5" t="s">
        <v>13</v>
      </c>
      <c r="F1015" s="5" t="s">
        <v>84</v>
      </c>
      <c r="G1015" s="6">
        <v>1808052.193</v>
      </c>
    </row>
    <row r="1016" spans="1:7" ht="10.5" customHeight="1" x14ac:dyDescent="0.2">
      <c r="A1016" s="5">
        <v>1015</v>
      </c>
      <c r="B1016" s="5" t="s">
        <v>25</v>
      </c>
      <c r="C1016" s="5">
        <v>1</v>
      </c>
      <c r="D1016" s="2" t="s">
        <v>18</v>
      </c>
      <c r="E1016" s="5" t="s">
        <v>14</v>
      </c>
      <c r="F1016" s="5" t="s">
        <v>84</v>
      </c>
      <c r="G1016" s="6">
        <v>13608.933000000001</v>
      </c>
    </row>
    <row r="1017" spans="1:7" ht="10.5" customHeight="1" x14ac:dyDescent="0.2">
      <c r="A1017" s="5">
        <v>1016</v>
      </c>
      <c r="B1017" s="5" t="s">
        <v>25</v>
      </c>
      <c r="C1017" s="5">
        <v>2</v>
      </c>
      <c r="D1017" s="2" t="s">
        <v>0</v>
      </c>
      <c r="E1017" s="5" t="s">
        <v>14</v>
      </c>
      <c r="F1017" s="5" t="s">
        <v>84</v>
      </c>
      <c r="G1017" s="6">
        <v>0</v>
      </c>
    </row>
    <row r="1018" spans="1:7" ht="10.5" customHeight="1" x14ac:dyDescent="0.2">
      <c r="A1018" s="5">
        <v>1017</v>
      </c>
      <c r="B1018" s="5" t="s">
        <v>25</v>
      </c>
      <c r="C1018" s="5">
        <v>3</v>
      </c>
      <c r="D1018" s="2" t="s">
        <v>1</v>
      </c>
      <c r="E1018" s="5" t="s">
        <v>14</v>
      </c>
      <c r="F1018" s="5" t="s">
        <v>84</v>
      </c>
      <c r="G1018" s="6">
        <v>71655.422000000006</v>
      </c>
    </row>
    <row r="1019" spans="1:7" ht="10.5" customHeight="1" x14ac:dyDescent="0.2">
      <c r="A1019" s="5">
        <v>1018</v>
      </c>
      <c r="B1019" s="5" t="s">
        <v>25</v>
      </c>
      <c r="C1019" s="5">
        <v>4</v>
      </c>
      <c r="D1019" s="2" t="s">
        <v>20</v>
      </c>
      <c r="E1019" s="5" t="s">
        <v>14</v>
      </c>
      <c r="F1019" s="5" t="s">
        <v>84</v>
      </c>
      <c r="G1019" s="6">
        <v>8751.09</v>
      </c>
    </row>
    <row r="1020" spans="1:7" ht="10.5" customHeight="1" x14ac:dyDescent="0.2">
      <c r="A1020" s="5">
        <v>1019</v>
      </c>
      <c r="B1020" s="5" t="s">
        <v>25</v>
      </c>
      <c r="C1020" s="5">
        <v>5</v>
      </c>
      <c r="D1020" s="2" t="s">
        <v>2</v>
      </c>
      <c r="E1020" s="5" t="s">
        <v>14</v>
      </c>
      <c r="F1020" s="5" t="s">
        <v>84</v>
      </c>
      <c r="G1020" s="6">
        <v>0</v>
      </c>
    </row>
    <row r="1021" spans="1:7" ht="10.5" customHeight="1" x14ac:dyDescent="0.2">
      <c r="A1021" s="5">
        <v>1020</v>
      </c>
      <c r="B1021" s="5" t="s">
        <v>25</v>
      </c>
      <c r="C1021" s="5">
        <v>6</v>
      </c>
      <c r="D1021" s="2" t="s">
        <v>19</v>
      </c>
      <c r="E1021" s="5" t="s">
        <v>14</v>
      </c>
      <c r="F1021" s="5" t="s">
        <v>84</v>
      </c>
      <c r="G1021" s="6">
        <v>0</v>
      </c>
    </row>
    <row r="1022" spans="1:7" ht="10.5" customHeight="1" x14ac:dyDescent="0.2">
      <c r="A1022" s="5">
        <v>1021</v>
      </c>
      <c r="B1022" s="5" t="s">
        <v>25</v>
      </c>
      <c r="C1022" s="5">
        <v>7</v>
      </c>
      <c r="D1022" s="2" t="s">
        <v>3</v>
      </c>
      <c r="E1022" s="5" t="s">
        <v>14</v>
      </c>
      <c r="F1022" s="5" t="s">
        <v>84</v>
      </c>
      <c r="G1022" s="6">
        <v>0</v>
      </c>
    </row>
    <row r="1023" spans="1:7" ht="10.5" customHeight="1" x14ac:dyDescent="0.2">
      <c r="A1023" s="5">
        <v>1022</v>
      </c>
      <c r="B1023" s="5" t="s">
        <v>25</v>
      </c>
      <c r="C1023" s="5">
        <v>8</v>
      </c>
      <c r="D1023" s="2" t="s">
        <v>4</v>
      </c>
      <c r="E1023" s="5" t="s">
        <v>14</v>
      </c>
      <c r="F1023" s="5" t="s">
        <v>84</v>
      </c>
      <c r="G1023" s="6">
        <v>237541.337</v>
      </c>
    </row>
    <row r="1024" spans="1:7" ht="10.5" customHeight="1" x14ac:dyDescent="0.2">
      <c r="A1024" s="5">
        <v>1023</v>
      </c>
      <c r="B1024" s="5" t="s">
        <v>25</v>
      </c>
      <c r="C1024" s="5">
        <v>9</v>
      </c>
      <c r="D1024" s="2" t="s">
        <v>5</v>
      </c>
      <c r="E1024" s="5" t="s">
        <v>14</v>
      </c>
      <c r="F1024" s="5" t="s">
        <v>84</v>
      </c>
      <c r="G1024" s="6">
        <v>634134.125</v>
      </c>
    </row>
    <row r="1025" spans="1:7" ht="10.5" customHeight="1" x14ac:dyDescent="0.2">
      <c r="A1025" s="5">
        <v>1024</v>
      </c>
      <c r="B1025" s="5" t="s">
        <v>25</v>
      </c>
      <c r="C1025" s="5">
        <v>10</v>
      </c>
      <c r="D1025" s="2" t="s">
        <v>6</v>
      </c>
      <c r="E1025" s="5" t="s">
        <v>14</v>
      </c>
      <c r="F1025" s="5" t="s">
        <v>84</v>
      </c>
      <c r="G1025" s="6">
        <v>40501.235999999997</v>
      </c>
    </row>
    <row r="1026" spans="1:7" ht="10.5" customHeight="1" x14ac:dyDescent="0.2">
      <c r="A1026" s="5">
        <v>1025</v>
      </c>
      <c r="B1026" s="5" t="s">
        <v>25</v>
      </c>
      <c r="C1026" s="5">
        <v>11</v>
      </c>
      <c r="D1026" s="2" t="s">
        <v>7</v>
      </c>
      <c r="E1026" s="5" t="s">
        <v>14</v>
      </c>
      <c r="F1026" s="5" t="s">
        <v>84</v>
      </c>
      <c r="G1026" s="6">
        <v>275659.53399999999</v>
      </c>
    </row>
    <row r="1027" spans="1:7" ht="10.5" customHeight="1" x14ac:dyDescent="0.2">
      <c r="A1027" s="5">
        <v>1026</v>
      </c>
      <c r="B1027" s="5" t="s">
        <v>25</v>
      </c>
      <c r="C1027" s="5">
        <v>12</v>
      </c>
      <c r="D1027" s="2" t="s">
        <v>8</v>
      </c>
      <c r="E1027" s="5" t="s">
        <v>14</v>
      </c>
      <c r="F1027" s="5" t="s">
        <v>84</v>
      </c>
      <c r="G1027" s="6">
        <v>0</v>
      </c>
    </row>
    <row r="1028" spans="1:7" ht="10.5" customHeight="1" x14ac:dyDescent="0.2">
      <c r="A1028" s="5">
        <v>1027</v>
      </c>
      <c r="B1028" s="5" t="s">
        <v>25</v>
      </c>
      <c r="C1028" s="5">
        <v>13</v>
      </c>
      <c r="D1028" s="2" t="s">
        <v>9</v>
      </c>
      <c r="E1028" s="5" t="s">
        <v>14</v>
      </c>
      <c r="F1028" s="5" t="s">
        <v>84</v>
      </c>
      <c r="G1028" s="6">
        <v>0</v>
      </c>
    </row>
    <row r="1029" spans="1:7" ht="10.5" customHeight="1" x14ac:dyDescent="0.2">
      <c r="A1029" s="5">
        <v>1028</v>
      </c>
      <c r="B1029" s="5" t="s">
        <v>25</v>
      </c>
      <c r="C1029" s="5">
        <v>14</v>
      </c>
      <c r="D1029" s="2" t="s">
        <v>10</v>
      </c>
      <c r="E1029" s="5" t="s">
        <v>14</v>
      </c>
      <c r="F1029" s="5" t="s">
        <v>84</v>
      </c>
      <c r="G1029" s="6">
        <v>0</v>
      </c>
    </row>
    <row r="1030" spans="1:7" ht="10.5" customHeight="1" x14ac:dyDescent="0.2">
      <c r="A1030" s="5">
        <v>1029</v>
      </c>
      <c r="B1030" s="5" t="s">
        <v>104</v>
      </c>
      <c r="C1030" s="5">
        <v>20</v>
      </c>
      <c r="D1030" s="2" t="s">
        <v>56</v>
      </c>
      <c r="E1030" s="5" t="s">
        <v>13</v>
      </c>
      <c r="F1030" s="5" t="s">
        <v>84</v>
      </c>
      <c r="G1030" s="6">
        <v>0</v>
      </c>
    </row>
    <row r="1031" spans="1:7" ht="10.5" customHeight="1" x14ac:dyDescent="0.2">
      <c r="A1031" s="5">
        <v>1030</v>
      </c>
      <c r="B1031" s="5" t="s">
        <v>104</v>
      </c>
      <c r="C1031" s="5">
        <v>21</v>
      </c>
      <c r="D1031" s="2" t="s">
        <v>57</v>
      </c>
      <c r="E1031" s="5" t="s">
        <v>13</v>
      </c>
      <c r="F1031" s="5" t="s">
        <v>84</v>
      </c>
      <c r="G1031" s="6">
        <v>0</v>
      </c>
    </row>
    <row r="1032" spans="1:7" ht="10.5" customHeight="1" x14ac:dyDescent="0.2">
      <c r="A1032" s="5">
        <v>1031</v>
      </c>
      <c r="B1032" s="5" t="s">
        <v>104</v>
      </c>
      <c r="C1032" s="5">
        <v>22</v>
      </c>
      <c r="D1032" s="2" t="s">
        <v>58</v>
      </c>
      <c r="E1032" s="5" t="s">
        <v>13</v>
      </c>
      <c r="F1032" s="5" t="s">
        <v>84</v>
      </c>
      <c r="G1032" s="6">
        <v>0</v>
      </c>
    </row>
    <row r="1033" spans="1:7" ht="10.5" customHeight="1" x14ac:dyDescent="0.2">
      <c r="A1033" s="5">
        <v>1032</v>
      </c>
      <c r="B1033" s="5" t="s">
        <v>104</v>
      </c>
      <c r="C1033" s="5">
        <v>23</v>
      </c>
      <c r="D1033" s="2" t="s">
        <v>47</v>
      </c>
      <c r="E1033" s="5" t="s">
        <v>13</v>
      </c>
      <c r="F1033" s="5" t="s">
        <v>84</v>
      </c>
      <c r="G1033" s="6">
        <v>47966.3</v>
      </c>
    </row>
    <row r="1034" spans="1:7" ht="10.5" customHeight="1" x14ac:dyDescent="0.2">
      <c r="A1034" s="5">
        <v>1033</v>
      </c>
      <c r="B1034" s="5" t="s">
        <v>104</v>
      </c>
      <c r="C1034" s="5">
        <v>24</v>
      </c>
      <c r="D1034" s="2" t="s">
        <v>48</v>
      </c>
      <c r="E1034" s="5" t="s">
        <v>13</v>
      </c>
      <c r="F1034" s="5" t="s">
        <v>84</v>
      </c>
      <c r="G1034" s="6">
        <v>0</v>
      </c>
    </row>
    <row r="1035" spans="1:7" ht="10.5" customHeight="1" x14ac:dyDescent="0.2">
      <c r="A1035" s="5">
        <v>1034</v>
      </c>
      <c r="B1035" s="5" t="s">
        <v>104</v>
      </c>
      <c r="C1035" s="5">
        <v>25</v>
      </c>
      <c r="D1035" s="2" t="s">
        <v>59</v>
      </c>
      <c r="E1035" s="5" t="s">
        <v>13</v>
      </c>
      <c r="F1035" s="5" t="s">
        <v>84</v>
      </c>
      <c r="G1035" s="6">
        <v>2361.8029999999999</v>
      </c>
    </row>
    <row r="1036" spans="1:7" ht="10.5" customHeight="1" x14ac:dyDescent="0.2">
      <c r="A1036" s="5">
        <v>1035</v>
      </c>
      <c r="B1036" s="5" t="s">
        <v>104</v>
      </c>
      <c r="C1036" s="5">
        <v>26</v>
      </c>
      <c r="D1036" s="2" t="s">
        <v>49</v>
      </c>
      <c r="E1036" s="5" t="s">
        <v>13</v>
      </c>
      <c r="F1036" s="5" t="s">
        <v>84</v>
      </c>
      <c r="G1036" s="6">
        <v>0</v>
      </c>
    </row>
    <row r="1037" spans="1:7" ht="10.5" customHeight="1" x14ac:dyDescent="0.2">
      <c r="A1037" s="5">
        <v>1036</v>
      </c>
      <c r="B1037" s="5" t="s">
        <v>104</v>
      </c>
      <c r="C1037" s="5">
        <v>27</v>
      </c>
      <c r="D1037" s="2" t="s">
        <v>60</v>
      </c>
      <c r="E1037" s="5" t="s">
        <v>13</v>
      </c>
      <c r="F1037" s="5" t="s">
        <v>84</v>
      </c>
      <c r="G1037" s="6">
        <v>0</v>
      </c>
    </row>
    <row r="1038" spans="1:7" ht="10.5" customHeight="1" x14ac:dyDescent="0.2">
      <c r="A1038" s="5">
        <v>1037</v>
      </c>
      <c r="B1038" s="5" t="s">
        <v>104</v>
      </c>
      <c r="C1038" s="5">
        <v>28</v>
      </c>
      <c r="D1038" s="2" t="s">
        <v>61</v>
      </c>
      <c r="E1038" s="5" t="s">
        <v>13</v>
      </c>
      <c r="F1038" s="5" t="s">
        <v>84</v>
      </c>
      <c r="G1038" s="6">
        <v>146617.81599999976</v>
      </c>
    </row>
    <row r="1039" spans="1:7" ht="10.5" customHeight="1" x14ac:dyDescent="0.2">
      <c r="A1039" s="5">
        <v>1038</v>
      </c>
      <c r="B1039" s="5" t="s">
        <v>104</v>
      </c>
      <c r="C1039" s="5">
        <v>20</v>
      </c>
      <c r="D1039" s="2" t="s">
        <v>56</v>
      </c>
      <c r="E1039" s="5" t="s">
        <v>14</v>
      </c>
      <c r="F1039" s="5" t="s">
        <v>84</v>
      </c>
      <c r="G1039" s="6">
        <v>0</v>
      </c>
    </row>
    <row r="1040" spans="1:7" ht="10.5" customHeight="1" x14ac:dyDescent="0.2">
      <c r="A1040" s="5">
        <v>1039</v>
      </c>
      <c r="B1040" s="5" t="s">
        <v>104</v>
      </c>
      <c r="C1040" s="5">
        <v>21</v>
      </c>
      <c r="D1040" s="2" t="s">
        <v>57</v>
      </c>
      <c r="E1040" s="5" t="s">
        <v>14</v>
      </c>
      <c r="F1040" s="5" t="s">
        <v>84</v>
      </c>
      <c r="G1040" s="6">
        <v>0</v>
      </c>
    </row>
    <row r="1041" spans="1:7" ht="10.5" customHeight="1" x14ac:dyDescent="0.2">
      <c r="A1041" s="5">
        <v>1040</v>
      </c>
      <c r="B1041" s="5" t="s">
        <v>104</v>
      </c>
      <c r="C1041" s="5">
        <v>22</v>
      </c>
      <c r="D1041" s="2" t="s">
        <v>58</v>
      </c>
      <c r="E1041" s="5" t="s">
        <v>14</v>
      </c>
      <c r="F1041" s="5" t="s">
        <v>84</v>
      </c>
      <c r="G1041" s="6">
        <v>0</v>
      </c>
    </row>
    <row r="1042" spans="1:7" ht="10.5" customHeight="1" x14ac:dyDescent="0.2">
      <c r="A1042" s="5">
        <v>1041</v>
      </c>
      <c r="B1042" s="5" t="s">
        <v>104</v>
      </c>
      <c r="C1042" s="5">
        <v>23</v>
      </c>
      <c r="D1042" s="2" t="s">
        <v>47</v>
      </c>
      <c r="E1042" s="5" t="s">
        <v>14</v>
      </c>
      <c r="F1042" s="5" t="s">
        <v>84</v>
      </c>
      <c r="G1042" s="6">
        <v>0</v>
      </c>
    </row>
    <row r="1043" spans="1:7" ht="10.5" customHeight="1" x14ac:dyDescent="0.2">
      <c r="A1043" s="5">
        <v>1042</v>
      </c>
      <c r="B1043" s="5" t="s">
        <v>104</v>
      </c>
      <c r="C1043" s="5">
        <v>24</v>
      </c>
      <c r="D1043" s="2" t="s">
        <v>48</v>
      </c>
      <c r="E1043" s="5" t="s">
        <v>14</v>
      </c>
      <c r="F1043" s="5" t="s">
        <v>84</v>
      </c>
      <c r="G1043" s="6">
        <v>11611.409</v>
      </c>
    </row>
    <row r="1044" spans="1:7" ht="10.5" customHeight="1" x14ac:dyDescent="0.2">
      <c r="A1044" s="5">
        <v>1043</v>
      </c>
      <c r="B1044" s="5" t="s">
        <v>104</v>
      </c>
      <c r="C1044" s="5">
        <v>25</v>
      </c>
      <c r="D1044" s="2" t="s">
        <v>59</v>
      </c>
      <c r="E1044" s="5" t="s">
        <v>14</v>
      </c>
      <c r="F1044" s="5" t="s">
        <v>84</v>
      </c>
      <c r="G1044" s="6">
        <v>2641.0259999999998</v>
      </c>
    </row>
    <row r="1045" spans="1:7" ht="10.5" customHeight="1" x14ac:dyDescent="0.2">
      <c r="A1045" s="5">
        <v>1044</v>
      </c>
      <c r="B1045" s="5" t="s">
        <v>104</v>
      </c>
      <c r="C1045" s="5">
        <v>26</v>
      </c>
      <c r="D1045" s="2" t="s">
        <v>49</v>
      </c>
      <c r="E1045" s="5" t="s">
        <v>14</v>
      </c>
      <c r="F1045" s="5" t="s">
        <v>84</v>
      </c>
      <c r="G1045" s="6">
        <v>0</v>
      </c>
    </row>
    <row r="1046" spans="1:7" ht="10.5" customHeight="1" x14ac:dyDescent="0.2">
      <c r="A1046" s="5">
        <v>1045</v>
      </c>
      <c r="B1046" s="5" t="s">
        <v>104</v>
      </c>
      <c r="C1046" s="5">
        <v>27</v>
      </c>
      <c r="D1046" s="2" t="s">
        <v>60</v>
      </c>
      <c r="E1046" s="5" t="s">
        <v>14</v>
      </c>
      <c r="F1046" s="5" t="s">
        <v>84</v>
      </c>
      <c r="G1046" s="6">
        <v>0</v>
      </c>
    </row>
    <row r="1047" spans="1:7" ht="10.5" customHeight="1" x14ac:dyDescent="0.2">
      <c r="A1047" s="5">
        <v>1046</v>
      </c>
      <c r="B1047" s="5" t="s">
        <v>104</v>
      </c>
      <c r="C1047" s="5">
        <v>28</v>
      </c>
      <c r="D1047" s="2" t="s">
        <v>61</v>
      </c>
      <c r="E1047" s="5" t="s">
        <v>14</v>
      </c>
      <c r="F1047" s="5" t="s">
        <v>84</v>
      </c>
      <c r="G1047" s="6">
        <v>137812.66399999993</v>
      </c>
    </row>
    <row r="1048" spans="1:7" ht="10.5" customHeight="1" x14ac:dyDescent="0.2">
      <c r="A1048" s="5">
        <v>1047</v>
      </c>
      <c r="B1048" s="5" t="s">
        <v>11</v>
      </c>
      <c r="C1048" s="5">
        <v>29</v>
      </c>
      <c r="D1048" s="2" t="s">
        <v>11</v>
      </c>
      <c r="E1048" s="5" t="s">
        <v>13</v>
      </c>
      <c r="F1048" s="5" t="s">
        <v>84</v>
      </c>
      <c r="G1048" s="6">
        <v>50464.398000000001</v>
      </c>
    </row>
    <row r="1049" spans="1:7" ht="10.5" customHeight="1" x14ac:dyDescent="0.2">
      <c r="A1049" s="5">
        <v>1048</v>
      </c>
      <c r="B1049" s="5" t="s">
        <v>11</v>
      </c>
      <c r="C1049" s="5">
        <v>29</v>
      </c>
      <c r="D1049" s="2" t="s">
        <v>11</v>
      </c>
      <c r="E1049" s="5" t="s">
        <v>14</v>
      </c>
      <c r="F1049" s="5" t="s">
        <v>84</v>
      </c>
      <c r="G1049" s="6">
        <v>-48152.34</v>
      </c>
    </row>
    <row r="1050" spans="1:7" ht="10.5" customHeight="1" x14ac:dyDescent="0.2">
      <c r="A1050" s="5">
        <v>1049</v>
      </c>
      <c r="B1050" s="5" t="s">
        <v>24</v>
      </c>
      <c r="C1050" s="5">
        <v>30</v>
      </c>
      <c r="D1050" s="2" t="s">
        <v>15</v>
      </c>
      <c r="E1050" s="5" t="s">
        <v>13</v>
      </c>
      <c r="F1050" s="5" t="s">
        <v>84</v>
      </c>
      <c r="G1050" s="6">
        <v>0</v>
      </c>
    </row>
    <row r="1051" spans="1:7" ht="10.5" customHeight="1" x14ac:dyDescent="0.2">
      <c r="A1051" s="5">
        <v>1050</v>
      </c>
      <c r="B1051" s="5" t="s">
        <v>24</v>
      </c>
      <c r="C1051" s="5">
        <v>30</v>
      </c>
      <c r="D1051" s="2" t="s">
        <v>15</v>
      </c>
      <c r="E1051" s="5" t="s">
        <v>14</v>
      </c>
      <c r="F1051" s="5" t="s">
        <v>84</v>
      </c>
      <c r="G1051" s="6">
        <v>0</v>
      </c>
    </row>
    <row r="1052" spans="1:7" ht="10.5" customHeight="1" x14ac:dyDescent="0.2">
      <c r="A1052" s="5">
        <v>1051</v>
      </c>
      <c r="B1052" s="5" t="s">
        <v>25</v>
      </c>
      <c r="C1052" s="5">
        <v>1</v>
      </c>
      <c r="D1052" s="2" t="s">
        <v>18</v>
      </c>
      <c r="E1052" s="5" t="s">
        <v>13</v>
      </c>
      <c r="F1052" s="5" t="s">
        <v>83</v>
      </c>
      <c r="G1052" s="6">
        <v>119559.38200000001</v>
      </c>
    </row>
    <row r="1053" spans="1:7" ht="10.5" customHeight="1" x14ac:dyDescent="0.2">
      <c r="A1053" s="5">
        <v>1052</v>
      </c>
      <c r="B1053" s="5" t="s">
        <v>25</v>
      </c>
      <c r="C1053" s="5">
        <v>2</v>
      </c>
      <c r="D1053" s="2" t="s">
        <v>0</v>
      </c>
      <c r="E1053" s="5" t="s">
        <v>13</v>
      </c>
      <c r="F1053" s="5" t="s">
        <v>83</v>
      </c>
      <c r="G1053" s="6">
        <v>662521.90599999996</v>
      </c>
    </row>
    <row r="1054" spans="1:7" ht="10.5" customHeight="1" x14ac:dyDescent="0.2">
      <c r="A1054" s="5">
        <v>1053</v>
      </c>
      <c r="B1054" s="5" t="s">
        <v>25</v>
      </c>
      <c r="C1054" s="5">
        <v>3</v>
      </c>
      <c r="D1054" s="2" t="s">
        <v>1</v>
      </c>
      <c r="E1054" s="5" t="s">
        <v>13</v>
      </c>
      <c r="F1054" s="5" t="s">
        <v>83</v>
      </c>
      <c r="G1054" s="6">
        <v>173497.49299999999</v>
      </c>
    </row>
    <row r="1055" spans="1:7" ht="10.5" customHeight="1" x14ac:dyDescent="0.2">
      <c r="A1055" s="5">
        <v>1054</v>
      </c>
      <c r="B1055" s="5" t="s">
        <v>25</v>
      </c>
      <c r="C1055" s="5">
        <v>4</v>
      </c>
      <c r="D1055" s="2" t="s">
        <v>20</v>
      </c>
      <c r="E1055" s="5" t="s">
        <v>13</v>
      </c>
      <c r="F1055" s="5" t="s">
        <v>83</v>
      </c>
      <c r="G1055" s="6">
        <v>60579.646999999997</v>
      </c>
    </row>
    <row r="1056" spans="1:7" ht="10.5" customHeight="1" x14ac:dyDescent="0.2">
      <c r="A1056" s="5">
        <v>1055</v>
      </c>
      <c r="B1056" s="5" t="s">
        <v>25</v>
      </c>
      <c r="C1056" s="5">
        <v>5</v>
      </c>
      <c r="D1056" s="2" t="s">
        <v>2</v>
      </c>
      <c r="E1056" s="5" t="s">
        <v>13</v>
      </c>
      <c r="F1056" s="5" t="s">
        <v>83</v>
      </c>
      <c r="G1056" s="6">
        <v>220192.30700000003</v>
      </c>
    </row>
    <row r="1057" spans="1:7" ht="10.5" customHeight="1" x14ac:dyDescent="0.2">
      <c r="A1057" s="5">
        <v>1056</v>
      </c>
      <c r="B1057" s="5" t="s">
        <v>25</v>
      </c>
      <c r="C1057" s="5">
        <v>6</v>
      </c>
      <c r="D1057" s="2" t="s">
        <v>19</v>
      </c>
      <c r="E1057" s="5" t="s">
        <v>13</v>
      </c>
      <c r="F1057" s="5" t="s">
        <v>83</v>
      </c>
      <c r="G1057" s="6">
        <v>170178.55</v>
      </c>
    </row>
    <row r="1058" spans="1:7" ht="10.5" customHeight="1" x14ac:dyDescent="0.2">
      <c r="A1058" s="5">
        <v>1057</v>
      </c>
      <c r="B1058" s="5" t="s">
        <v>25</v>
      </c>
      <c r="C1058" s="5">
        <v>7</v>
      </c>
      <c r="D1058" s="2" t="s">
        <v>3</v>
      </c>
      <c r="E1058" s="5" t="s">
        <v>13</v>
      </c>
      <c r="F1058" s="5" t="s">
        <v>83</v>
      </c>
      <c r="G1058" s="6">
        <v>0</v>
      </c>
    </row>
    <row r="1059" spans="1:7" ht="10.5" customHeight="1" x14ac:dyDescent="0.2">
      <c r="A1059" s="5">
        <v>1058</v>
      </c>
      <c r="B1059" s="5" t="s">
        <v>25</v>
      </c>
      <c r="C1059" s="5">
        <v>8</v>
      </c>
      <c r="D1059" s="2" t="s">
        <v>4</v>
      </c>
      <c r="E1059" s="5" t="s">
        <v>13</v>
      </c>
      <c r="F1059" s="5" t="s">
        <v>83</v>
      </c>
      <c r="G1059" s="6">
        <v>0</v>
      </c>
    </row>
    <row r="1060" spans="1:7" ht="10.5" customHeight="1" x14ac:dyDescent="0.2">
      <c r="A1060" s="5">
        <v>1059</v>
      </c>
      <c r="B1060" s="5" t="s">
        <v>25</v>
      </c>
      <c r="C1060" s="5">
        <v>9</v>
      </c>
      <c r="D1060" s="2" t="s">
        <v>5</v>
      </c>
      <c r="E1060" s="5" t="s">
        <v>13</v>
      </c>
      <c r="F1060" s="5" t="s">
        <v>83</v>
      </c>
      <c r="G1060" s="6">
        <v>0</v>
      </c>
    </row>
    <row r="1061" spans="1:7" ht="10.5" customHeight="1" x14ac:dyDescent="0.2">
      <c r="A1061" s="5">
        <v>1060</v>
      </c>
      <c r="B1061" s="5" t="s">
        <v>25</v>
      </c>
      <c r="C1061" s="5">
        <v>10</v>
      </c>
      <c r="D1061" s="2" t="s">
        <v>6</v>
      </c>
      <c r="E1061" s="5" t="s">
        <v>13</v>
      </c>
      <c r="F1061" s="5" t="s">
        <v>83</v>
      </c>
      <c r="G1061" s="6">
        <v>0</v>
      </c>
    </row>
    <row r="1062" spans="1:7" ht="10.5" customHeight="1" x14ac:dyDescent="0.2">
      <c r="A1062" s="5">
        <v>1061</v>
      </c>
      <c r="B1062" s="5" t="s">
        <v>25</v>
      </c>
      <c r="C1062" s="5">
        <v>11</v>
      </c>
      <c r="D1062" s="2" t="s">
        <v>7</v>
      </c>
      <c r="E1062" s="5" t="s">
        <v>13</v>
      </c>
      <c r="F1062" s="5" t="s">
        <v>83</v>
      </c>
      <c r="G1062" s="6">
        <v>0</v>
      </c>
    </row>
    <row r="1063" spans="1:7" ht="10.5" customHeight="1" x14ac:dyDescent="0.2">
      <c r="A1063" s="5">
        <v>1062</v>
      </c>
      <c r="B1063" s="5" t="s">
        <v>25</v>
      </c>
      <c r="C1063" s="5">
        <v>12</v>
      </c>
      <c r="D1063" s="2" t="s">
        <v>8</v>
      </c>
      <c r="E1063" s="5" t="s">
        <v>13</v>
      </c>
      <c r="F1063" s="5" t="s">
        <v>83</v>
      </c>
      <c r="G1063" s="6">
        <v>1785617.9850000001</v>
      </c>
    </row>
    <row r="1064" spans="1:7" ht="10.5" customHeight="1" x14ac:dyDescent="0.2">
      <c r="A1064" s="5">
        <v>1063</v>
      </c>
      <c r="B1064" s="5" t="s">
        <v>25</v>
      </c>
      <c r="C1064" s="5">
        <v>13</v>
      </c>
      <c r="D1064" s="2" t="s">
        <v>9</v>
      </c>
      <c r="E1064" s="5" t="s">
        <v>13</v>
      </c>
      <c r="F1064" s="5" t="s">
        <v>83</v>
      </c>
      <c r="G1064" s="6">
        <v>0</v>
      </c>
    </row>
    <row r="1065" spans="1:7" ht="10.5" customHeight="1" x14ac:dyDescent="0.2">
      <c r="A1065" s="5">
        <v>1064</v>
      </c>
      <c r="B1065" s="5" t="s">
        <v>25</v>
      </c>
      <c r="C1065" s="5">
        <v>14</v>
      </c>
      <c r="D1065" s="2" t="s">
        <v>10</v>
      </c>
      <c r="E1065" s="5" t="s">
        <v>13</v>
      </c>
      <c r="F1065" s="5" t="s">
        <v>83</v>
      </c>
      <c r="G1065" s="6">
        <v>2015993.4779999999</v>
      </c>
    </row>
    <row r="1066" spans="1:7" ht="10.5" customHeight="1" x14ac:dyDescent="0.2">
      <c r="A1066" s="5">
        <v>1065</v>
      </c>
      <c r="B1066" s="5" t="s">
        <v>25</v>
      </c>
      <c r="C1066" s="5">
        <v>1</v>
      </c>
      <c r="D1066" s="2" t="s">
        <v>18</v>
      </c>
      <c r="E1066" s="5" t="s">
        <v>14</v>
      </c>
      <c r="F1066" s="5" t="s">
        <v>83</v>
      </c>
      <c r="G1066" s="6">
        <v>12613.465</v>
      </c>
    </row>
    <row r="1067" spans="1:7" ht="10.5" customHeight="1" x14ac:dyDescent="0.2">
      <c r="A1067" s="5">
        <v>1066</v>
      </c>
      <c r="B1067" s="5" t="s">
        <v>25</v>
      </c>
      <c r="C1067" s="5">
        <v>2</v>
      </c>
      <c r="D1067" s="2" t="s">
        <v>0</v>
      </c>
      <c r="E1067" s="5" t="s">
        <v>14</v>
      </c>
      <c r="F1067" s="5" t="s">
        <v>83</v>
      </c>
      <c r="G1067" s="6">
        <v>0</v>
      </c>
    </row>
    <row r="1068" spans="1:7" ht="10.5" customHeight="1" x14ac:dyDescent="0.2">
      <c r="A1068" s="5">
        <v>1067</v>
      </c>
      <c r="B1068" s="5" t="s">
        <v>25</v>
      </c>
      <c r="C1068" s="5">
        <v>3</v>
      </c>
      <c r="D1068" s="2" t="s">
        <v>1</v>
      </c>
      <c r="E1068" s="5" t="s">
        <v>14</v>
      </c>
      <c r="F1068" s="5" t="s">
        <v>83</v>
      </c>
      <c r="G1068" s="6">
        <v>73926.278999999995</v>
      </c>
    </row>
    <row r="1069" spans="1:7" ht="10.5" customHeight="1" x14ac:dyDescent="0.2">
      <c r="A1069" s="5">
        <v>1068</v>
      </c>
      <c r="B1069" s="5" t="s">
        <v>25</v>
      </c>
      <c r="C1069" s="5">
        <v>4</v>
      </c>
      <c r="D1069" s="2" t="s">
        <v>20</v>
      </c>
      <c r="E1069" s="5" t="s">
        <v>14</v>
      </c>
      <c r="F1069" s="5" t="s">
        <v>83</v>
      </c>
      <c r="G1069" s="6">
        <v>8800.6980000000003</v>
      </c>
    </row>
    <row r="1070" spans="1:7" ht="10.5" customHeight="1" x14ac:dyDescent="0.2">
      <c r="A1070" s="5">
        <v>1069</v>
      </c>
      <c r="B1070" s="5" t="s">
        <v>25</v>
      </c>
      <c r="C1070" s="5">
        <v>5</v>
      </c>
      <c r="D1070" s="2" t="s">
        <v>2</v>
      </c>
      <c r="E1070" s="5" t="s">
        <v>14</v>
      </c>
      <c r="F1070" s="5" t="s">
        <v>83</v>
      </c>
      <c r="G1070" s="6">
        <v>0</v>
      </c>
    </row>
    <row r="1071" spans="1:7" ht="10.5" customHeight="1" x14ac:dyDescent="0.2">
      <c r="A1071" s="5">
        <v>1070</v>
      </c>
      <c r="B1071" s="5" t="s">
        <v>25</v>
      </c>
      <c r="C1071" s="5">
        <v>6</v>
      </c>
      <c r="D1071" s="2" t="s">
        <v>19</v>
      </c>
      <c r="E1071" s="5" t="s">
        <v>14</v>
      </c>
      <c r="F1071" s="5" t="s">
        <v>83</v>
      </c>
      <c r="G1071" s="6">
        <v>0</v>
      </c>
    </row>
    <row r="1072" spans="1:7" ht="10.5" customHeight="1" x14ac:dyDescent="0.2">
      <c r="A1072" s="5">
        <v>1071</v>
      </c>
      <c r="B1072" s="5" t="s">
        <v>25</v>
      </c>
      <c r="C1072" s="5">
        <v>7</v>
      </c>
      <c r="D1072" s="2" t="s">
        <v>3</v>
      </c>
      <c r="E1072" s="5" t="s">
        <v>14</v>
      </c>
      <c r="F1072" s="5" t="s">
        <v>83</v>
      </c>
      <c r="G1072" s="6">
        <v>0</v>
      </c>
    </row>
    <row r="1073" spans="1:7" ht="10.5" customHeight="1" x14ac:dyDescent="0.2">
      <c r="A1073" s="5">
        <v>1072</v>
      </c>
      <c r="B1073" s="5" t="s">
        <v>25</v>
      </c>
      <c r="C1073" s="5">
        <v>8</v>
      </c>
      <c r="D1073" s="2" t="s">
        <v>4</v>
      </c>
      <c r="E1073" s="5" t="s">
        <v>14</v>
      </c>
      <c r="F1073" s="5" t="s">
        <v>83</v>
      </c>
      <c r="G1073" s="6">
        <v>259633.35800000001</v>
      </c>
    </row>
    <row r="1074" spans="1:7" ht="10.5" customHeight="1" x14ac:dyDescent="0.2">
      <c r="A1074" s="5">
        <v>1073</v>
      </c>
      <c r="B1074" s="5" t="s">
        <v>25</v>
      </c>
      <c r="C1074" s="5">
        <v>9</v>
      </c>
      <c r="D1074" s="2" t="s">
        <v>5</v>
      </c>
      <c r="E1074" s="5" t="s">
        <v>14</v>
      </c>
      <c r="F1074" s="5" t="s">
        <v>83</v>
      </c>
      <c r="G1074" s="6">
        <v>666923.15300000005</v>
      </c>
    </row>
    <row r="1075" spans="1:7" ht="10.5" customHeight="1" x14ac:dyDescent="0.2">
      <c r="A1075" s="5">
        <v>1074</v>
      </c>
      <c r="B1075" s="5" t="s">
        <v>25</v>
      </c>
      <c r="C1075" s="5">
        <v>10</v>
      </c>
      <c r="D1075" s="2" t="s">
        <v>6</v>
      </c>
      <c r="E1075" s="5" t="s">
        <v>14</v>
      </c>
      <c r="F1075" s="5" t="s">
        <v>83</v>
      </c>
      <c r="G1075" s="6">
        <v>45502.39</v>
      </c>
    </row>
    <row r="1076" spans="1:7" ht="10.5" customHeight="1" x14ac:dyDescent="0.2">
      <c r="A1076" s="5">
        <v>1075</v>
      </c>
      <c r="B1076" s="5" t="s">
        <v>25</v>
      </c>
      <c r="C1076" s="5">
        <v>11</v>
      </c>
      <c r="D1076" s="2" t="s">
        <v>7</v>
      </c>
      <c r="E1076" s="5" t="s">
        <v>14</v>
      </c>
      <c r="F1076" s="5" t="s">
        <v>83</v>
      </c>
      <c r="G1076" s="6">
        <v>288211.21899999998</v>
      </c>
    </row>
    <row r="1077" spans="1:7" ht="10.5" customHeight="1" x14ac:dyDescent="0.2">
      <c r="A1077" s="5">
        <v>1076</v>
      </c>
      <c r="B1077" s="5" t="s">
        <v>25</v>
      </c>
      <c r="C1077" s="5">
        <v>12</v>
      </c>
      <c r="D1077" s="2" t="s">
        <v>8</v>
      </c>
      <c r="E1077" s="5" t="s">
        <v>14</v>
      </c>
      <c r="F1077" s="5" t="s">
        <v>83</v>
      </c>
      <c r="G1077" s="6">
        <v>0</v>
      </c>
    </row>
    <row r="1078" spans="1:7" ht="10.5" customHeight="1" x14ac:dyDescent="0.2">
      <c r="A1078" s="5">
        <v>1077</v>
      </c>
      <c r="B1078" s="5" t="s">
        <v>25</v>
      </c>
      <c r="C1078" s="5">
        <v>13</v>
      </c>
      <c r="D1078" s="2" t="s">
        <v>9</v>
      </c>
      <c r="E1078" s="5" t="s">
        <v>14</v>
      </c>
      <c r="F1078" s="5" t="s">
        <v>83</v>
      </c>
      <c r="G1078" s="6">
        <v>0</v>
      </c>
    </row>
    <row r="1079" spans="1:7" ht="10.5" customHeight="1" x14ac:dyDescent="0.2">
      <c r="A1079" s="5">
        <v>1078</v>
      </c>
      <c r="B1079" s="5" t="s">
        <v>25</v>
      </c>
      <c r="C1079" s="5">
        <v>14</v>
      </c>
      <c r="D1079" s="2" t="s">
        <v>10</v>
      </c>
      <c r="E1079" s="5" t="s">
        <v>14</v>
      </c>
      <c r="F1079" s="5" t="s">
        <v>83</v>
      </c>
      <c r="G1079" s="6">
        <v>0</v>
      </c>
    </row>
    <row r="1080" spans="1:7" ht="10.5" customHeight="1" x14ac:dyDescent="0.2">
      <c r="A1080" s="5">
        <v>1079</v>
      </c>
      <c r="B1080" s="5" t="s">
        <v>104</v>
      </c>
      <c r="C1080" s="5">
        <v>20</v>
      </c>
      <c r="D1080" s="2" t="s">
        <v>56</v>
      </c>
      <c r="E1080" s="5" t="s">
        <v>13</v>
      </c>
      <c r="F1080" s="5" t="s">
        <v>83</v>
      </c>
      <c r="G1080" s="6">
        <v>0</v>
      </c>
    </row>
    <row r="1081" spans="1:7" ht="10.5" customHeight="1" x14ac:dyDescent="0.2">
      <c r="A1081" s="5">
        <v>1080</v>
      </c>
      <c r="B1081" s="5" t="s">
        <v>104</v>
      </c>
      <c r="C1081" s="5">
        <v>21</v>
      </c>
      <c r="D1081" s="2" t="s">
        <v>57</v>
      </c>
      <c r="E1081" s="5" t="s">
        <v>13</v>
      </c>
      <c r="F1081" s="5" t="s">
        <v>83</v>
      </c>
      <c r="G1081" s="6">
        <v>0</v>
      </c>
    </row>
    <row r="1082" spans="1:7" ht="10.5" customHeight="1" x14ac:dyDescent="0.2">
      <c r="A1082" s="5">
        <v>1081</v>
      </c>
      <c r="B1082" s="5" t="s">
        <v>104</v>
      </c>
      <c r="C1082" s="5">
        <v>22</v>
      </c>
      <c r="D1082" s="2" t="s">
        <v>58</v>
      </c>
      <c r="E1082" s="5" t="s">
        <v>13</v>
      </c>
      <c r="F1082" s="5" t="s">
        <v>83</v>
      </c>
      <c r="G1082" s="6">
        <v>0</v>
      </c>
    </row>
    <row r="1083" spans="1:7" ht="10.5" customHeight="1" x14ac:dyDescent="0.2">
      <c r="A1083" s="5">
        <v>1082</v>
      </c>
      <c r="B1083" s="5" t="s">
        <v>104</v>
      </c>
      <c r="C1083" s="5">
        <v>23</v>
      </c>
      <c r="D1083" s="2" t="s">
        <v>47</v>
      </c>
      <c r="E1083" s="5" t="s">
        <v>13</v>
      </c>
      <c r="F1083" s="5" t="s">
        <v>83</v>
      </c>
      <c r="G1083" s="6">
        <v>41105.792000000001</v>
      </c>
    </row>
    <row r="1084" spans="1:7" ht="10.5" customHeight="1" x14ac:dyDescent="0.2">
      <c r="A1084" s="5">
        <v>1083</v>
      </c>
      <c r="B1084" s="5" t="s">
        <v>104</v>
      </c>
      <c r="C1084" s="5">
        <v>24</v>
      </c>
      <c r="D1084" s="2" t="s">
        <v>48</v>
      </c>
      <c r="E1084" s="5" t="s">
        <v>13</v>
      </c>
      <c r="F1084" s="5" t="s">
        <v>83</v>
      </c>
      <c r="G1084" s="6">
        <v>0</v>
      </c>
    </row>
    <row r="1085" spans="1:7" ht="10.5" customHeight="1" x14ac:dyDescent="0.2">
      <c r="A1085" s="5">
        <v>1084</v>
      </c>
      <c r="B1085" s="5" t="s">
        <v>104</v>
      </c>
      <c r="C1085" s="5">
        <v>25</v>
      </c>
      <c r="D1085" s="2" t="s">
        <v>59</v>
      </c>
      <c r="E1085" s="5" t="s">
        <v>13</v>
      </c>
      <c r="F1085" s="5" t="s">
        <v>83</v>
      </c>
      <c r="G1085" s="6">
        <v>2855.2449999999999</v>
      </c>
    </row>
    <row r="1086" spans="1:7" ht="10.5" customHeight="1" x14ac:dyDescent="0.2">
      <c r="A1086" s="5">
        <v>1085</v>
      </c>
      <c r="B1086" s="5" t="s">
        <v>104</v>
      </c>
      <c r="C1086" s="5">
        <v>26</v>
      </c>
      <c r="D1086" s="2" t="s">
        <v>49</v>
      </c>
      <c r="E1086" s="5" t="s">
        <v>13</v>
      </c>
      <c r="F1086" s="5" t="s">
        <v>83</v>
      </c>
      <c r="G1086" s="6">
        <v>0</v>
      </c>
    </row>
    <row r="1087" spans="1:7" ht="10.5" customHeight="1" x14ac:dyDescent="0.2">
      <c r="A1087" s="5">
        <v>1086</v>
      </c>
      <c r="B1087" s="5" t="s">
        <v>104</v>
      </c>
      <c r="C1087" s="5">
        <v>27</v>
      </c>
      <c r="D1087" s="2" t="s">
        <v>60</v>
      </c>
      <c r="E1087" s="5" t="s">
        <v>13</v>
      </c>
      <c r="F1087" s="5" t="s">
        <v>83</v>
      </c>
      <c r="G1087" s="6">
        <v>0</v>
      </c>
    </row>
    <row r="1088" spans="1:7" ht="10.5" customHeight="1" x14ac:dyDescent="0.2">
      <c r="A1088" s="5">
        <v>1087</v>
      </c>
      <c r="B1088" s="5" t="s">
        <v>104</v>
      </c>
      <c r="C1088" s="5">
        <v>28</v>
      </c>
      <c r="D1088" s="2" t="s">
        <v>61</v>
      </c>
      <c r="E1088" s="5" t="s">
        <v>13</v>
      </c>
      <c r="F1088" s="5" t="s">
        <v>83</v>
      </c>
      <c r="G1088" s="6">
        <v>135972.929</v>
      </c>
    </row>
    <row r="1089" spans="1:7" ht="10.5" customHeight="1" x14ac:dyDescent="0.2">
      <c r="A1089" s="5">
        <v>1088</v>
      </c>
      <c r="B1089" s="5" t="s">
        <v>104</v>
      </c>
      <c r="C1089" s="5">
        <v>20</v>
      </c>
      <c r="D1089" s="2" t="s">
        <v>56</v>
      </c>
      <c r="E1089" s="5" t="s">
        <v>14</v>
      </c>
      <c r="F1089" s="5" t="s">
        <v>83</v>
      </c>
      <c r="G1089" s="6">
        <v>0</v>
      </c>
    </row>
    <row r="1090" spans="1:7" ht="10.5" customHeight="1" x14ac:dyDescent="0.2">
      <c r="A1090" s="5">
        <v>1089</v>
      </c>
      <c r="B1090" s="5" t="s">
        <v>104</v>
      </c>
      <c r="C1090" s="5">
        <v>21</v>
      </c>
      <c r="D1090" s="2" t="s">
        <v>57</v>
      </c>
      <c r="E1090" s="5" t="s">
        <v>14</v>
      </c>
      <c r="F1090" s="5" t="s">
        <v>83</v>
      </c>
      <c r="G1090" s="6">
        <v>0</v>
      </c>
    </row>
    <row r="1091" spans="1:7" ht="10.5" customHeight="1" x14ac:dyDescent="0.2">
      <c r="A1091" s="5">
        <v>1090</v>
      </c>
      <c r="B1091" s="5" t="s">
        <v>104</v>
      </c>
      <c r="C1091" s="5">
        <v>22</v>
      </c>
      <c r="D1091" s="2" t="s">
        <v>58</v>
      </c>
      <c r="E1091" s="5" t="s">
        <v>14</v>
      </c>
      <c r="F1091" s="5" t="s">
        <v>83</v>
      </c>
      <c r="G1091" s="6">
        <v>0</v>
      </c>
    </row>
    <row r="1092" spans="1:7" ht="10.5" customHeight="1" x14ac:dyDescent="0.2">
      <c r="A1092" s="5">
        <v>1091</v>
      </c>
      <c r="B1092" s="5" t="s">
        <v>104</v>
      </c>
      <c r="C1092" s="5">
        <v>23</v>
      </c>
      <c r="D1092" s="2" t="s">
        <v>47</v>
      </c>
      <c r="E1092" s="5" t="s">
        <v>14</v>
      </c>
      <c r="F1092" s="5" t="s">
        <v>83</v>
      </c>
      <c r="G1092" s="6">
        <v>0</v>
      </c>
    </row>
    <row r="1093" spans="1:7" ht="10.5" customHeight="1" x14ac:dyDescent="0.2">
      <c r="A1093" s="5">
        <v>1092</v>
      </c>
      <c r="B1093" s="5" t="s">
        <v>104</v>
      </c>
      <c r="C1093" s="5">
        <v>24</v>
      </c>
      <c r="D1093" s="2" t="s">
        <v>48</v>
      </c>
      <c r="E1093" s="5" t="s">
        <v>14</v>
      </c>
      <c r="F1093" s="5" t="s">
        <v>83</v>
      </c>
      <c r="G1093" s="6">
        <v>8181.9390000000003</v>
      </c>
    </row>
    <row r="1094" spans="1:7" ht="10.5" customHeight="1" x14ac:dyDescent="0.2">
      <c r="A1094" s="5">
        <v>1093</v>
      </c>
      <c r="B1094" s="5" t="s">
        <v>104</v>
      </c>
      <c r="C1094" s="5">
        <v>25</v>
      </c>
      <c r="D1094" s="2" t="s">
        <v>59</v>
      </c>
      <c r="E1094" s="5" t="s">
        <v>14</v>
      </c>
      <c r="F1094" s="5" t="s">
        <v>83</v>
      </c>
      <c r="G1094" s="6">
        <v>26362.55</v>
      </c>
    </row>
    <row r="1095" spans="1:7" ht="10.5" customHeight="1" x14ac:dyDescent="0.2">
      <c r="A1095" s="5">
        <v>1094</v>
      </c>
      <c r="B1095" s="5" t="s">
        <v>104</v>
      </c>
      <c r="C1095" s="5">
        <v>26</v>
      </c>
      <c r="D1095" s="2" t="s">
        <v>49</v>
      </c>
      <c r="E1095" s="5" t="s">
        <v>14</v>
      </c>
      <c r="F1095" s="5" t="s">
        <v>83</v>
      </c>
      <c r="G1095" s="6">
        <v>0</v>
      </c>
    </row>
    <row r="1096" spans="1:7" ht="10.5" customHeight="1" x14ac:dyDescent="0.2">
      <c r="A1096" s="5">
        <v>1095</v>
      </c>
      <c r="B1096" s="5" t="s">
        <v>104</v>
      </c>
      <c r="C1096" s="5">
        <v>27</v>
      </c>
      <c r="D1096" s="2" t="s">
        <v>60</v>
      </c>
      <c r="E1096" s="5" t="s">
        <v>14</v>
      </c>
      <c r="F1096" s="5" t="s">
        <v>83</v>
      </c>
      <c r="G1096" s="6">
        <v>0</v>
      </c>
    </row>
    <row r="1097" spans="1:7" ht="10.5" customHeight="1" x14ac:dyDescent="0.2">
      <c r="A1097" s="5">
        <v>1096</v>
      </c>
      <c r="B1097" s="5" t="s">
        <v>104</v>
      </c>
      <c r="C1097" s="5">
        <v>28</v>
      </c>
      <c r="D1097" s="2" t="s">
        <v>61</v>
      </c>
      <c r="E1097" s="5" t="s">
        <v>14</v>
      </c>
      <c r="F1097" s="5" t="s">
        <v>83</v>
      </c>
      <c r="G1097" s="6">
        <v>118577.35200000001</v>
      </c>
    </row>
    <row r="1098" spans="1:7" ht="10.5" customHeight="1" x14ac:dyDescent="0.2">
      <c r="A1098" s="5">
        <v>1097</v>
      </c>
      <c r="B1098" s="5" t="s">
        <v>11</v>
      </c>
      <c r="C1098" s="5">
        <v>29</v>
      </c>
      <c r="D1098" s="2" t="s">
        <v>11</v>
      </c>
      <c r="E1098" s="5" t="s">
        <v>13</v>
      </c>
      <c r="F1098" s="5" t="s">
        <v>83</v>
      </c>
      <c r="G1098" s="6">
        <v>6723.5860000000002</v>
      </c>
    </row>
    <row r="1099" spans="1:7" ht="10.5" customHeight="1" x14ac:dyDescent="0.2">
      <c r="A1099" s="5">
        <v>1098</v>
      </c>
      <c r="B1099" s="5" t="s">
        <v>11</v>
      </c>
      <c r="C1099" s="5">
        <v>29</v>
      </c>
      <c r="D1099" s="2" t="s">
        <v>11</v>
      </c>
      <c r="E1099" s="5" t="s">
        <v>14</v>
      </c>
      <c r="F1099" s="5" t="s">
        <v>83</v>
      </c>
      <c r="G1099" s="6">
        <v>-6572.0209999999997</v>
      </c>
    </row>
    <row r="1100" spans="1:7" ht="10.5" customHeight="1" x14ac:dyDescent="0.2">
      <c r="A1100" s="5">
        <v>1099</v>
      </c>
      <c r="B1100" s="5" t="s">
        <v>24</v>
      </c>
      <c r="C1100" s="5">
        <v>30</v>
      </c>
      <c r="D1100" s="2" t="s">
        <v>15</v>
      </c>
      <c r="E1100" s="5" t="s">
        <v>13</v>
      </c>
      <c r="F1100" s="5" t="s">
        <v>83</v>
      </c>
      <c r="G1100" s="6">
        <v>0</v>
      </c>
    </row>
    <row r="1101" spans="1:7" ht="10.5" customHeight="1" x14ac:dyDescent="0.2">
      <c r="A1101" s="5">
        <v>1100</v>
      </c>
      <c r="B1101" s="5" t="s">
        <v>24</v>
      </c>
      <c r="C1101" s="5">
        <v>30</v>
      </c>
      <c r="D1101" s="2" t="s">
        <v>15</v>
      </c>
      <c r="E1101" s="5" t="s">
        <v>14</v>
      </c>
      <c r="F1101" s="5" t="s">
        <v>83</v>
      </c>
      <c r="G1101" s="6">
        <v>0</v>
      </c>
    </row>
    <row r="1102" spans="1:7" ht="10.5" customHeight="1" x14ac:dyDescent="0.2">
      <c r="A1102" s="5">
        <v>1101</v>
      </c>
      <c r="B1102" s="5" t="s">
        <v>25</v>
      </c>
      <c r="C1102" s="5">
        <v>1</v>
      </c>
      <c r="D1102" s="2" t="s">
        <v>18</v>
      </c>
      <c r="E1102" s="5" t="s">
        <v>13</v>
      </c>
      <c r="F1102" s="5" t="s">
        <v>82</v>
      </c>
      <c r="G1102" s="6">
        <v>122722.24000000001</v>
      </c>
    </row>
    <row r="1103" spans="1:7" ht="10.5" customHeight="1" x14ac:dyDescent="0.2">
      <c r="A1103" s="5">
        <v>1102</v>
      </c>
      <c r="B1103" s="5" t="s">
        <v>25</v>
      </c>
      <c r="C1103" s="5">
        <v>2</v>
      </c>
      <c r="D1103" s="2" t="s">
        <v>0</v>
      </c>
      <c r="E1103" s="5" t="s">
        <v>13</v>
      </c>
      <c r="F1103" s="5" t="s">
        <v>82</v>
      </c>
      <c r="G1103" s="6">
        <v>866117.17799999996</v>
      </c>
    </row>
    <row r="1104" spans="1:7" ht="10.5" customHeight="1" x14ac:dyDescent="0.2">
      <c r="A1104" s="5">
        <v>1103</v>
      </c>
      <c r="B1104" s="5" t="s">
        <v>25</v>
      </c>
      <c r="C1104" s="5">
        <v>3</v>
      </c>
      <c r="D1104" s="2" t="s">
        <v>1</v>
      </c>
      <c r="E1104" s="5" t="s">
        <v>13</v>
      </c>
      <c r="F1104" s="5" t="s">
        <v>82</v>
      </c>
      <c r="G1104" s="6">
        <v>177821.65299999999</v>
      </c>
    </row>
    <row r="1105" spans="1:7" ht="10.5" customHeight="1" x14ac:dyDescent="0.2">
      <c r="A1105" s="5">
        <v>1104</v>
      </c>
      <c r="B1105" s="5" t="s">
        <v>25</v>
      </c>
      <c r="C1105" s="5">
        <v>4</v>
      </c>
      <c r="D1105" s="2" t="s">
        <v>20</v>
      </c>
      <c r="E1105" s="5" t="s">
        <v>13</v>
      </c>
      <c r="F1105" s="5" t="s">
        <v>82</v>
      </c>
      <c r="G1105" s="6">
        <v>63529.62</v>
      </c>
    </row>
    <row r="1106" spans="1:7" ht="10.5" customHeight="1" x14ac:dyDescent="0.2">
      <c r="A1106" s="5">
        <v>1105</v>
      </c>
      <c r="B1106" s="5" t="s">
        <v>25</v>
      </c>
      <c r="C1106" s="5">
        <v>5</v>
      </c>
      <c r="D1106" s="2" t="s">
        <v>2</v>
      </c>
      <c r="E1106" s="5" t="s">
        <v>13</v>
      </c>
      <c r="F1106" s="5" t="s">
        <v>82</v>
      </c>
      <c r="G1106" s="6">
        <v>260119.12700000001</v>
      </c>
    </row>
    <row r="1107" spans="1:7" ht="10.5" customHeight="1" x14ac:dyDescent="0.2">
      <c r="A1107" s="5">
        <v>1106</v>
      </c>
      <c r="B1107" s="5" t="s">
        <v>25</v>
      </c>
      <c r="C1107" s="5">
        <v>6</v>
      </c>
      <c r="D1107" s="2" t="s">
        <v>19</v>
      </c>
      <c r="E1107" s="5" t="s">
        <v>13</v>
      </c>
      <c r="F1107" s="5" t="s">
        <v>82</v>
      </c>
      <c r="G1107" s="6">
        <v>179673.98</v>
      </c>
    </row>
    <row r="1108" spans="1:7" ht="10.5" customHeight="1" x14ac:dyDescent="0.2">
      <c r="A1108" s="5">
        <v>1107</v>
      </c>
      <c r="B1108" s="5" t="s">
        <v>25</v>
      </c>
      <c r="C1108" s="5">
        <v>7</v>
      </c>
      <c r="D1108" s="2" t="s">
        <v>3</v>
      </c>
      <c r="E1108" s="5" t="s">
        <v>13</v>
      </c>
      <c r="F1108" s="5" t="s">
        <v>82</v>
      </c>
      <c r="G1108" s="6">
        <v>0</v>
      </c>
    </row>
    <row r="1109" spans="1:7" ht="10.5" customHeight="1" x14ac:dyDescent="0.2">
      <c r="A1109" s="5">
        <v>1108</v>
      </c>
      <c r="B1109" s="5" t="s">
        <v>25</v>
      </c>
      <c r="C1109" s="5">
        <v>8</v>
      </c>
      <c r="D1109" s="2" t="s">
        <v>4</v>
      </c>
      <c r="E1109" s="5" t="s">
        <v>13</v>
      </c>
      <c r="F1109" s="5" t="s">
        <v>82</v>
      </c>
      <c r="G1109" s="6">
        <v>0</v>
      </c>
    </row>
    <row r="1110" spans="1:7" ht="10.5" customHeight="1" x14ac:dyDescent="0.2">
      <c r="A1110" s="5">
        <v>1109</v>
      </c>
      <c r="B1110" s="5" t="s">
        <v>25</v>
      </c>
      <c r="C1110" s="5">
        <v>9</v>
      </c>
      <c r="D1110" s="2" t="s">
        <v>5</v>
      </c>
      <c r="E1110" s="5" t="s">
        <v>13</v>
      </c>
      <c r="F1110" s="5" t="s">
        <v>82</v>
      </c>
      <c r="G1110" s="6">
        <v>0</v>
      </c>
    </row>
    <row r="1111" spans="1:7" ht="10.5" customHeight="1" x14ac:dyDescent="0.2">
      <c r="A1111" s="5">
        <v>1110</v>
      </c>
      <c r="B1111" s="5" t="s">
        <v>25</v>
      </c>
      <c r="C1111" s="5">
        <v>10</v>
      </c>
      <c r="D1111" s="2" t="s">
        <v>6</v>
      </c>
      <c r="E1111" s="5" t="s">
        <v>13</v>
      </c>
      <c r="F1111" s="5" t="s">
        <v>82</v>
      </c>
      <c r="G1111" s="6">
        <v>0</v>
      </c>
    </row>
    <row r="1112" spans="1:7" ht="10.5" customHeight="1" x14ac:dyDescent="0.2">
      <c r="A1112" s="5">
        <v>1111</v>
      </c>
      <c r="B1112" s="5" t="s">
        <v>25</v>
      </c>
      <c r="C1112" s="5">
        <v>11</v>
      </c>
      <c r="D1112" s="2" t="s">
        <v>7</v>
      </c>
      <c r="E1112" s="5" t="s">
        <v>13</v>
      </c>
      <c r="F1112" s="5" t="s">
        <v>82</v>
      </c>
      <c r="G1112" s="6">
        <v>0</v>
      </c>
    </row>
    <row r="1113" spans="1:7" ht="10.5" customHeight="1" x14ac:dyDescent="0.2">
      <c r="A1113" s="5">
        <v>1112</v>
      </c>
      <c r="B1113" s="5" t="s">
        <v>25</v>
      </c>
      <c r="C1113" s="5">
        <v>12</v>
      </c>
      <c r="D1113" s="2" t="s">
        <v>8</v>
      </c>
      <c r="E1113" s="5" t="s">
        <v>13</v>
      </c>
      <c r="F1113" s="5" t="s">
        <v>82</v>
      </c>
      <c r="G1113" s="6">
        <v>1884057.63</v>
      </c>
    </row>
    <row r="1114" spans="1:7" ht="10.5" customHeight="1" x14ac:dyDescent="0.2">
      <c r="A1114" s="5">
        <v>1113</v>
      </c>
      <c r="B1114" s="5" t="s">
        <v>25</v>
      </c>
      <c r="C1114" s="5">
        <v>13</v>
      </c>
      <c r="D1114" s="2" t="s">
        <v>9</v>
      </c>
      <c r="E1114" s="5" t="s">
        <v>13</v>
      </c>
      <c r="F1114" s="5" t="s">
        <v>82</v>
      </c>
      <c r="G1114" s="6">
        <v>0</v>
      </c>
    </row>
    <row r="1115" spans="1:7" ht="10.5" customHeight="1" x14ac:dyDescent="0.2">
      <c r="A1115" s="5">
        <v>1114</v>
      </c>
      <c r="B1115" s="5" t="s">
        <v>25</v>
      </c>
      <c r="C1115" s="5">
        <v>14</v>
      </c>
      <c r="D1115" s="2" t="s">
        <v>10</v>
      </c>
      <c r="E1115" s="5" t="s">
        <v>13</v>
      </c>
      <c r="F1115" s="5" t="s">
        <v>82</v>
      </c>
      <c r="G1115" s="6">
        <v>2198523.4619999998</v>
      </c>
    </row>
    <row r="1116" spans="1:7" ht="10.5" customHeight="1" x14ac:dyDescent="0.2">
      <c r="A1116" s="5">
        <v>1115</v>
      </c>
      <c r="B1116" s="5" t="s">
        <v>25</v>
      </c>
      <c r="C1116" s="5">
        <v>1</v>
      </c>
      <c r="D1116" s="2" t="s">
        <v>18</v>
      </c>
      <c r="E1116" s="5" t="s">
        <v>14</v>
      </c>
      <c r="F1116" s="5" t="s">
        <v>82</v>
      </c>
      <c r="G1116" s="6">
        <v>12894.48</v>
      </c>
    </row>
    <row r="1117" spans="1:7" ht="10.5" customHeight="1" x14ac:dyDescent="0.2">
      <c r="A1117" s="5">
        <v>1116</v>
      </c>
      <c r="B1117" s="5" t="s">
        <v>25</v>
      </c>
      <c r="C1117" s="5">
        <v>2</v>
      </c>
      <c r="D1117" s="2" t="s">
        <v>0</v>
      </c>
      <c r="E1117" s="5" t="s">
        <v>14</v>
      </c>
      <c r="F1117" s="5" t="s">
        <v>82</v>
      </c>
      <c r="G1117" s="6">
        <v>0</v>
      </c>
    </row>
    <row r="1118" spans="1:7" ht="10.5" customHeight="1" x14ac:dyDescent="0.2">
      <c r="A1118" s="5">
        <v>1117</v>
      </c>
      <c r="B1118" s="5" t="s">
        <v>25</v>
      </c>
      <c r="C1118" s="5">
        <v>3</v>
      </c>
      <c r="D1118" s="2" t="s">
        <v>1</v>
      </c>
      <c r="E1118" s="5" t="s">
        <v>14</v>
      </c>
      <c r="F1118" s="5" t="s">
        <v>82</v>
      </c>
      <c r="G1118" s="6">
        <v>75780.065000000002</v>
      </c>
    </row>
    <row r="1119" spans="1:7" ht="10.5" customHeight="1" x14ac:dyDescent="0.2">
      <c r="A1119" s="5">
        <v>1118</v>
      </c>
      <c r="B1119" s="5" t="s">
        <v>25</v>
      </c>
      <c r="C1119" s="5">
        <v>4</v>
      </c>
      <c r="D1119" s="2" t="s">
        <v>20</v>
      </c>
      <c r="E1119" s="5" t="s">
        <v>14</v>
      </c>
      <c r="F1119" s="5" t="s">
        <v>82</v>
      </c>
      <c r="G1119" s="6">
        <v>9163.1329999999998</v>
      </c>
    </row>
    <row r="1120" spans="1:7" ht="10.5" customHeight="1" x14ac:dyDescent="0.2">
      <c r="A1120" s="5">
        <v>1119</v>
      </c>
      <c r="B1120" s="5" t="s">
        <v>25</v>
      </c>
      <c r="C1120" s="5">
        <v>5</v>
      </c>
      <c r="D1120" s="2" t="s">
        <v>2</v>
      </c>
      <c r="E1120" s="5" t="s">
        <v>14</v>
      </c>
      <c r="F1120" s="5" t="s">
        <v>82</v>
      </c>
      <c r="G1120" s="6">
        <v>0</v>
      </c>
    </row>
    <row r="1121" spans="1:7" ht="10.5" customHeight="1" x14ac:dyDescent="0.2">
      <c r="A1121" s="5">
        <v>1120</v>
      </c>
      <c r="B1121" s="5" t="s">
        <v>25</v>
      </c>
      <c r="C1121" s="5">
        <v>6</v>
      </c>
      <c r="D1121" s="2" t="s">
        <v>19</v>
      </c>
      <c r="E1121" s="5" t="s">
        <v>14</v>
      </c>
      <c r="F1121" s="5" t="s">
        <v>82</v>
      </c>
      <c r="G1121" s="6">
        <v>0</v>
      </c>
    </row>
    <row r="1122" spans="1:7" ht="10.5" customHeight="1" x14ac:dyDescent="0.2">
      <c r="A1122" s="5">
        <v>1121</v>
      </c>
      <c r="B1122" s="5" t="s">
        <v>25</v>
      </c>
      <c r="C1122" s="5">
        <v>7</v>
      </c>
      <c r="D1122" s="2" t="s">
        <v>3</v>
      </c>
      <c r="E1122" s="5" t="s">
        <v>14</v>
      </c>
      <c r="F1122" s="5" t="s">
        <v>82</v>
      </c>
      <c r="G1122" s="6">
        <v>21666.595000000001</v>
      </c>
    </row>
    <row r="1123" spans="1:7" ht="10.5" customHeight="1" x14ac:dyDescent="0.2">
      <c r="A1123" s="5">
        <v>1122</v>
      </c>
      <c r="B1123" s="5" t="s">
        <v>25</v>
      </c>
      <c r="C1123" s="5">
        <v>8</v>
      </c>
      <c r="D1123" s="2" t="s">
        <v>4</v>
      </c>
      <c r="E1123" s="5" t="s">
        <v>14</v>
      </c>
      <c r="F1123" s="5" t="s">
        <v>82</v>
      </c>
      <c r="G1123" s="6">
        <v>271727.69900000002</v>
      </c>
    </row>
    <row r="1124" spans="1:7" ht="10.5" customHeight="1" x14ac:dyDescent="0.2">
      <c r="A1124" s="5">
        <v>1123</v>
      </c>
      <c r="B1124" s="5" t="s">
        <v>25</v>
      </c>
      <c r="C1124" s="5">
        <v>9</v>
      </c>
      <c r="D1124" s="2" t="s">
        <v>5</v>
      </c>
      <c r="E1124" s="5" t="s">
        <v>14</v>
      </c>
      <c r="F1124" s="5" t="s">
        <v>82</v>
      </c>
      <c r="G1124" s="6">
        <v>697905.16200000001</v>
      </c>
    </row>
    <row r="1125" spans="1:7" ht="10.5" customHeight="1" x14ac:dyDescent="0.2">
      <c r="A1125" s="5">
        <v>1124</v>
      </c>
      <c r="B1125" s="5" t="s">
        <v>25</v>
      </c>
      <c r="C1125" s="5">
        <v>10</v>
      </c>
      <c r="D1125" s="2" t="s">
        <v>6</v>
      </c>
      <c r="E1125" s="5" t="s">
        <v>14</v>
      </c>
      <c r="F1125" s="5" t="s">
        <v>82</v>
      </c>
      <c r="G1125" s="6">
        <v>48291.061000000002</v>
      </c>
    </row>
    <row r="1126" spans="1:7" ht="10.5" customHeight="1" x14ac:dyDescent="0.2">
      <c r="A1126" s="5">
        <v>1125</v>
      </c>
      <c r="B1126" s="5" t="s">
        <v>25</v>
      </c>
      <c r="C1126" s="5">
        <v>11</v>
      </c>
      <c r="D1126" s="2" t="s">
        <v>7</v>
      </c>
      <c r="E1126" s="5" t="s">
        <v>14</v>
      </c>
      <c r="F1126" s="5" t="s">
        <v>82</v>
      </c>
      <c r="G1126" s="6">
        <v>303527.43300000002</v>
      </c>
    </row>
    <row r="1127" spans="1:7" ht="10.5" customHeight="1" x14ac:dyDescent="0.2">
      <c r="A1127" s="5">
        <v>1126</v>
      </c>
      <c r="B1127" s="5" t="s">
        <v>25</v>
      </c>
      <c r="C1127" s="5">
        <v>12</v>
      </c>
      <c r="D1127" s="2" t="s">
        <v>8</v>
      </c>
      <c r="E1127" s="5" t="s">
        <v>14</v>
      </c>
      <c r="F1127" s="5" t="s">
        <v>82</v>
      </c>
      <c r="G1127" s="6">
        <v>0</v>
      </c>
    </row>
    <row r="1128" spans="1:7" ht="10.5" customHeight="1" x14ac:dyDescent="0.2">
      <c r="A1128" s="5">
        <v>1127</v>
      </c>
      <c r="B1128" s="5" t="s">
        <v>25</v>
      </c>
      <c r="C1128" s="5">
        <v>13</v>
      </c>
      <c r="D1128" s="2" t="s">
        <v>9</v>
      </c>
      <c r="E1128" s="5" t="s">
        <v>14</v>
      </c>
      <c r="F1128" s="5" t="s">
        <v>82</v>
      </c>
      <c r="G1128" s="6">
        <v>0</v>
      </c>
    </row>
    <row r="1129" spans="1:7" ht="10.5" customHeight="1" x14ac:dyDescent="0.2">
      <c r="A1129" s="5">
        <v>1128</v>
      </c>
      <c r="B1129" s="5" t="s">
        <v>25</v>
      </c>
      <c r="C1129" s="5">
        <v>14</v>
      </c>
      <c r="D1129" s="2" t="s">
        <v>10</v>
      </c>
      <c r="E1129" s="5" t="s">
        <v>14</v>
      </c>
      <c r="F1129" s="5" t="s">
        <v>82</v>
      </c>
      <c r="G1129" s="6">
        <v>0</v>
      </c>
    </row>
    <row r="1130" spans="1:7" ht="10.5" customHeight="1" x14ac:dyDescent="0.2">
      <c r="A1130" s="5">
        <v>1129</v>
      </c>
      <c r="B1130" s="5" t="s">
        <v>104</v>
      </c>
      <c r="C1130" s="5">
        <v>20</v>
      </c>
      <c r="D1130" s="2" t="s">
        <v>56</v>
      </c>
      <c r="E1130" s="5" t="s">
        <v>13</v>
      </c>
      <c r="F1130" s="5" t="s">
        <v>82</v>
      </c>
      <c r="G1130" s="6">
        <v>0</v>
      </c>
    </row>
    <row r="1131" spans="1:7" ht="10.5" customHeight="1" x14ac:dyDescent="0.2">
      <c r="A1131" s="5">
        <v>1130</v>
      </c>
      <c r="B1131" s="5" t="s">
        <v>104</v>
      </c>
      <c r="C1131" s="5">
        <v>21</v>
      </c>
      <c r="D1131" s="2" t="s">
        <v>57</v>
      </c>
      <c r="E1131" s="5" t="s">
        <v>13</v>
      </c>
      <c r="F1131" s="5" t="s">
        <v>82</v>
      </c>
      <c r="G1131" s="6">
        <v>0</v>
      </c>
    </row>
    <row r="1132" spans="1:7" ht="10.5" customHeight="1" x14ac:dyDescent="0.2">
      <c r="A1132" s="5">
        <v>1131</v>
      </c>
      <c r="B1132" s="5" t="s">
        <v>104</v>
      </c>
      <c r="C1132" s="5">
        <v>22</v>
      </c>
      <c r="D1132" s="2" t="s">
        <v>58</v>
      </c>
      <c r="E1132" s="5" t="s">
        <v>13</v>
      </c>
      <c r="F1132" s="5" t="s">
        <v>82</v>
      </c>
      <c r="G1132" s="6">
        <v>0</v>
      </c>
    </row>
    <row r="1133" spans="1:7" ht="10.5" customHeight="1" x14ac:dyDescent="0.2">
      <c r="A1133" s="5">
        <v>1132</v>
      </c>
      <c r="B1133" s="5" t="s">
        <v>104</v>
      </c>
      <c r="C1133" s="5">
        <v>23</v>
      </c>
      <c r="D1133" s="2" t="s">
        <v>47</v>
      </c>
      <c r="E1133" s="5" t="s">
        <v>13</v>
      </c>
      <c r="F1133" s="5" t="s">
        <v>82</v>
      </c>
      <c r="G1133" s="6">
        <v>84555.721000000005</v>
      </c>
    </row>
    <row r="1134" spans="1:7" ht="10.5" customHeight="1" x14ac:dyDescent="0.2">
      <c r="A1134" s="5">
        <v>1133</v>
      </c>
      <c r="B1134" s="5" t="s">
        <v>104</v>
      </c>
      <c r="C1134" s="5">
        <v>24</v>
      </c>
      <c r="D1134" s="2" t="s">
        <v>48</v>
      </c>
      <c r="E1134" s="5" t="s">
        <v>13</v>
      </c>
      <c r="F1134" s="5" t="s">
        <v>82</v>
      </c>
      <c r="G1134" s="6">
        <v>0</v>
      </c>
    </row>
    <row r="1135" spans="1:7" ht="10.5" customHeight="1" x14ac:dyDescent="0.2">
      <c r="A1135" s="5">
        <v>1134</v>
      </c>
      <c r="B1135" s="5" t="s">
        <v>104</v>
      </c>
      <c r="C1135" s="5">
        <v>25</v>
      </c>
      <c r="D1135" s="2" t="s">
        <v>59</v>
      </c>
      <c r="E1135" s="5" t="s">
        <v>13</v>
      </c>
      <c r="F1135" s="5" t="s">
        <v>82</v>
      </c>
      <c r="G1135" s="6">
        <v>1997.9069999999999</v>
      </c>
    </row>
    <row r="1136" spans="1:7" ht="10.5" customHeight="1" x14ac:dyDescent="0.2">
      <c r="A1136" s="5">
        <v>1135</v>
      </c>
      <c r="B1136" s="5" t="s">
        <v>104</v>
      </c>
      <c r="C1136" s="5">
        <v>26</v>
      </c>
      <c r="D1136" s="2" t="s">
        <v>49</v>
      </c>
      <c r="E1136" s="5" t="s">
        <v>13</v>
      </c>
      <c r="F1136" s="5" t="s">
        <v>82</v>
      </c>
      <c r="G1136" s="6">
        <v>0</v>
      </c>
    </row>
    <row r="1137" spans="1:7" ht="10.5" customHeight="1" x14ac:dyDescent="0.2">
      <c r="A1137" s="5">
        <v>1136</v>
      </c>
      <c r="B1137" s="5" t="s">
        <v>104</v>
      </c>
      <c r="C1137" s="5">
        <v>27</v>
      </c>
      <c r="D1137" s="2" t="s">
        <v>60</v>
      </c>
      <c r="E1137" s="5" t="s">
        <v>13</v>
      </c>
      <c r="F1137" s="5" t="s">
        <v>82</v>
      </c>
      <c r="G1137" s="6">
        <v>0</v>
      </c>
    </row>
    <row r="1138" spans="1:7" ht="10.5" customHeight="1" x14ac:dyDescent="0.2">
      <c r="A1138" s="5">
        <v>1137</v>
      </c>
      <c r="B1138" s="5" t="s">
        <v>104</v>
      </c>
      <c r="C1138" s="5">
        <v>28</v>
      </c>
      <c r="D1138" s="2" t="s">
        <v>61</v>
      </c>
      <c r="E1138" s="5" t="s">
        <v>13</v>
      </c>
      <c r="F1138" s="5" t="s">
        <v>82</v>
      </c>
      <c r="G1138" s="6">
        <v>133598.46899999911</v>
      </c>
    </row>
    <row r="1139" spans="1:7" ht="10.5" customHeight="1" x14ac:dyDescent="0.2">
      <c r="A1139" s="5">
        <v>1138</v>
      </c>
      <c r="B1139" s="5" t="s">
        <v>104</v>
      </c>
      <c r="C1139" s="5">
        <v>20</v>
      </c>
      <c r="D1139" s="2" t="s">
        <v>56</v>
      </c>
      <c r="E1139" s="5" t="s">
        <v>14</v>
      </c>
      <c r="F1139" s="5" t="s">
        <v>82</v>
      </c>
      <c r="G1139" s="6">
        <v>0</v>
      </c>
    </row>
    <row r="1140" spans="1:7" ht="10.5" customHeight="1" x14ac:dyDescent="0.2">
      <c r="A1140" s="5">
        <v>1139</v>
      </c>
      <c r="B1140" s="5" t="s">
        <v>104</v>
      </c>
      <c r="C1140" s="5">
        <v>21</v>
      </c>
      <c r="D1140" s="2" t="s">
        <v>57</v>
      </c>
      <c r="E1140" s="5" t="s">
        <v>14</v>
      </c>
      <c r="F1140" s="5" t="s">
        <v>82</v>
      </c>
      <c r="G1140" s="6">
        <v>0</v>
      </c>
    </row>
    <row r="1141" spans="1:7" ht="10.5" customHeight="1" x14ac:dyDescent="0.2">
      <c r="A1141" s="5">
        <v>1140</v>
      </c>
      <c r="B1141" s="5" t="s">
        <v>104</v>
      </c>
      <c r="C1141" s="5">
        <v>22</v>
      </c>
      <c r="D1141" s="2" t="s">
        <v>58</v>
      </c>
      <c r="E1141" s="5" t="s">
        <v>14</v>
      </c>
      <c r="F1141" s="5" t="s">
        <v>82</v>
      </c>
      <c r="G1141" s="6">
        <v>0</v>
      </c>
    </row>
    <row r="1142" spans="1:7" ht="10.5" customHeight="1" x14ac:dyDescent="0.2">
      <c r="A1142" s="5">
        <v>1141</v>
      </c>
      <c r="B1142" s="5" t="s">
        <v>104</v>
      </c>
      <c r="C1142" s="5">
        <v>23</v>
      </c>
      <c r="D1142" s="2" t="s">
        <v>47</v>
      </c>
      <c r="E1142" s="5" t="s">
        <v>14</v>
      </c>
      <c r="F1142" s="5" t="s">
        <v>82</v>
      </c>
      <c r="G1142" s="6">
        <v>0</v>
      </c>
    </row>
    <row r="1143" spans="1:7" ht="10.5" customHeight="1" x14ac:dyDescent="0.2">
      <c r="A1143" s="5">
        <v>1142</v>
      </c>
      <c r="B1143" s="5" t="s">
        <v>104</v>
      </c>
      <c r="C1143" s="5">
        <v>24</v>
      </c>
      <c r="D1143" s="2" t="s">
        <v>48</v>
      </c>
      <c r="E1143" s="5" t="s">
        <v>14</v>
      </c>
      <c r="F1143" s="5" t="s">
        <v>82</v>
      </c>
      <c r="G1143" s="6">
        <v>12732.450999999999</v>
      </c>
    </row>
    <row r="1144" spans="1:7" ht="10.5" customHeight="1" x14ac:dyDescent="0.2">
      <c r="A1144" s="5">
        <v>1143</v>
      </c>
      <c r="B1144" s="5" t="s">
        <v>104</v>
      </c>
      <c r="C1144" s="5">
        <v>25</v>
      </c>
      <c r="D1144" s="2" t="s">
        <v>59</v>
      </c>
      <c r="E1144" s="5" t="s">
        <v>14</v>
      </c>
      <c r="F1144" s="5" t="s">
        <v>82</v>
      </c>
      <c r="G1144" s="6">
        <v>97827.448000000004</v>
      </c>
    </row>
    <row r="1145" spans="1:7" ht="10.5" customHeight="1" x14ac:dyDescent="0.2">
      <c r="A1145" s="5">
        <v>1144</v>
      </c>
      <c r="B1145" s="5" t="s">
        <v>104</v>
      </c>
      <c r="C1145" s="5">
        <v>26</v>
      </c>
      <c r="D1145" s="2" t="s">
        <v>49</v>
      </c>
      <c r="E1145" s="5" t="s">
        <v>14</v>
      </c>
      <c r="F1145" s="5" t="s">
        <v>82</v>
      </c>
      <c r="G1145" s="6">
        <v>0</v>
      </c>
    </row>
    <row r="1146" spans="1:7" ht="10.5" customHeight="1" x14ac:dyDescent="0.2">
      <c r="A1146" s="5">
        <v>1145</v>
      </c>
      <c r="B1146" s="5" t="s">
        <v>104</v>
      </c>
      <c r="C1146" s="5">
        <v>27</v>
      </c>
      <c r="D1146" s="2" t="s">
        <v>60</v>
      </c>
      <c r="E1146" s="5" t="s">
        <v>14</v>
      </c>
      <c r="F1146" s="5" t="s">
        <v>82</v>
      </c>
      <c r="G1146" s="6">
        <v>0</v>
      </c>
    </row>
    <row r="1147" spans="1:7" ht="10.5" customHeight="1" x14ac:dyDescent="0.2">
      <c r="A1147" s="5">
        <v>1146</v>
      </c>
      <c r="B1147" s="5" t="s">
        <v>104</v>
      </c>
      <c r="C1147" s="5">
        <v>28</v>
      </c>
      <c r="D1147" s="2" t="s">
        <v>61</v>
      </c>
      <c r="E1147" s="5" t="s">
        <v>14</v>
      </c>
      <c r="F1147" s="5" t="s">
        <v>82</v>
      </c>
      <c r="G1147" s="6">
        <v>145935.94800000006</v>
      </c>
    </row>
    <row r="1148" spans="1:7" ht="10.5" customHeight="1" x14ac:dyDescent="0.2">
      <c r="A1148" s="5">
        <v>1147</v>
      </c>
      <c r="B1148" s="5" t="s">
        <v>11</v>
      </c>
      <c r="C1148" s="5">
        <v>29</v>
      </c>
      <c r="D1148" s="2" t="s">
        <v>11</v>
      </c>
      <c r="E1148" s="5" t="s">
        <v>13</v>
      </c>
      <c r="F1148" s="5" t="s">
        <v>82</v>
      </c>
      <c r="G1148" s="6">
        <v>3623.35</v>
      </c>
    </row>
    <row r="1149" spans="1:7" ht="10.5" customHeight="1" x14ac:dyDescent="0.2">
      <c r="A1149" s="5">
        <v>1148</v>
      </c>
      <c r="B1149" s="5" t="s">
        <v>11</v>
      </c>
      <c r="C1149" s="5">
        <v>29</v>
      </c>
      <c r="D1149" s="2" t="s">
        <v>11</v>
      </c>
      <c r="E1149" s="5" t="s">
        <v>14</v>
      </c>
      <c r="F1149" s="5" t="s">
        <v>82</v>
      </c>
      <c r="G1149" s="6">
        <v>-3315.9050000000002</v>
      </c>
    </row>
    <row r="1150" spans="1:7" ht="10.5" customHeight="1" x14ac:dyDescent="0.2">
      <c r="A1150" s="5">
        <v>1149</v>
      </c>
      <c r="B1150" s="5" t="s">
        <v>24</v>
      </c>
      <c r="C1150" s="5">
        <v>30</v>
      </c>
      <c r="D1150" s="2" t="s">
        <v>15</v>
      </c>
      <c r="E1150" s="5" t="s">
        <v>13</v>
      </c>
      <c r="F1150" s="5" t="s">
        <v>82</v>
      </c>
      <c r="G1150" s="6">
        <v>0</v>
      </c>
    </row>
    <row r="1151" spans="1:7" ht="10.5" customHeight="1" x14ac:dyDescent="0.2">
      <c r="A1151" s="5">
        <v>1150</v>
      </c>
      <c r="B1151" s="5" t="s">
        <v>24</v>
      </c>
      <c r="C1151" s="5">
        <v>30</v>
      </c>
      <c r="D1151" s="2" t="s">
        <v>15</v>
      </c>
      <c r="E1151" s="5" t="s">
        <v>14</v>
      </c>
      <c r="F1151" s="5" t="s">
        <v>82</v>
      </c>
      <c r="G1151" s="6">
        <v>0</v>
      </c>
    </row>
    <row r="1152" spans="1:7" ht="10.5" customHeight="1" x14ac:dyDescent="0.2">
      <c r="A1152" s="5">
        <v>1151</v>
      </c>
      <c r="B1152" s="5" t="s">
        <v>25</v>
      </c>
      <c r="C1152" s="5">
        <v>1</v>
      </c>
      <c r="D1152" s="2" t="s">
        <v>18</v>
      </c>
      <c r="E1152" s="5" t="s">
        <v>13</v>
      </c>
      <c r="F1152" s="5" t="s">
        <v>81</v>
      </c>
      <c r="G1152" s="6">
        <v>127359.51699999999</v>
      </c>
    </row>
    <row r="1153" spans="1:7" ht="10.5" customHeight="1" x14ac:dyDescent="0.2">
      <c r="A1153" s="5">
        <v>1152</v>
      </c>
      <c r="B1153" s="5" t="s">
        <v>25</v>
      </c>
      <c r="C1153" s="5">
        <v>2</v>
      </c>
      <c r="D1153" s="2" t="s">
        <v>0</v>
      </c>
      <c r="E1153" s="5" t="s">
        <v>13</v>
      </c>
      <c r="F1153" s="5" t="s">
        <v>81</v>
      </c>
      <c r="G1153" s="6">
        <v>1057190.882</v>
      </c>
    </row>
    <row r="1154" spans="1:7" ht="10.5" customHeight="1" x14ac:dyDescent="0.2">
      <c r="A1154" s="5">
        <v>1153</v>
      </c>
      <c r="B1154" s="5" t="s">
        <v>25</v>
      </c>
      <c r="C1154" s="5">
        <v>3</v>
      </c>
      <c r="D1154" s="2" t="s">
        <v>1</v>
      </c>
      <c r="E1154" s="5" t="s">
        <v>13</v>
      </c>
      <c r="F1154" s="5" t="s">
        <v>81</v>
      </c>
      <c r="G1154" s="6">
        <v>181560.34700000001</v>
      </c>
    </row>
    <row r="1155" spans="1:7" ht="10.5" customHeight="1" x14ac:dyDescent="0.2">
      <c r="A1155" s="5">
        <v>1154</v>
      </c>
      <c r="B1155" s="5" t="s">
        <v>25</v>
      </c>
      <c r="C1155" s="5">
        <v>4</v>
      </c>
      <c r="D1155" s="2" t="s">
        <v>20</v>
      </c>
      <c r="E1155" s="5" t="s">
        <v>13</v>
      </c>
      <c r="F1155" s="5" t="s">
        <v>81</v>
      </c>
      <c r="G1155" s="6">
        <v>64698.737000000001</v>
      </c>
    </row>
    <row r="1156" spans="1:7" ht="10.5" customHeight="1" x14ac:dyDescent="0.2">
      <c r="A1156" s="5">
        <v>1155</v>
      </c>
      <c r="B1156" s="5" t="s">
        <v>25</v>
      </c>
      <c r="C1156" s="5">
        <v>5</v>
      </c>
      <c r="D1156" s="2" t="s">
        <v>2</v>
      </c>
      <c r="E1156" s="5" t="s">
        <v>13</v>
      </c>
      <c r="F1156" s="5" t="s">
        <v>81</v>
      </c>
      <c r="G1156" s="6">
        <v>231934.02599999998</v>
      </c>
    </row>
    <row r="1157" spans="1:7" ht="10.5" customHeight="1" x14ac:dyDescent="0.2">
      <c r="A1157" s="5">
        <v>1156</v>
      </c>
      <c r="B1157" s="5" t="s">
        <v>25</v>
      </c>
      <c r="C1157" s="5">
        <v>6</v>
      </c>
      <c r="D1157" s="2" t="s">
        <v>19</v>
      </c>
      <c r="E1157" s="5" t="s">
        <v>13</v>
      </c>
      <c r="F1157" s="5" t="s">
        <v>81</v>
      </c>
      <c r="G1157" s="6">
        <v>201697.478</v>
      </c>
    </row>
    <row r="1158" spans="1:7" ht="10.5" customHeight="1" x14ac:dyDescent="0.2">
      <c r="A1158" s="5">
        <v>1157</v>
      </c>
      <c r="B1158" s="5" t="s">
        <v>25</v>
      </c>
      <c r="C1158" s="5">
        <v>7</v>
      </c>
      <c r="D1158" s="2" t="s">
        <v>3</v>
      </c>
      <c r="E1158" s="5" t="s">
        <v>13</v>
      </c>
      <c r="F1158" s="5" t="s">
        <v>81</v>
      </c>
      <c r="G1158" s="6">
        <v>0</v>
      </c>
    </row>
    <row r="1159" spans="1:7" ht="10.5" customHeight="1" x14ac:dyDescent="0.2">
      <c r="A1159" s="5">
        <v>1158</v>
      </c>
      <c r="B1159" s="5" t="s">
        <v>25</v>
      </c>
      <c r="C1159" s="5">
        <v>8</v>
      </c>
      <c r="D1159" s="2" t="s">
        <v>4</v>
      </c>
      <c r="E1159" s="5" t="s">
        <v>13</v>
      </c>
      <c r="F1159" s="5" t="s">
        <v>81</v>
      </c>
      <c r="G1159" s="6">
        <v>0</v>
      </c>
    </row>
    <row r="1160" spans="1:7" ht="10.5" customHeight="1" x14ac:dyDescent="0.2">
      <c r="A1160" s="5">
        <v>1159</v>
      </c>
      <c r="B1160" s="5" t="s">
        <v>25</v>
      </c>
      <c r="C1160" s="5">
        <v>9</v>
      </c>
      <c r="D1160" s="2" t="s">
        <v>5</v>
      </c>
      <c r="E1160" s="5" t="s">
        <v>13</v>
      </c>
      <c r="F1160" s="5" t="s">
        <v>81</v>
      </c>
      <c r="G1160" s="6">
        <v>0</v>
      </c>
    </row>
    <row r="1161" spans="1:7" ht="10.5" customHeight="1" x14ac:dyDescent="0.2">
      <c r="A1161" s="5">
        <v>1160</v>
      </c>
      <c r="B1161" s="5" t="s">
        <v>25</v>
      </c>
      <c r="C1161" s="5">
        <v>10</v>
      </c>
      <c r="D1161" s="2" t="s">
        <v>6</v>
      </c>
      <c r="E1161" s="5" t="s">
        <v>13</v>
      </c>
      <c r="F1161" s="5" t="s">
        <v>81</v>
      </c>
      <c r="G1161" s="6">
        <v>0</v>
      </c>
    </row>
    <row r="1162" spans="1:7" ht="10.5" customHeight="1" x14ac:dyDescent="0.2">
      <c r="A1162" s="5">
        <v>1161</v>
      </c>
      <c r="B1162" s="5" t="s">
        <v>25</v>
      </c>
      <c r="C1162" s="5">
        <v>11</v>
      </c>
      <c r="D1162" s="2" t="s">
        <v>7</v>
      </c>
      <c r="E1162" s="5" t="s">
        <v>13</v>
      </c>
      <c r="F1162" s="5" t="s">
        <v>81</v>
      </c>
      <c r="G1162" s="6">
        <v>0</v>
      </c>
    </row>
    <row r="1163" spans="1:7" ht="10.5" customHeight="1" x14ac:dyDescent="0.2">
      <c r="A1163" s="5">
        <v>1162</v>
      </c>
      <c r="B1163" s="5" t="s">
        <v>25</v>
      </c>
      <c r="C1163" s="5">
        <v>12</v>
      </c>
      <c r="D1163" s="2" t="s">
        <v>8</v>
      </c>
      <c r="E1163" s="5" t="s">
        <v>13</v>
      </c>
      <c r="F1163" s="5" t="s">
        <v>81</v>
      </c>
      <c r="G1163" s="6">
        <v>1831964.098</v>
      </c>
    </row>
    <row r="1164" spans="1:7" ht="10.5" customHeight="1" x14ac:dyDescent="0.2">
      <c r="A1164" s="5">
        <v>1163</v>
      </c>
      <c r="B1164" s="5" t="s">
        <v>25</v>
      </c>
      <c r="C1164" s="5">
        <v>13</v>
      </c>
      <c r="D1164" s="2" t="s">
        <v>9</v>
      </c>
      <c r="E1164" s="5" t="s">
        <v>13</v>
      </c>
      <c r="F1164" s="5" t="s">
        <v>81</v>
      </c>
      <c r="G1164" s="6">
        <v>0</v>
      </c>
    </row>
    <row r="1165" spans="1:7" ht="10.5" customHeight="1" x14ac:dyDescent="0.2">
      <c r="A1165" s="5">
        <v>1164</v>
      </c>
      <c r="B1165" s="5" t="s">
        <v>25</v>
      </c>
      <c r="C1165" s="5">
        <v>14</v>
      </c>
      <c r="D1165" s="2" t="s">
        <v>10</v>
      </c>
      <c r="E1165" s="5" t="s">
        <v>13</v>
      </c>
      <c r="F1165" s="5" t="s">
        <v>81</v>
      </c>
      <c r="G1165" s="6">
        <v>2675737.8220000002</v>
      </c>
    </row>
    <row r="1166" spans="1:7" ht="10.5" customHeight="1" x14ac:dyDescent="0.2">
      <c r="A1166" s="5">
        <v>1165</v>
      </c>
      <c r="B1166" s="5" t="s">
        <v>25</v>
      </c>
      <c r="C1166" s="5">
        <v>1</v>
      </c>
      <c r="D1166" s="2" t="s">
        <v>18</v>
      </c>
      <c r="E1166" s="5" t="s">
        <v>14</v>
      </c>
      <c r="F1166" s="5" t="s">
        <v>81</v>
      </c>
      <c r="G1166" s="6">
        <v>13104.431</v>
      </c>
    </row>
    <row r="1167" spans="1:7" ht="10.5" customHeight="1" x14ac:dyDescent="0.2">
      <c r="A1167" s="5">
        <v>1166</v>
      </c>
      <c r="B1167" s="5" t="s">
        <v>25</v>
      </c>
      <c r="C1167" s="5">
        <v>2</v>
      </c>
      <c r="D1167" s="2" t="s">
        <v>0</v>
      </c>
      <c r="E1167" s="5" t="s">
        <v>14</v>
      </c>
      <c r="F1167" s="5" t="s">
        <v>81</v>
      </c>
      <c r="G1167" s="6">
        <v>0</v>
      </c>
    </row>
    <row r="1168" spans="1:7" ht="10.5" customHeight="1" x14ac:dyDescent="0.2">
      <c r="A1168" s="5">
        <v>1167</v>
      </c>
      <c r="B1168" s="5" t="s">
        <v>25</v>
      </c>
      <c r="C1168" s="5">
        <v>3</v>
      </c>
      <c r="D1168" s="2" t="s">
        <v>1</v>
      </c>
      <c r="E1168" s="5" t="s">
        <v>14</v>
      </c>
      <c r="F1168" s="5" t="s">
        <v>81</v>
      </c>
      <c r="G1168" s="6">
        <v>77360.456000000006</v>
      </c>
    </row>
    <row r="1169" spans="1:7" ht="10.5" customHeight="1" x14ac:dyDescent="0.2">
      <c r="A1169" s="5">
        <v>1168</v>
      </c>
      <c r="B1169" s="5" t="s">
        <v>25</v>
      </c>
      <c r="C1169" s="5">
        <v>4</v>
      </c>
      <c r="D1169" s="2" t="s">
        <v>20</v>
      </c>
      <c r="E1169" s="5" t="s">
        <v>14</v>
      </c>
      <c r="F1169" s="5" t="s">
        <v>81</v>
      </c>
      <c r="G1169" s="6">
        <v>13589.788</v>
      </c>
    </row>
    <row r="1170" spans="1:7" ht="10.5" customHeight="1" x14ac:dyDescent="0.2">
      <c r="A1170" s="5">
        <v>1169</v>
      </c>
      <c r="B1170" s="5" t="s">
        <v>25</v>
      </c>
      <c r="C1170" s="5">
        <v>5</v>
      </c>
      <c r="D1170" s="2" t="s">
        <v>2</v>
      </c>
      <c r="E1170" s="5" t="s">
        <v>14</v>
      </c>
      <c r="F1170" s="5" t="s">
        <v>81</v>
      </c>
      <c r="G1170" s="6">
        <v>0</v>
      </c>
    </row>
    <row r="1171" spans="1:7" ht="10.5" customHeight="1" x14ac:dyDescent="0.2">
      <c r="A1171" s="5">
        <v>1170</v>
      </c>
      <c r="B1171" s="5" t="s">
        <v>25</v>
      </c>
      <c r="C1171" s="5">
        <v>6</v>
      </c>
      <c r="D1171" s="2" t="s">
        <v>19</v>
      </c>
      <c r="E1171" s="5" t="s">
        <v>14</v>
      </c>
      <c r="F1171" s="5" t="s">
        <v>81</v>
      </c>
      <c r="G1171" s="6">
        <v>0</v>
      </c>
    </row>
    <row r="1172" spans="1:7" ht="10.5" customHeight="1" x14ac:dyDescent="0.2">
      <c r="A1172" s="5">
        <v>1171</v>
      </c>
      <c r="B1172" s="5" t="s">
        <v>25</v>
      </c>
      <c r="C1172" s="5">
        <v>7</v>
      </c>
      <c r="D1172" s="2" t="s">
        <v>3</v>
      </c>
      <c r="E1172" s="5" t="s">
        <v>14</v>
      </c>
      <c r="F1172" s="5" t="s">
        <v>81</v>
      </c>
      <c r="G1172" s="6">
        <v>0</v>
      </c>
    </row>
    <row r="1173" spans="1:7" ht="10.5" customHeight="1" x14ac:dyDescent="0.2">
      <c r="A1173" s="5">
        <v>1172</v>
      </c>
      <c r="B1173" s="5" t="s">
        <v>25</v>
      </c>
      <c r="C1173" s="5">
        <v>8</v>
      </c>
      <c r="D1173" s="2" t="s">
        <v>4</v>
      </c>
      <c r="E1173" s="5" t="s">
        <v>14</v>
      </c>
      <c r="F1173" s="5" t="s">
        <v>81</v>
      </c>
      <c r="G1173" s="6">
        <v>311190.065</v>
      </c>
    </row>
    <row r="1174" spans="1:7" ht="10.5" customHeight="1" x14ac:dyDescent="0.2">
      <c r="A1174" s="5">
        <v>1173</v>
      </c>
      <c r="B1174" s="5" t="s">
        <v>25</v>
      </c>
      <c r="C1174" s="5">
        <v>9</v>
      </c>
      <c r="D1174" s="2" t="s">
        <v>5</v>
      </c>
      <c r="E1174" s="5" t="s">
        <v>14</v>
      </c>
      <c r="F1174" s="5" t="s">
        <v>81</v>
      </c>
      <c r="G1174" s="6">
        <v>690628.23</v>
      </c>
    </row>
    <row r="1175" spans="1:7" ht="10.5" customHeight="1" x14ac:dyDescent="0.2">
      <c r="A1175" s="5">
        <v>1174</v>
      </c>
      <c r="B1175" s="5" t="s">
        <v>25</v>
      </c>
      <c r="C1175" s="5">
        <v>10</v>
      </c>
      <c r="D1175" s="2" t="s">
        <v>6</v>
      </c>
      <c r="E1175" s="5" t="s">
        <v>14</v>
      </c>
      <c r="F1175" s="5" t="s">
        <v>81</v>
      </c>
      <c r="G1175" s="6">
        <v>52073.635000000002</v>
      </c>
    </row>
    <row r="1176" spans="1:7" ht="10.5" customHeight="1" x14ac:dyDescent="0.2">
      <c r="A1176" s="5">
        <v>1175</v>
      </c>
      <c r="B1176" s="5" t="s">
        <v>25</v>
      </c>
      <c r="C1176" s="5">
        <v>11</v>
      </c>
      <c r="D1176" s="2" t="s">
        <v>7</v>
      </c>
      <c r="E1176" s="5" t="s">
        <v>14</v>
      </c>
      <c r="F1176" s="5" t="s">
        <v>81</v>
      </c>
      <c r="G1176" s="6">
        <v>333257.98800000001</v>
      </c>
    </row>
    <row r="1177" spans="1:7" ht="10.5" customHeight="1" x14ac:dyDescent="0.2">
      <c r="A1177" s="5">
        <v>1176</v>
      </c>
      <c r="B1177" s="5" t="s">
        <v>25</v>
      </c>
      <c r="C1177" s="5">
        <v>12</v>
      </c>
      <c r="D1177" s="2" t="s">
        <v>8</v>
      </c>
      <c r="E1177" s="5" t="s">
        <v>14</v>
      </c>
      <c r="F1177" s="5" t="s">
        <v>81</v>
      </c>
      <c r="G1177" s="6">
        <v>0</v>
      </c>
    </row>
    <row r="1178" spans="1:7" ht="10.5" customHeight="1" x14ac:dyDescent="0.2">
      <c r="A1178" s="5">
        <v>1177</v>
      </c>
      <c r="B1178" s="5" t="s">
        <v>25</v>
      </c>
      <c r="C1178" s="5">
        <v>13</v>
      </c>
      <c r="D1178" s="2" t="s">
        <v>9</v>
      </c>
      <c r="E1178" s="5" t="s">
        <v>14</v>
      </c>
      <c r="F1178" s="5" t="s">
        <v>81</v>
      </c>
      <c r="G1178" s="6">
        <v>0</v>
      </c>
    </row>
    <row r="1179" spans="1:7" ht="10.5" customHeight="1" x14ac:dyDescent="0.2">
      <c r="A1179" s="5">
        <v>1178</v>
      </c>
      <c r="B1179" s="5" t="s">
        <v>25</v>
      </c>
      <c r="C1179" s="5">
        <v>14</v>
      </c>
      <c r="D1179" s="2" t="s">
        <v>10</v>
      </c>
      <c r="E1179" s="5" t="s">
        <v>14</v>
      </c>
      <c r="F1179" s="5" t="s">
        <v>81</v>
      </c>
      <c r="G1179" s="6">
        <v>0</v>
      </c>
    </row>
    <row r="1180" spans="1:7" ht="10.5" customHeight="1" x14ac:dyDescent="0.2">
      <c r="A1180" s="5">
        <v>1179</v>
      </c>
      <c r="B1180" s="5" t="s">
        <v>104</v>
      </c>
      <c r="C1180" s="5">
        <v>20</v>
      </c>
      <c r="D1180" s="2" t="s">
        <v>56</v>
      </c>
      <c r="E1180" s="5" t="s">
        <v>13</v>
      </c>
      <c r="F1180" s="5" t="s">
        <v>81</v>
      </c>
      <c r="G1180" s="6">
        <v>0</v>
      </c>
    </row>
    <row r="1181" spans="1:7" ht="10.5" customHeight="1" x14ac:dyDescent="0.2">
      <c r="A1181" s="5">
        <v>1180</v>
      </c>
      <c r="B1181" s="5" t="s">
        <v>104</v>
      </c>
      <c r="C1181" s="5">
        <v>21</v>
      </c>
      <c r="D1181" s="2" t="s">
        <v>57</v>
      </c>
      <c r="E1181" s="5" t="s">
        <v>13</v>
      </c>
      <c r="F1181" s="5" t="s">
        <v>81</v>
      </c>
      <c r="G1181" s="6">
        <v>0</v>
      </c>
    </row>
    <row r="1182" spans="1:7" ht="10.5" customHeight="1" x14ac:dyDescent="0.2">
      <c r="A1182" s="5">
        <v>1181</v>
      </c>
      <c r="B1182" s="5" t="s">
        <v>104</v>
      </c>
      <c r="C1182" s="5">
        <v>22</v>
      </c>
      <c r="D1182" s="2" t="s">
        <v>58</v>
      </c>
      <c r="E1182" s="5" t="s">
        <v>13</v>
      </c>
      <c r="F1182" s="5" t="s">
        <v>81</v>
      </c>
      <c r="G1182" s="6">
        <v>0</v>
      </c>
    </row>
    <row r="1183" spans="1:7" ht="10.5" customHeight="1" x14ac:dyDescent="0.2">
      <c r="A1183" s="5">
        <v>1182</v>
      </c>
      <c r="B1183" s="5" t="s">
        <v>104</v>
      </c>
      <c r="C1183" s="5">
        <v>23</v>
      </c>
      <c r="D1183" s="2" t="s">
        <v>47</v>
      </c>
      <c r="E1183" s="5" t="s">
        <v>13</v>
      </c>
      <c r="F1183" s="5" t="s">
        <v>81</v>
      </c>
      <c r="G1183" s="6">
        <v>165699.462</v>
      </c>
    </row>
    <row r="1184" spans="1:7" ht="10.5" customHeight="1" x14ac:dyDescent="0.2">
      <c r="A1184" s="5">
        <v>1183</v>
      </c>
      <c r="B1184" s="5" t="s">
        <v>104</v>
      </c>
      <c r="C1184" s="5">
        <v>24</v>
      </c>
      <c r="D1184" s="2" t="s">
        <v>48</v>
      </c>
      <c r="E1184" s="5" t="s">
        <v>13</v>
      </c>
      <c r="F1184" s="5" t="s">
        <v>81</v>
      </c>
      <c r="G1184" s="6">
        <v>0</v>
      </c>
    </row>
    <row r="1185" spans="1:7" ht="10.5" customHeight="1" x14ac:dyDescent="0.2">
      <c r="A1185" s="5">
        <v>1184</v>
      </c>
      <c r="B1185" s="5" t="s">
        <v>104</v>
      </c>
      <c r="C1185" s="5">
        <v>25</v>
      </c>
      <c r="D1185" s="2" t="s">
        <v>59</v>
      </c>
      <c r="E1185" s="5" t="s">
        <v>13</v>
      </c>
      <c r="F1185" s="5" t="s">
        <v>81</v>
      </c>
      <c r="G1185" s="6">
        <v>4239.6120000000001</v>
      </c>
    </row>
    <row r="1186" spans="1:7" ht="10.5" customHeight="1" x14ac:dyDescent="0.2">
      <c r="A1186" s="5">
        <v>1185</v>
      </c>
      <c r="B1186" s="5" t="s">
        <v>104</v>
      </c>
      <c r="C1186" s="5">
        <v>26</v>
      </c>
      <c r="D1186" s="2" t="s">
        <v>49</v>
      </c>
      <c r="E1186" s="5" t="s">
        <v>13</v>
      </c>
      <c r="F1186" s="5" t="s">
        <v>81</v>
      </c>
      <c r="G1186" s="6">
        <v>0</v>
      </c>
    </row>
    <row r="1187" spans="1:7" ht="10.5" customHeight="1" x14ac:dyDescent="0.2">
      <c r="A1187" s="5">
        <v>1186</v>
      </c>
      <c r="B1187" s="5" t="s">
        <v>104</v>
      </c>
      <c r="C1187" s="5">
        <v>27</v>
      </c>
      <c r="D1187" s="2" t="s">
        <v>60</v>
      </c>
      <c r="E1187" s="5" t="s">
        <v>13</v>
      </c>
      <c r="F1187" s="5" t="s">
        <v>81</v>
      </c>
      <c r="G1187" s="6">
        <v>0</v>
      </c>
    </row>
    <row r="1188" spans="1:7" ht="10.5" customHeight="1" x14ac:dyDescent="0.2">
      <c r="A1188" s="5">
        <v>1187</v>
      </c>
      <c r="B1188" s="5" t="s">
        <v>104</v>
      </c>
      <c r="C1188" s="5">
        <v>28</v>
      </c>
      <c r="D1188" s="2" t="s">
        <v>61</v>
      </c>
      <c r="E1188" s="5" t="s">
        <v>13</v>
      </c>
      <c r="F1188" s="5" t="s">
        <v>81</v>
      </c>
      <c r="G1188" s="6">
        <v>146327.83900000065</v>
      </c>
    </row>
    <row r="1189" spans="1:7" ht="10.5" customHeight="1" x14ac:dyDescent="0.2">
      <c r="A1189" s="5">
        <v>1188</v>
      </c>
      <c r="B1189" s="5" t="s">
        <v>104</v>
      </c>
      <c r="C1189" s="5">
        <v>20</v>
      </c>
      <c r="D1189" s="2" t="s">
        <v>56</v>
      </c>
      <c r="E1189" s="5" t="s">
        <v>14</v>
      </c>
      <c r="F1189" s="5" t="s">
        <v>81</v>
      </c>
      <c r="G1189" s="6">
        <v>0</v>
      </c>
    </row>
    <row r="1190" spans="1:7" ht="10.5" customHeight="1" x14ac:dyDescent="0.2">
      <c r="A1190" s="5">
        <v>1189</v>
      </c>
      <c r="B1190" s="5" t="s">
        <v>104</v>
      </c>
      <c r="C1190" s="5">
        <v>21</v>
      </c>
      <c r="D1190" s="2" t="s">
        <v>57</v>
      </c>
      <c r="E1190" s="5" t="s">
        <v>14</v>
      </c>
      <c r="F1190" s="5" t="s">
        <v>81</v>
      </c>
      <c r="G1190" s="6">
        <v>0</v>
      </c>
    </row>
    <row r="1191" spans="1:7" ht="10.5" customHeight="1" x14ac:dyDescent="0.2">
      <c r="A1191" s="5">
        <v>1190</v>
      </c>
      <c r="B1191" s="5" t="s">
        <v>104</v>
      </c>
      <c r="C1191" s="5">
        <v>22</v>
      </c>
      <c r="D1191" s="2" t="s">
        <v>58</v>
      </c>
      <c r="E1191" s="5" t="s">
        <v>14</v>
      </c>
      <c r="F1191" s="5" t="s">
        <v>81</v>
      </c>
      <c r="G1191" s="6">
        <v>0</v>
      </c>
    </row>
    <row r="1192" spans="1:7" ht="10.5" customHeight="1" x14ac:dyDescent="0.2">
      <c r="A1192" s="5">
        <v>1191</v>
      </c>
      <c r="B1192" s="5" t="s">
        <v>104</v>
      </c>
      <c r="C1192" s="5">
        <v>23</v>
      </c>
      <c r="D1192" s="2" t="s">
        <v>47</v>
      </c>
      <c r="E1192" s="5" t="s">
        <v>14</v>
      </c>
      <c r="F1192" s="5" t="s">
        <v>81</v>
      </c>
      <c r="G1192" s="6">
        <v>0</v>
      </c>
    </row>
    <row r="1193" spans="1:7" ht="10.5" customHeight="1" x14ac:dyDescent="0.2">
      <c r="A1193" s="5">
        <v>1192</v>
      </c>
      <c r="B1193" s="5" t="s">
        <v>104</v>
      </c>
      <c r="C1193" s="5">
        <v>24</v>
      </c>
      <c r="D1193" s="2" t="s">
        <v>48</v>
      </c>
      <c r="E1193" s="5" t="s">
        <v>14</v>
      </c>
      <c r="F1193" s="5" t="s">
        <v>81</v>
      </c>
      <c r="G1193" s="6">
        <v>22588.616000000002</v>
      </c>
    </row>
    <row r="1194" spans="1:7" ht="10.5" customHeight="1" x14ac:dyDescent="0.2">
      <c r="A1194" s="5">
        <v>1193</v>
      </c>
      <c r="B1194" s="5" t="s">
        <v>104</v>
      </c>
      <c r="C1194" s="5">
        <v>25</v>
      </c>
      <c r="D1194" s="2" t="s">
        <v>59</v>
      </c>
      <c r="E1194" s="5" t="s">
        <v>14</v>
      </c>
      <c r="F1194" s="5" t="s">
        <v>81</v>
      </c>
      <c r="G1194" s="6">
        <v>110726.334</v>
      </c>
    </row>
    <row r="1195" spans="1:7" ht="10.5" customHeight="1" x14ac:dyDescent="0.2">
      <c r="A1195" s="5">
        <v>1194</v>
      </c>
      <c r="B1195" s="5" t="s">
        <v>104</v>
      </c>
      <c r="C1195" s="5">
        <v>26</v>
      </c>
      <c r="D1195" s="2" t="s">
        <v>49</v>
      </c>
      <c r="E1195" s="5" t="s">
        <v>14</v>
      </c>
      <c r="F1195" s="5" t="s">
        <v>81</v>
      </c>
      <c r="G1195" s="6">
        <v>0</v>
      </c>
    </row>
    <row r="1196" spans="1:7" ht="10.5" customHeight="1" x14ac:dyDescent="0.2">
      <c r="A1196" s="5">
        <v>1195</v>
      </c>
      <c r="B1196" s="5" t="s">
        <v>104</v>
      </c>
      <c r="C1196" s="5">
        <v>27</v>
      </c>
      <c r="D1196" s="2" t="s">
        <v>60</v>
      </c>
      <c r="E1196" s="5" t="s">
        <v>14</v>
      </c>
      <c r="F1196" s="5" t="s">
        <v>81</v>
      </c>
      <c r="G1196" s="6">
        <v>0</v>
      </c>
    </row>
    <row r="1197" spans="1:7" ht="10.5" customHeight="1" x14ac:dyDescent="0.2">
      <c r="A1197" s="5">
        <v>1196</v>
      </c>
      <c r="B1197" s="5" t="s">
        <v>104</v>
      </c>
      <c r="C1197" s="5">
        <v>28</v>
      </c>
      <c r="D1197" s="2" t="s">
        <v>61</v>
      </c>
      <c r="E1197" s="5" t="s">
        <v>14</v>
      </c>
      <c r="F1197" s="5" t="s">
        <v>81</v>
      </c>
      <c r="G1197" s="6">
        <v>117664.30200000008</v>
      </c>
    </row>
    <row r="1198" spans="1:7" ht="10.5" customHeight="1" x14ac:dyDescent="0.2">
      <c r="A1198" s="5">
        <v>1197</v>
      </c>
      <c r="B1198" s="5" t="s">
        <v>11</v>
      </c>
      <c r="C1198" s="5">
        <v>29</v>
      </c>
      <c r="D1198" s="2" t="s">
        <v>11</v>
      </c>
      <c r="E1198" s="5" t="s">
        <v>13</v>
      </c>
      <c r="F1198" s="5" t="s">
        <v>81</v>
      </c>
      <c r="G1198" s="6">
        <v>289114.223</v>
      </c>
    </row>
    <row r="1199" spans="1:7" ht="10.5" customHeight="1" x14ac:dyDescent="0.2">
      <c r="A1199" s="5">
        <v>1198</v>
      </c>
      <c r="B1199" s="5" t="s">
        <v>11</v>
      </c>
      <c r="C1199" s="5">
        <v>29</v>
      </c>
      <c r="D1199" s="2" t="s">
        <v>11</v>
      </c>
      <c r="E1199" s="5" t="s">
        <v>14</v>
      </c>
      <c r="F1199" s="5" t="s">
        <v>81</v>
      </c>
      <c r="G1199" s="6">
        <v>-4546.5879999999997</v>
      </c>
    </row>
    <row r="1200" spans="1:7" ht="10.5" customHeight="1" x14ac:dyDescent="0.2">
      <c r="A1200" s="5">
        <v>1199</v>
      </c>
      <c r="B1200" s="5" t="s">
        <v>24</v>
      </c>
      <c r="C1200" s="5">
        <v>30</v>
      </c>
      <c r="D1200" s="2" t="s">
        <v>15</v>
      </c>
      <c r="E1200" s="5" t="s">
        <v>13</v>
      </c>
      <c r="F1200" s="5" t="s">
        <v>81</v>
      </c>
      <c r="G1200" s="6">
        <v>0</v>
      </c>
    </row>
    <row r="1201" spans="1:7" ht="10.5" customHeight="1" x14ac:dyDescent="0.2">
      <c r="A1201" s="5">
        <v>1200</v>
      </c>
      <c r="B1201" s="5" t="s">
        <v>24</v>
      </c>
      <c r="C1201" s="5">
        <v>30</v>
      </c>
      <c r="D1201" s="2" t="s">
        <v>15</v>
      </c>
      <c r="E1201" s="5" t="s">
        <v>14</v>
      </c>
      <c r="F1201" s="5" t="s">
        <v>81</v>
      </c>
      <c r="G1201" s="6">
        <v>0</v>
      </c>
    </row>
    <row r="1202" spans="1:7" ht="10.5" customHeight="1" x14ac:dyDescent="0.2">
      <c r="A1202" s="5">
        <v>1201</v>
      </c>
      <c r="B1202" s="5" t="s">
        <v>25</v>
      </c>
      <c r="C1202" s="5">
        <v>1</v>
      </c>
      <c r="D1202" s="2" t="s">
        <v>18</v>
      </c>
      <c r="E1202" s="5" t="s">
        <v>13</v>
      </c>
      <c r="F1202" s="5" t="s">
        <v>41</v>
      </c>
      <c r="G1202" s="6">
        <v>120748.67200000001</v>
      </c>
    </row>
    <row r="1203" spans="1:7" ht="10.5" customHeight="1" x14ac:dyDescent="0.2">
      <c r="A1203" s="5">
        <v>1202</v>
      </c>
      <c r="B1203" s="5" t="s">
        <v>25</v>
      </c>
      <c r="C1203" s="5">
        <v>2</v>
      </c>
      <c r="D1203" s="2" t="s">
        <v>0</v>
      </c>
      <c r="E1203" s="5" t="s">
        <v>13</v>
      </c>
      <c r="F1203" s="5" t="s">
        <v>41</v>
      </c>
      <c r="G1203" s="6">
        <v>1253673.257</v>
      </c>
    </row>
    <row r="1204" spans="1:7" ht="10.5" customHeight="1" x14ac:dyDescent="0.2">
      <c r="A1204" s="5">
        <v>1203</v>
      </c>
      <c r="B1204" s="5" t="s">
        <v>25</v>
      </c>
      <c r="C1204" s="5">
        <v>3</v>
      </c>
      <c r="D1204" s="2" t="s">
        <v>1</v>
      </c>
      <c r="E1204" s="5" t="s">
        <v>13</v>
      </c>
      <c r="F1204" s="5" t="s">
        <v>41</v>
      </c>
      <c r="G1204" s="6">
        <v>184041.91699999999</v>
      </c>
    </row>
    <row r="1205" spans="1:7" ht="10.5" customHeight="1" x14ac:dyDescent="0.2">
      <c r="A1205" s="5">
        <v>1204</v>
      </c>
      <c r="B1205" s="5" t="s">
        <v>25</v>
      </c>
      <c r="C1205" s="5">
        <v>4</v>
      </c>
      <c r="D1205" s="2" t="s">
        <v>20</v>
      </c>
      <c r="E1205" s="5" t="s">
        <v>13</v>
      </c>
      <c r="F1205" s="5" t="s">
        <v>41</v>
      </c>
      <c r="G1205" s="6">
        <v>75289.577999999994</v>
      </c>
    </row>
    <row r="1206" spans="1:7" ht="10.5" customHeight="1" x14ac:dyDescent="0.2">
      <c r="A1206" s="5">
        <v>1205</v>
      </c>
      <c r="B1206" s="5" t="s">
        <v>25</v>
      </c>
      <c r="C1206" s="5">
        <v>5</v>
      </c>
      <c r="D1206" s="2" t="s">
        <v>2</v>
      </c>
      <c r="E1206" s="5" t="s">
        <v>13</v>
      </c>
      <c r="F1206" s="5" t="s">
        <v>41</v>
      </c>
      <c r="G1206" s="6">
        <v>242626.66399999999</v>
      </c>
    </row>
    <row r="1207" spans="1:7" ht="10.5" customHeight="1" x14ac:dyDescent="0.2">
      <c r="A1207" s="5">
        <v>1206</v>
      </c>
      <c r="B1207" s="5" t="s">
        <v>25</v>
      </c>
      <c r="C1207" s="5">
        <v>6</v>
      </c>
      <c r="D1207" s="2" t="s">
        <v>19</v>
      </c>
      <c r="E1207" s="5" t="s">
        <v>13</v>
      </c>
      <c r="F1207" s="5" t="s">
        <v>41</v>
      </c>
      <c r="G1207" s="6">
        <v>202991.054</v>
      </c>
    </row>
    <row r="1208" spans="1:7" ht="10.5" customHeight="1" x14ac:dyDescent="0.2">
      <c r="A1208" s="5">
        <v>1207</v>
      </c>
      <c r="B1208" s="5" t="s">
        <v>25</v>
      </c>
      <c r="C1208" s="5">
        <v>7</v>
      </c>
      <c r="D1208" s="2" t="s">
        <v>3</v>
      </c>
      <c r="E1208" s="5" t="s">
        <v>13</v>
      </c>
      <c r="F1208" s="5" t="s">
        <v>41</v>
      </c>
      <c r="G1208" s="6">
        <v>0</v>
      </c>
    </row>
    <row r="1209" spans="1:7" ht="10.5" customHeight="1" x14ac:dyDescent="0.2">
      <c r="A1209" s="5">
        <v>1208</v>
      </c>
      <c r="B1209" s="5" t="s">
        <v>25</v>
      </c>
      <c r="C1209" s="5">
        <v>8</v>
      </c>
      <c r="D1209" s="2" t="s">
        <v>4</v>
      </c>
      <c r="E1209" s="5" t="s">
        <v>13</v>
      </c>
      <c r="F1209" s="5" t="s">
        <v>41</v>
      </c>
      <c r="G1209" s="6">
        <v>0</v>
      </c>
    </row>
    <row r="1210" spans="1:7" ht="10.5" customHeight="1" x14ac:dyDescent="0.2">
      <c r="A1210" s="5">
        <v>1209</v>
      </c>
      <c r="B1210" s="5" t="s">
        <v>25</v>
      </c>
      <c r="C1210" s="5">
        <v>9</v>
      </c>
      <c r="D1210" s="2" t="s">
        <v>5</v>
      </c>
      <c r="E1210" s="5" t="s">
        <v>13</v>
      </c>
      <c r="F1210" s="5" t="s">
        <v>41</v>
      </c>
      <c r="G1210" s="6">
        <v>0</v>
      </c>
    </row>
    <row r="1211" spans="1:7" ht="10.5" customHeight="1" x14ac:dyDescent="0.2">
      <c r="A1211" s="5">
        <v>1210</v>
      </c>
      <c r="B1211" s="5" t="s">
        <v>25</v>
      </c>
      <c r="C1211" s="5">
        <v>10</v>
      </c>
      <c r="D1211" s="2" t="s">
        <v>6</v>
      </c>
      <c r="E1211" s="5" t="s">
        <v>13</v>
      </c>
      <c r="F1211" s="5" t="s">
        <v>41</v>
      </c>
      <c r="G1211" s="6">
        <v>0</v>
      </c>
    </row>
    <row r="1212" spans="1:7" ht="10.5" customHeight="1" x14ac:dyDescent="0.2">
      <c r="A1212" s="5">
        <v>1211</v>
      </c>
      <c r="B1212" s="5" t="s">
        <v>25</v>
      </c>
      <c r="C1212" s="5">
        <v>11</v>
      </c>
      <c r="D1212" s="2" t="s">
        <v>7</v>
      </c>
      <c r="E1212" s="5" t="s">
        <v>13</v>
      </c>
      <c r="F1212" s="5" t="s">
        <v>41</v>
      </c>
      <c r="G1212" s="6">
        <v>0</v>
      </c>
    </row>
    <row r="1213" spans="1:7" ht="10.5" customHeight="1" x14ac:dyDescent="0.2">
      <c r="A1213" s="5">
        <v>1212</v>
      </c>
      <c r="B1213" s="5" t="s">
        <v>25</v>
      </c>
      <c r="C1213" s="5">
        <v>12</v>
      </c>
      <c r="D1213" s="2" t="s">
        <v>8</v>
      </c>
      <c r="E1213" s="5" t="s">
        <v>13</v>
      </c>
      <c r="F1213" s="5" t="s">
        <v>41</v>
      </c>
      <c r="G1213" s="6">
        <v>2581584.0580000002</v>
      </c>
    </row>
    <row r="1214" spans="1:7" ht="10.5" customHeight="1" x14ac:dyDescent="0.2">
      <c r="A1214" s="5">
        <v>1213</v>
      </c>
      <c r="B1214" s="5" t="s">
        <v>25</v>
      </c>
      <c r="C1214" s="5">
        <v>13</v>
      </c>
      <c r="D1214" s="2" t="s">
        <v>9</v>
      </c>
      <c r="E1214" s="5" t="s">
        <v>13</v>
      </c>
      <c r="F1214" s="5" t="s">
        <v>41</v>
      </c>
      <c r="G1214" s="6">
        <v>0</v>
      </c>
    </row>
    <row r="1215" spans="1:7" ht="10.5" customHeight="1" x14ac:dyDescent="0.2">
      <c r="A1215" s="5">
        <v>1214</v>
      </c>
      <c r="B1215" s="5" t="s">
        <v>25</v>
      </c>
      <c r="C1215" s="5">
        <v>14</v>
      </c>
      <c r="D1215" s="2" t="s">
        <v>10</v>
      </c>
      <c r="E1215" s="5" t="s">
        <v>13</v>
      </c>
      <c r="F1215" s="5" t="s">
        <v>41</v>
      </c>
      <c r="G1215" s="6">
        <v>3368767.4049999998</v>
      </c>
    </row>
    <row r="1216" spans="1:7" ht="10.5" customHeight="1" x14ac:dyDescent="0.2">
      <c r="A1216" s="5">
        <v>1215</v>
      </c>
      <c r="B1216" s="5" t="s">
        <v>25</v>
      </c>
      <c r="C1216" s="5">
        <v>1</v>
      </c>
      <c r="D1216" s="2" t="s">
        <v>18</v>
      </c>
      <c r="E1216" s="5" t="s">
        <v>14</v>
      </c>
      <c r="F1216" s="5" t="s">
        <v>41</v>
      </c>
      <c r="G1216" s="6">
        <v>0</v>
      </c>
    </row>
    <row r="1217" spans="1:7" ht="10.5" customHeight="1" x14ac:dyDescent="0.2">
      <c r="A1217" s="5">
        <v>1216</v>
      </c>
      <c r="B1217" s="5" t="s">
        <v>25</v>
      </c>
      <c r="C1217" s="5">
        <v>2</v>
      </c>
      <c r="D1217" s="2" t="s">
        <v>0</v>
      </c>
      <c r="E1217" s="5" t="s">
        <v>14</v>
      </c>
      <c r="F1217" s="5" t="s">
        <v>41</v>
      </c>
      <c r="G1217" s="6">
        <v>0</v>
      </c>
    </row>
    <row r="1218" spans="1:7" ht="10.5" customHeight="1" x14ac:dyDescent="0.2">
      <c r="A1218" s="5">
        <v>1217</v>
      </c>
      <c r="B1218" s="5" t="s">
        <v>25</v>
      </c>
      <c r="C1218" s="5">
        <v>3</v>
      </c>
      <c r="D1218" s="2" t="s">
        <v>1</v>
      </c>
      <c r="E1218" s="5" t="s">
        <v>14</v>
      </c>
      <c r="F1218" s="5" t="s">
        <v>41</v>
      </c>
      <c r="G1218" s="6">
        <v>77932.604999999996</v>
      </c>
    </row>
    <row r="1219" spans="1:7" ht="10.5" customHeight="1" x14ac:dyDescent="0.2">
      <c r="A1219" s="5">
        <v>1218</v>
      </c>
      <c r="B1219" s="5" t="s">
        <v>25</v>
      </c>
      <c r="C1219" s="5">
        <v>4</v>
      </c>
      <c r="D1219" s="2" t="s">
        <v>20</v>
      </c>
      <c r="E1219" s="5" t="s">
        <v>14</v>
      </c>
      <c r="F1219" s="5" t="s">
        <v>41</v>
      </c>
      <c r="G1219" s="6">
        <v>11347.257</v>
      </c>
    </row>
    <row r="1220" spans="1:7" ht="10.5" customHeight="1" x14ac:dyDescent="0.2">
      <c r="A1220" s="5">
        <v>1219</v>
      </c>
      <c r="B1220" s="5" t="s">
        <v>25</v>
      </c>
      <c r="C1220" s="5">
        <v>5</v>
      </c>
      <c r="D1220" s="2" t="s">
        <v>2</v>
      </c>
      <c r="E1220" s="5" t="s">
        <v>14</v>
      </c>
      <c r="F1220" s="5" t="s">
        <v>41</v>
      </c>
      <c r="G1220" s="6">
        <v>0</v>
      </c>
    </row>
    <row r="1221" spans="1:7" ht="10.5" customHeight="1" x14ac:dyDescent="0.2">
      <c r="A1221" s="5">
        <v>1220</v>
      </c>
      <c r="B1221" s="5" t="s">
        <v>25</v>
      </c>
      <c r="C1221" s="5">
        <v>6</v>
      </c>
      <c r="D1221" s="2" t="s">
        <v>19</v>
      </c>
      <c r="E1221" s="5" t="s">
        <v>14</v>
      </c>
      <c r="F1221" s="5" t="s">
        <v>41</v>
      </c>
      <c r="G1221" s="6">
        <v>0</v>
      </c>
    </row>
    <row r="1222" spans="1:7" ht="10.5" customHeight="1" x14ac:dyDescent="0.2">
      <c r="A1222" s="5">
        <v>1221</v>
      </c>
      <c r="B1222" s="5" t="s">
        <v>25</v>
      </c>
      <c r="C1222" s="5">
        <v>7</v>
      </c>
      <c r="D1222" s="2" t="s">
        <v>3</v>
      </c>
      <c r="E1222" s="5" t="s">
        <v>14</v>
      </c>
      <c r="F1222" s="5" t="s">
        <v>41</v>
      </c>
      <c r="G1222" s="6">
        <v>0</v>
      </c>
    </row>
    <row r="1223" spans="1:7" ht="10.5" customHeight="1" x14ac:dyDescent="0.2">
      <c r="A1223" s="5">
        <v>1222</v>
      </c>
      <c r="B1223" s="5" t="s">
        <v>25</v>
      </c>
      <c r="C1223" s="5">
        <v>8</v>
      </c>
      <c r="D1223" s="2" t="s">
        <v>4</v>
      </c>
      <c r="E1223" s="5" t="s">
        <v>14</v>
      </c>
      <c r="F1223" s="5" t="s">
        <v>41</v>
      </c>
      <c r="G1223" s="6">
        <v>323293.59999999998</v>
      </c>
    </row>
    <row r="1224" spans="1:7" ht="10.5" customHeight="1" x14ac:dyDescent="0.2">
      <c r="A1224" s="5">
        <v>1223</v>
      </c>
      <c r="B1224" s="5" t="s">
        <v>25</v>
      </c>
      <c r="C1224" s="5">
        <v>9</v>
      </c>
      <c r="D1224" s="2" t="s">
        <v>5</v>
      </c>
      <c r="E1224" s="5" t="s">
        <v>14</v>
      </c>
      <c r="F1224" s="5" t="s">
        <v>41</v>
      </c>
      <c r="G1224" s="6">
        <v>700716.30599999998</v>
      </c>
    </row>
    <row r="1225" spans="1:7" ht="10.5" customHeight="1" x14ac:dyDescent="0.2">
      <c r="A1225" s="5">
        <v>1224</v>
      </c>
      <c r="B1225" s="5" t="s">
        <v>25</v>
      </c>
      <c r="C1225" s="5">
        <v>10</v>
      </c>
      <c r="D1225" s="2" t="s">
        <v>6</v>
      </c>
      <c r="E1225" s="5" t="s">
        <v>14</v>
      </c>
      <c r="F1225" s="5" t="s">
        <v>41</v>
      </c>
      <c r="G1225" s="6">
        <v>51517.682999999997</v>
      </c>
    </row>
    <row r="1226" spans="1:7" ht="10.5" customHeight="1" x14ac:dyDescent="0.2">
      <c r="A1226" s="5">
        <v>1225</v>
      </c>
      <c r="B1226" s="5" t="s">
        <v>25</v>
      </c>
      <c r="C1226" s="5">
        <v>11</v>
      </c>
      <c r="D1226" s="2" t="s">
        <v>7</v>
      </c>
      <c r="E1226" s="5" t="s">
        <v>14</v>
      </c>
      <c r="F1226" s="5" t="s">
        <v>41</v>
      </c>
      <c r="G1226" s="6">
        <v>341601.16</v>
      </c>
    </row>
    <row r="1227" spans="1:7" ht="10.5" customHeight="1" x14ac:dyDescent="0.2">
      <c r="A1227" s="5">
        <v>1226</v>
      </c>
      <c r="B1227" s="5" t="s">
        <v>25</v>
      </c>
      <c r="C1227" s="5">
        <v>12</v>
      </c>
      <c r="D1227" s="2" t="s">
        <v>8</v>
      </c>
      <c r="E1227" s="5" t="s">
        <v>14</v>
      </c>
      <c r="F1227" s="5" t="s">
        <v>41</v>
      </c>
      <c r="G1227" s="6">
        <v>0</v>
      </c>
    </row>
    <row r="1228" spans="1:7" ht="10.5" customHeight="1" x14ac:dyDescent="0.2">
      <c r="A1228" s="5">
        <v>1227</v>
      </c>
      <c r="B1228" s="5" t="s">
        <v>25</v>
      </c>
      <c r="C1228" s="5">
        <v>13</v>
      </c>
      <c r="D1228" s="2" t="s">
        <v>9</v>
      </c>
      <c r="E1228" s="5" t="s">
        <v>14</v>
      </c>
      <c r="F1228" s="5" t="s">
        <v>41</v>
      </c>
      <c r="G1228" s="6">
        <v>0</v>
      </c>
    </row>
    <row r="1229" spans="1:7" ht="10.5" customHeight="1" x14ac:dyDescent="0.2">
      <c r="A1229" s="5">
        <v>1228</v>
      </c>
      <c r="B1229" s="5" t="s">
        <v>25</v>
      </c>
      <c r="C1229" s="5">
        <v>14</v>
      </c>
      <c r="D1229" s="2" t="s">
        <v>10</v>
      </c>
      <c r="E1229" s="5" t="s">
        <v>14</v>
      </c>
      <c r="F1229" s="5" t="s">
        <v>41</v>
      </c>
      <c r="G1229" s="6">
        <v>7385.1049999999996</v>
      </c>
    </row>
    <row r="1230" spans="1:7" ht="10.5" customHeight="1" x14ac:dyDescent="0.2">
      <c r="A1230" s="5">
        <v>1229</v>
      </c>
      <c r="B1230" s="5" t="s">
        <v>104</v>
      </c>
      <c r="C1230" s="5">
        <v>20</v>
      </c>
      <c r="D1230" s="2" t="s">
        <v>56</v>
      </c>
      <c r="E1230" s="5" t="s">
        <v>13</v>
      </c>
      <c r="F1230" s="5" t="s">
        <v>41</v>
      </c>
      <c r="G1230" s="6">
        <v>0</v>
      </c>
    </row>
    <row r="1231" spans="1:7" ht="10.5" customHeight="1" x14ac:dyDescent="0.2">
      <c r="A1231" s="5">
        <v>1230</v>
      </c>
      <c r="B1231" s="5" t="s">
        <v>104</v>
      </c>
      <c r="C1231" s="5">
        <v>21</v>
      </c>
      <c r="D1231" s="2" t="s">
        <v>57</v>
      </c>
      <c r="E1231" s="5" t="s">
        <v>13</v>
      </c>
      <c r="F1231" s="5" t="s">
        <v>41</v>
      </c>
      <c r="G1231" s="6">
        <v>0</v>
      </c>
    </row>
    <row r="1232" spans="1:7" ht="10.5" customHeight="1" x14ac:dyDescent="0.2">
      <c r="A1232" s="5">
        <v>1231</v>
      </c>
      <c r="B1232" s="5" t="s">
        <v>104</v>
      </c>
      <c r="C1232" s="5">
        <v>22</v>
      </c>
      <c r="D1232" s="2" t="s">
        <v>58</v>
      </c>
      <c r="E1232" s="5" t="s">
        <v>13</v>
      </c>
      <c r="F1232" s="5" t="s">
        <v>41</v>
      </c>
      <c r="G1232" s="6">
        <v>0</v>
      </c>
    </row>
    <row r="1233" spans="1:7" ht="10.5" customHeight="1" x14ac:dyDescent="0.2">
      <c r="A1233" s="5">
        <v>1232</v>
      </c>
      <c r="B1233" s="5" t="s">
        <v>104</v>
      </c>
      <c r="C1233" s="5">
        <v>23</v>
      </c>
      <c r="D1233" s="2" t="s">
        <v>47</v>
      </c>
      <c r="E1233" s="5" t="s">
        <v>13</v>
      </c>
      <c r="F1233" s="5" t="s">
        <v>41</v>
      </c>
      <c r="G1233" s="6">
        <v>168805.31099999999</v>
      </c>
    </row>
    <row r="1234" spans="1:7" ht="10.5" customHeight="1" x14ac:dyDescent="0.2">
      <c r="A1234" s="5">
        <v>1233</v>
      </c>
      <c r="B1234" s="5" t="s">
        <v>104</v>
      </c>
      <c r="C1234" s="5">
        <v>24</v>
      </c>
      <c r="D1234" s="2" t="s">
        <v>48</v>
      </c>
      <c r="E1234" s="5" t="s">
        <v>13</v>
      </c>
      <c r="F1234" s="5" t="s">
        <v>41</v>
      </c>
      <c r="G1234" s="6">
        <v>0</v>
      </c>
    </row>
    <row r="1235" spans="1:7" ht="10.5" customHeight="1" x14ac:dyDescent="0.2">
      <c r="A1235" s="5">
        <v>1234</v>
      </c>
      <c r="B1235" s="5" t="s">
        <v>104</v>
      </c>
      <c r="C1235" s="5">
        <v>25</v>
      </c>
      <c r="D1235" s="2" t="s">
        <v>59</v>
      </c>
      <c r="E1235" s="5" t="s">
        <v>13</v>
      </c>
      <c r="F1235" s="5" t="s">
        <v>41</v>
      </c>
      <c r="G1235" s="6">
        <v>15151.505999999999</v>
      </c>
    </row>
    <row r="1236" spans="1:7" ht="10.5" customHeight="1" x14ac:dyDescent="0.2">
      <c r="A1236" s="5">
        <v>1235</v>
      </c>
      <c r="B1236" s="5" t="s">
        <v>104</v>
      </c>
      <c r="C1236" s="5">
        <v>26</v>
      </c>
      <c r="D1236" s="2" t="s">
        <v>49</v>
      </c>
      <c r="E1236" s="5" t="s">
        <v>13</v>
      </c>
      <c r="F1236" s="5" t="s">
        <v>41</v>
      </c>
      <c r="G1236" s="6">
        <v>0</v>
      </c>
    </row>
    <row r="1237" spans="1:7" ht="10.5" customHeight="1" x14ac:dyDescent="0.2">
      <c r="A1237" s="5">
        <v>1236</v>
      </c>
      <c r="B1237" s="5" t="s">
        <v>104</v>
      </c>
      <c r="C1237" s="5">
        <v>27</v>
      </c>
      <c r="D1237" s="2" t="s">
        <v>60</v>
      </c>
      <c r="E1237" s="5" t="s">
        <v>13</v>
      </c>
      <c r="F1237" s="5" t="s">
        <v>41</v>
      </c>
      <c r="G1237" s="6">
        <v>0</v>
      </c>
    </row>
    <row r="1238" spans="1:7" ht="10.5" customHeight="1" x14ac:dyDescent="0.2">
      <c r="A1238" s="5">
        <v>1237</v>
      </c>
      <c r="B1238" s="5" t="s">
        <v>104</v>
      </c>
      <c r="C1238" s="5">
        <v>28</v>
      </c>
      <c r="D1238" s="2" t="s">
        <v>61</v>
      </c>
      <c r="E1238" s="5" t="s">
        <v>13</v>
      </c>
      <c r="F1238" s="5" t="s">
        <v>41</v>
      </c>
      <c r="G1238" s="6">
        <v>196895.636</v>
      </c>
    </row>
    <row r="1239" spans="1:7" ht="10.5" customHeight="1" x14ac:dyDescent="0.2">
      <c r="A1239" s="5">
        <v>1238</v>
      </c>
      <c r="B1239" s="5" t="s">
        <v>104</v>
      </c>
      <c r="C1239" s="5">
        <v>20</v>
      </c>
      <c r="D1239" s="2" t="s">
        <v>56</v>
      </c>
      <c r="E1239" s="5" t="s">
        <v>14</v>
      </c>
      <c r="F1239" s="5" t="s">
        <v>41</v>
      </c>
      <c r="G1239" s="6">
        <v>0</v>
      </c>
    </row>
    <row r="1240" spans="1:7" ht="10.5" customHeight="1" x14ac:dyDescent="0.2">
      <c r="A1240" s="5">
        <v>1239</v>
      </c>
      <c r="B1240" s="5" t="s">
        <v>104</v>
      </c>
      <c r="C1240" s="5">
        <v>21</v>
      </c>
      <c r="D1240" s="2" t="s">
        <v>57</v>
      </c>
      <c r="E1240" s="5" t="s">
        <v>14</v>
      </c>
      <c r="F1240" s="5" t="s">
        <v>41</v>
      </c>
      <c r="G1240" s="6">
        <v>0</v>
      </c>
    </row>
    <row r="1241" spans="1:7" ht="10.5" customHeight="1" x14ac:dyDescent="0.2">
      <c r="A1241" s="5">
        <v>1240</v>
      </c>
      <c r="B1241" s="5" t="s">
        <v>104</v>
      </c>
      <c r="C1241" s="5">
        <v>22</v>
      </c>
      <c r="D1241" s="2" t="s">
        <v>58</v>
      </c>
      <c r="E1241" s="5" t="s">
        <v>14</v>
      </c>
      <c r="F1241" s="5" t="s">
        <v>41</v>
      </c>
      <c r="G1241" s="6">
        <v>0</v>
      </c>
    </row>
    <row r="1242" spans="1:7" ht="10.5" customHeight="1" x14ac:dyDescent="0.2">
      <c r="A1242" s="5">
        <v>1241</v>
      </c>
      <c r="B1242" s="5" t="s">
        <v>104</v>
      </c>
      <c r="C1242" s="5">
        <v>23</v>
      </c>
      <c r="D1242" s="2" t="s">
        <v>47</v>
      </c>
      <c r="E1242" s="5" t="s">
        <v>14</v>
      </c>
      <c r="F1242" s="5" t="s">
        <v>41</v>
      </c>
      <c r="G1242" s="6">
        <v>0</v>
      </c>
    </row>
    <row r="1243" spans="1:7" ht="10.5" customHeight="1" x14ac:dyDescent="0.2">
      <c r="A1243" s="5">
        <v>1242</v>
      </c>
      <c r="B1243" s="5" t="s">
        <v>104</v>
      </c>
      <c r="C1243" s="5">
        <v>24</v>
      </c>
      <c r="D1243" s="2" t="s">
        <v>48</v>
      </c>
      <c r="E1243" s="5" t="s">
        <v>14</v>
      </c>
      <c r="F1243" s="5" t="s">
        <v>41</v>
      </c>
      <c r="G1243" s="6">
        <v>21547.316999999999</v>
      </c>
    </row>
    <row r="1244" spans="1:7" ht="10.5" customHeight="1" x14ac:dyDescent="0.2">
      <c r="A1244" s="5">
        <v>1243</v>
      </c>
      <c r="B1244" s="5" t="s">
        <v>104</v>
      </c>
      <c r="C1244" s="5">
        <v>25</v>
      </c>
      <c r="D1244" s="2" t="s">
        <v>59</v>
      </c>
      <c r="E1244" s="5" t="s">
        <v>14</v>
      </c>
      <c r="F1244" s="5" t="s">
        <v>41</v>
      </c>
      <c r="G1244" s="6">
        <v>106400.65</v>
      </c>
    </row>
    <row r="1245" spans="1:7" ht="10.5" customHeight="1" x14ac:dyDescent="0.2">
      <c r="A1245" s="5">
        <v>1244</v>
      </c>
      <c r="B1245" s="5" t="s">
        <v>104</v>
      </c>
      <c r="C1245" s="5">
        <v>26</v>
      </c>
      <c r="D1245" s="2" t="s">
        <v>49</v>
      </c>
      <c r="E1245" s="5" t="s">
        <v>14</v>
      </c>
      <c r="F1245" s="5" t="s">
        <v>41</v>
      </c>
      <c r="G1245" s="6">
        <v>0</v>
      </c>
    </row>
    <row r="1246" spans="1:7" ht="10.5" customHeight="1" x14ac:dyDescent="0.2">
      <c r="A1246" s="5">
        <v>1245</v>
      </c>
      <c r="B1246" s="5" t="s">
        <v>104</v>
      </c>
      <c r="C1246" s="5">
        <v>27</v>
      </c>
      <c r="D1246" s="2" t="s">
        <v>60</v>
      </c>
      <c r="E1246" s="5" t="s">
        <v>14</v>
      </c>
      <c r="F1246" s="5" t="s">
        <v>41</v>
      </c>
      <c r="G1246" s="6">
        <v>0</v>
      </c>
    </row>
    <row r="1247" spans="1:7" ht="10.5" customHeight="1" x14ac:dyDescent="0.2">
      <c r="A1247" s="5">
        <v>1246</v>
      </c>
      <c r="B1247" s="5" t="s">
        <v>104</v>
      </c>
      <c r="C1247" s="5">
        <v>28</v>
      </c>
      <c r="D1247" s="2" t="s">
        <v>61</v>
      </c>
      <c r="E1247" s="5" t="s">
        <v>14</v>
      </c>
      <c r="F1247" s="5" t="s">
        <v>41</v>
      </c>
      <c r="G1247" s="6">
        <v>137562.14000000001</v>
      </c>
    </row>
    <row r="1248" spans="1:7" ht="10.5" customHeight="1" x14ac:dyDescent="0.2">
      <c r="A1248" s="5">
        <v>1247</v>
      </c>
      <c r="B1248" s="5" t="s">
        <v>11</v>
      </c>
      <c r="C1248" s="5">
        <v>29</v>
      </c>
      <c r="D1248" s="2" t="s">
        <v>11</v>
      </c>
      <c r="E1248" s="5" t="s">
        <v>13</v>
      </c>
      <c r="F1248" s="5" t="s">
        <v>41</v>
      </c>
      <c r="G1248" s="6">
        <v>218983.53599999999</v>
      </c>
    </row>
    <row r="1249" spans="1:7" ht="10.5" customHeight="1" x14ac:dyDescent="0.2">
      <c r="A1249" s="5">
        <v>1248</v>
      </c>
      <c r="B1249" s="5" t="s">
        <v>11</v>
      </c>
      <c r="C1249" s="5">
        <v>29</v>
      </c>
      <c r="D1249" s="2" t="s">
        <v>11</v>
      </c>
      <c r="E1249" s="5" t="s">
        <v>14</v>
      </c>
      <c r="F1249" s="5" t="s">
        <v>41</v>
      </c>
      <c r="G1249" s="6">
        <v>-3796.9380000000001</v>
      </c>
    </row>
    <row r="1250" spans="1:7" ht="10.5" customHeight="1" x14ac:dyDescent="0.2">
      <c r="A1250" s="5">
        <v>1249</v>
      </c>
      <c r="B1250" s="5" t="s">
        <v>24</v>
      </c>
      <c r="C1250" s="5">
        <v>30</v>
      </c>
      <c r="D1250" s="2" t="s">
        <v>15</v>
      </c>
      <c r="E1250" s="5" t="s">
        <v>13</v>
      </c>
      <c r="F1250" s="5" t="s">
        <v>41</v>
      </c>
      <c r="G1250" s="6">
        <v>0</v>
      </c>
    </row>
    <row r="1251" spans="1:7" ht="10.5" customHeight="1" x14ac:dyDescent="0.2">
      <c r="A1251" s="5">
        <v>1250</v>
      </c>
      <c r="B1251" s="5" t="s">
        <v>24</v>
      </c>
      <c r="C1251" s="5">
        <v>30</v>
      </c>
      <c r="D1251" s="2" t="s">
        <v>15</v>
      </c>
      <c r="E1251" s="5" t="s">
        <v>14</v>
      </c>
      <c r="F1251" s="5" t="s">
        <v>41</v>
      </c>
      <c r="G1251" s="6">
        <v>0</v>
      </c>
    </row>
    <row r="1252" spans="1:7" ht="10.5" customHeight="1" x14ac:dyDescent="0.2">
      <c r="A1252" s="5">
        <v>1251</v>
      </c>
      <c r="B1252" s="5" t="s">
        <v>25</v>
      </c>
      <c r="C1252" s="5">
        <v>1</v>
      </c>
      <c r="D1252" s="2" t="s">
        <v>18</v>
      </c>
      <c r="E1252" s="5" t="s">
        <v>13</v>
      </c>
      <c r="F1252" s="5" t="s">
        <v>42</v>
      </c>
      <c r="G1252" s="6">
        <v>125312.65399999999</v>
      </c>
    </row>
    <row r="1253" spans="1:7" ht="10.5" customHeight="1" x14ac:dyDescent="0.2">
      <c r="A1253" s="5">
        <v>1252</v>
      </c>
      <c r="B1253" s="5" t="s">
        <v>25</v>
      </c>
      <c r="C1253" s="5">
        <v>2</v>
      </c>
      <c r="D1253" s="2" t="s">
        <v>0</v>
      </c>
      <c r="E1253" s="5" t="s">
        <v>13</v>
      </c>
      <c r="F1253" s="5" t="s">
        <v>42</v>
      </c>
      <c r="G1253" s="6">
        <v>1286514.878</v>
      </c>
    </row>
    <row r="1254" spans="1:7" ht="10.5" customHeight="1" x14ac:dyDescent="0.2">
      <c r="A1254" s="5">
        <v>1253</v>
      </c>
      <c r="B1254" s="5" t="s">
        <v>25</v>
      </c>
      <c r="C1254" s="5">
        <v>3</v>
      </c>
      <c r="D1254" s="2" t="s">
        <v>1</v>
      </c>
      <c r="E1254" s="5" t="s">
        <v>13</v>
      </c>
      <c r="F1254" s="5" t="s">
        <v>42</v>
      </c>
      <c r="G1254" s="6">
        <v>188742.204</v>
      </c>
    </row>
    <row r="1255" spans="1:7" ht="10.5" customHeight="1" x14ac:dyDescent="0.2">
      <c r="A1255" s="5">
        <v>1254</v>
      </c>
      <c r="B1255" s="5" t="s">
        <v>25</v>
      </c>
      <c r="C1255" s="5">
        <v>4</v>
      </c>
      <c r="D1255" s="2" t="s">
        <v>20</v>
      </c>
      <c r="E1255" s="5" t="s">
        <v>13</v>
      </c>
      <c r="F1255" s="5" t="s">
        <v>42</v>
      </c>
      <c r="G1255" s="6">
        <v>86773.411999999997</v>
      </c>
    </row>
    <row r="1256" spans="1:7" ht="10.5" customHeight="1" x14ac:dyDescent="0.2">
      <c r="A1256" s="5">
        <v>1255</v>
      </c>
      <c r="B1256" s="5" t="s">
        <v>25</v>
      </c>
      <c r="C1256" s="5">
        <v>5</v>
      </c>
      <c r="D1256" s="2" t="s">
        <v>2</v>
      </c>
      <c r="E1256" s="5" t="s">
        <v>13</v>
      </c>
      <c r="F1256" s="5" t="s">
        <v>42</v>
      </c>
      <c r="G1256" s="6">
        <v>316647.99699999997</v>
      </c>
    </row>
    <row r="1257" spans="1:7" ht="10.5" customHeight="1" x14ac:dyDescent="0.2">
      <c r="A1257" s="5">
        <v>1256</v>
      </c>
      <c r="B1257" s="5" t="s">
        <v>25</v>
      </c>
      <c r="C1257" s="5">
        <v>6</v>
      </c>
      <c r="D1257" s="2" t="s">
        <v>19</v>
      </c>
      <c r="E1257" s="5" t="s">
        <v>13</v>
      </c>
      <c r="F1257" s="5" t="s">
        <v>42</v>
      </c>
      <c r="G1257" s="6">
        <v>241223.89600000001</v>
      </c>
    </row>
    <row r="1258" spans="1:7" ht="10.5" customHeight="1" x14ac:dyDescent="0.2">
      <c r="A1258" s="5">
        <v>1257</v>
      </c>
      <c r="B1258" s="5" t="s">
        <v>25</v>
      </c>
      <c r="C1258" s="5">
        <v>7</v>
      </c>
      <c r="D1258" s="2" t="s">
        <v>3</v>
      </c>
      <c r="E1258" s="5" t="s">
        <v>13</v>
      </c>
      <c r="F1258" s="5" t="s">
        <v>42</v>
      </c>
      <c r="G1258" s="6">
        <v>0</v>
      </c>
    </row>
    <row r="1259" spans="1:7" ht="10.5" customHeight="1" x14ac:dyDescent="0.2">
      <c r="A1259" s="5">
        <v>1258</v>
      </c>
      <c r="B1259" s="5" t="s">
        <v>25</v>
      </c>
      <c r="C1259" s="5">
        <v>8</v>
      </c>
      <c r="D1259" s="2" t="s">
        <v>4</v>
      </c>
      <c r="E1259" s="5" t="s">
        <v>13</v>
      </c>
      <c r="F1259" s="5" t="s">
        <v>42</v>
      </c>
      <c r="G1259" s="6">
        <v>0</v>
      </c>
    </row>
    <row r="1260" spans="1:7" ht="10.5" customHeight="1" x14ac:dyDescent="0.2">
      <c r="A1260" s="5">
        <v>1259</v>
      </c>
      <c r="B1260" s="5" t="s">
        <v>25</v>
      </c>
      <c r="C1260" s="5">
        <v>9</v>
      </c>
      <c r="D1260" s="2" t="s">
        <v>5</v>
      </c>
      <c r="E1260" s="5" t="s">
        <v>13</v>
      </c>
      <c r="F1260" s="5" t="s">
        <v>42</v>
      </c>
      <c r="G1260" s="6">
        <v>0</v>
      </c>
    </row>
    <row r="1261" spans="1:7" ht="10.5" customHeight="1" x14ac:dyDescent="0.2">
      <c r="A1261" s="5">
        <v>1260</v>
      </c>
      <c r="B1261" s="5" t="s">
        <v>25</v>
      </c>
      <c r="C1261" s="5">
        <v>10</v>
      </c>
      <c r="D1261" s="2" t="s">
        <v>6</v>
      </c>
      <c r="E1261" s="5" t="s">
        <v>13</v>
      </c>
      <c r="F1261" s="5" t="s">
        <v>42</v>
      </c>
      <c r="G1261" s="6">
        <v>0</v>
      </c>
    </row>
    <row r="1262" spans="1:7" ht="10.5" customHeight="1" x14ac:dyDescent="0.2">
      <c r="A1262" s="5">
        <v>1261</v>
      </c>
      <c r="B1262" s="5" t="s">
        <v>25</v>
      </c>
      <c r="C1262" s="5">
        <v>11</v>
      </c>
      <c r="D1262" s="2" t="s">
        <v>7</v>
      </c>
      <c r="E1262" s="5" t="s">
        <v>13</v>
      </c>
      <c r="F1262" s="5" t="s">
        <v>42</v>
      </c>
      <c r="G1262" s="6">
        <v>0</v>
      </c>
    </row>
    <row r="1263" spans="1:7" ht="10.5" customHeight="1" x14ac:dyDescent="0.2">
      <c r="A1263" s="5">
        <v>1262</v>
      </c>
      <c r="B1263" s="5" t="s">
        <v>25</v>
      </c>
      <c r="C1263" s="5">
        <v>12</v>
      </c>
      <c r="D1263" s="2" t="s">
        <v>8</v>
      </c>
      <c r="E1263" s="5" t="s">
        <v>13</v>
      </c>
      <c r="F1263" s="5" t="s">
        <v>42</v>
      </c>
      <c r="G1263" s="6">
        <v>3089962.557</v>
      </c>
    </row>
    <row r="1264" spans="1:7" ht="10.5" customHeight="1" x14ac:dyDescent="0.2">
      <c r="A1264" s="5">
        <v>1263</v>
      </c>
      <c r="B1264" s="5" t="s">
        <v>25</v>
      </c>
      <c r="C1264" s="5">
        <v>13</v>
      </c>
      <c r="D1264" s="2" t="s">
        <v>9</v>
      </c>
      <c r="E1264" s="5" t="s">
        <v>13</v>
      </c>
      <c r="F1264" s="5" t="s">
        <v>42</v>
      </c>
      <c r="G1264" s="6">
        <v>0</v>
      </c>
    </row>
    <row r="1265" spans="1:7" ht="10.5" customHeight="1" x14ac:dyDescent="0.2">
      <c r="A1265" s="5">
        <v>1264</v>
      </c>
      <c r="B1265" s="5" t="s">
        <v>25</v>
      </c>
      <c r="C1265" s="5">
        <v>14</v>
      </c>
      <c r="D1265" s="2" t="s">
        <v>10</v>
      </c>
      <c r="E1265" s="5" t="s">
        <v>13</v>
      </c>
      <c r="F1265" s="5" t="s">
        <v>42</v>
      </c>
      <c r="G1265" s="6">
        <v>3718327.7969999998</v>
      </c>
    </row>
    <row r="1266" spans="1:7" ht="10.5" customHeight="1" x14ac:dyDescent="0.2">
      <c r="A1266" s="5">
        <v>1265</v>
      </c>
      <c r="B1266" s="5" t="s">
        <v>25</v>
      </c>
      <c r="C1266" s="5">
        <v>1</v>
      </c>
      <c r="D1266" s="2" t="s">
        <v>18</v>
      </c>
      <c r="E1266" s="5" t="s">
        <v>14</v>
      </c>
      <c r="F1266" s="5" t="s">
        <v>42</v>
      </c>
      <c r="G1266" s="6">
        <v>0</v>
      </c>
    </row>
    <row r="1267" spans="1:7" ht="10.5" customHeight="1" x14ac:dyDescent="0.2">
      <c r="A1267" s="5">
        <v>1266</v>
      </c>
      <c r="B1267" s="5" t="s">
        <v>25</v>
      </c>
      <c r="C1267" s="5">
        <v>2</v>
      </c>
      <c r="D1267" s="2" t="s">
        <v>0</v>
      </c>
      <c r="E1267" s="5" t="s">
        <v>14</v>
      </c>
      <c r="F1267" s="5" t="s">
        <v>42</v>
      </c>
      <c r="G1267" s="6">
        <v>0</v>
      </c>
    </row>
    <row r="1268" spans="1:7" ht="10.5" customHeight="1" x14ac:dyDescent="0.2">
      <c r="A1268" s="5">
        <v>1267</v>
      </c>
      <c r="B1268" s="5" t="s">
        <v>25</v>
      </c>
      <c r="C1268" s="5">
        <v>3</v>
      </c>
      <c r="D1268" s="2" t="s">
        <v>1</v>
      </c>
      <c r="E1268" s="5" t="s">
        <v>14</v>
      </c>
      <c r="F1268" s="5" t="s">
        <v>42</v>
      </c>
      <c r="G1268" s="6">
        <v>79868.127999999997</v>
      </c>
    </row>
    <row r="1269" spans="1:7" ht="10.5" customHeight="1" x14ac:dyDescent="0.2">
      <c r="A1269" s="5">
        <v>1268</v>
      </c>
      <c r="B1269" s="5" t="s">
        <v>25</v>
      </c>
      <c r="C1269" s="5">
        <v>4</v>
      </c>
      <c r="D1269" s="2" t="s">
        <v>20</v>
      </c>
      <c r="E1269" s="5" t="s">
        <v>14</v>
      </c>
      <c r="F1269" s="5" t="s">
        <v>42</v>
      </c>
      <c r="G1269" s="6">
        <v>9343.3950000000004</v>
      </c>
    </row>
    <row r="1270" spans="1:7" ht="10.5" customHeight="1" x14ac:dyDescent="0.2">
      <c r="A1270" s="5">
        <v>1269</v>
      </c>
      <c r="B1270" s="5" t="s">
        <v>25</v>
      </c>
      <c r="C1270" s="5">
        <v>5</v>
      </c>
      <c r="D1270" s="2" t="s">
        <v>2</v>
      </c>
      <c r="E1270" s="5" t="s">
        <v>14</v>
      </c>
      <c r="F1270" s="5" t="s">
        <v>42</v>
      </c>
      <c r="G1270" s="6">
        <v>0</v>
      </c>
    </row>
    <row r="1271" spans="1:7" ht="10.5" customHeight="1" x14ac:dyDescent="0.2">
      <c r="A1271" s="5">
        <v>1270</v>
      </c>
      <c r="B1271" s="5" t="s">
        <v>25</v>
      </c>
      <c r="C1271" s="5">
        <v>6</v>
      </c>
      <c r="D1271" s="2" t="s">
        <v>19</v>
      </c>
      <c r="E1271" s="5" t="s">
        <v>14</v>
      </c>
      <c r="F1271" s="5" t="s">
        <v>42</v>
      </c>
      <c r="G1271" s="6">
        <v>0</v>
      </c>
    </row>
    <row r="1272" spans="1:7" ht="10.5" customHeight="1" x14ac:dyDescent="0.2">
      <c r="A1272" s="5">
        <v>1271</v>
      </c>
      <c r="B1272" s="5" t="s">
        <v>25</v>
      </c>
      <c r="C1272" s="5">
        <v>7</v>
      </c>
      <c r="D1272" s="2" t="s">
        <v>3</v>
      </c>
      <c r="E1272" s="5" t="s">
        <v>14</v>
      </c>
      <c r="F1272" s="5" t="s">
        <v>42</v>
      </c>
      <c r="G1272" s="6">
        <v>29939.838</v>
      </c>
    </row>
    <row r="1273" spans="1:7" ht="10.5" customHeight="1" x14ac:dyDescent="0.2">
      <c r="A1273" s="5">
        <v>1272</v>
      </c>
      <c r="B1273" s="5" t="s">
        <v>25</v>
      </c>
      <c r="C1273" s="5">
        <v>8</v>
      </c>
      <c r="D1273" s="2" t="s">
        <v>4</v>
      </c>
      <c r="E1273" s="5" t="s">
        <v>14</v>
      </c>
      <c r="F1273" s="5" t="s">
        <v>42</v>
      </c>
      <c r="G1273" s="6">
        <v>346420.57</v>
      </c>
    </row>
    <row r="1274" spans="1:7" ht="10.5" customHeight="1" x14ac:dyDescent="0.2">
      <c r="A1274" s="5">
        <v>1273</v>
      </c>
      <c r="B1274" s="5" t="s">
        <v>25</v>
      </c>
      <c r="C1274" s="5">
        <v>9</v>
      </c>
      <c r="D1274" s="2" t="s">
        <v>5</v>
      </c>
      <c r="E1274" s="5" t="s">
        <v>14</v>
      </c>
      <c r="F1274" s="5" t="s">
        <v>42</v>
      </c>
      <c r="G1274" s="6">
        <v>710643.17700000003</v>
      </c>
    </row>
    <row r="1275" spans="1:7" ht="10.5" customHeight="1" x14ac:dyDescent="0.2">
      <c r="A1275" s="5">
        <v>1274</v>
      </c>
      <c r="B1275" s="5" t="s">
        <v>25</v>
      </c>
      <c r="C1275" s="5">
        <v>10</v>
      </c>
      <c r="D1275" s="2" t="s">
        <v>6</v>
      </c>
      <c r="E1275" s="5" t="s">
        <v>14</v>
      </c>
      <c r="F1275" s="5" t="s">
        <v>42</v>
      </c>
      <c r="G1275" s="6">
        <v>55911.616999999998</v>
      </c>
    </row>
    <row r="1276" spans="1:7" ht="10.5" customHeight="1" x14ac:dyDescent="0.2">
      <c r="A1276" s="5">
        <v>1275</v>
      </c>
      <c r="B1276" s="5" t="s">
        <v>25</v>
      </c>
      <c r="C1276" s="5">
        <v>11</v>
      </c>
      <c r="D1276" s="2" t="s">
        <v>7</v>
      </c>
      <c r="E1276" s="5" t="s">
        <v>14</v>
      </c>
      <c r="F1276" s="5" t="s">
        <v>42</v>
      </c>
      <c r="G1276" s="6">
        <v>373983.41800000001</v>
      </c>
    </row>
    <row r="1277" spans="1:7" ht="10.5" customHeight="1" x14ac:dyDescent="0.2">
      <c r="A1277" s="5">
        <v>1276</v>
      </c>
      <c r="B1277" s="5" t="s">
        <v>25</v>
      </c>
      <c r="C1277" s="5">
        <v>12</v>
      </c>
      <c r="D1277" s="2" t="s">
        <v>8</v>
      </c>
      <c r="E1277" s="5" t="s">
        <v>14</v>
      </c>
      <c r="F1277" s="5" t="s">
        <v>42</v>
      </c>
      <c r="G1277" s="6">
        <v>0</v>
      </c>
    </row>
    <row r="1278" spans="1:7" ht="10.5" customHeight="1" x14ac:dyDescent="0.2">
      <c r="A1278" s="5">
        <v>1277</v>
      </c>
      <c r="B1278" s="5" t="s">
        <v>25</v>
      </c>
      <c r="C1278" s="5">
        <v>13</v>
      </c>
      <c r="D1278" s="2" t="s">
        <v>9</v>
      </c>
      <c r="E1278" s="5" t="s">
        <v>14</v>
      </c>
      <c r="F1278" s="5" t="s">
        <v>42</v>
      </c>
      <c r="G1278" s="6">
        <v>0</v>
      </c>
    </row>
    <row r="1279" spans="1:7" ht="10.5" customHeight="1" x14ac:dyDescent="0.2">
      <c r="A1279" s="5">
        <v>1278</v>
      </c>
      <c r="B1279" s="5" t="s">
        <v>25</v>
      </c>
      <c r="C1279" s="5">
        <v>14</v>
      </c>
      <c r="D1279" s="2" t="s">
        <v>10</v>
      </c>
      <c r="E1279" s="5" t="s">
        <v>14</v>
      </c>
      <c r="F1279" s="5" t="s">
        <v>42</v>
      </c>
      <c r="G1279" s="6">
        <v>24196.592000000001</v>
      </c>
    </row>
    <row r="1280" spans="1:7" ht="10.5" customHeight="1" x14ac:dyDescent="0.2">
      <c r="A1280" s="5">
        <v>1279</v>
      </c>
      <c r="B1280" s="5" t="s">
        <v>104</v>
      </c>
      <c r="C1280" s="5">
        <v>20</v>
      </c>
      <c r="D1280" s="2" t="s">
        <v>56</v>
      </c>
      <c r="E1280" s="5" t="s">
        <v>13</v>
      </c>
      <c r="F1280" s="5" t="s">
        <v>42</v>
      </c>
      <c r="G1280" s="6">
        <v>0</v>
      </c>
    </row>
    <row r="1281" spans="1:7" ht="10.5" customHeight="1" x14ac:dyDescent="0.2">
      <c r="A1281" s="5">
        <v>1280</v>
      </c>
      <c r="B1281" s="5" t="s">
        <v>104</v>
      </c>
      <c r="C1281" s="5">
        <v>21</v>
      </c>
      <c r="D1281" s="2" t="s">
        <v>57</v>
      </c>
      <c r="E1281" s="5" t="s">
        <v>13</v>
      </c>
      <c r="F1281" s="5" t="s">
        <v>42</v>
      </c>
      <c r="G1281" s="6">
        <v>0</v>
      </c>
    </row>
    <row r="1282" spans="1:7" ht="10.5" customHeight="1" x14ac:dyDescent="0.2">
      <c r="A1282" s="5">
        <v>1281</v>
      </c>
      <c r="B1282" s="5" t="s">
        <v>104</v>
      </c>
      <c r="C1282" s="5">
        <v>22</v>
      </c>
      <c r="D1282" s="2" t="s">
        <v>58</v>
      </c>
      <c r="E1282" s="5" t="s">
        <v>13</v>
      </c>
      <c r="F1282" s="5" t="s">
        <v>42</v>
      </c>
      <c r="G1282" s="6">
        <v>0</v>
      </c>
    </row>
    <row r="1283" spans="1:7" ht="10.5" customHeight="1" x14ac:dyDescent="0.2">
      <c r="A1283" s="5">
        <v>1282</v>
      </c>
      <c r="B1283" s="5" t="s">
        <v>104</v>
      </c>
      <c r="C1283" s="5">
        <v>23</v>
      </c>
      <c r="D1283" s="2" t="s">
        <v>47</v>
      </c>
      <c r="E1283" s="5" t="s">
        <v>13</v>
      </c>
      <c r="F1283" s="5" t="s">
        <v>42</v>
      </c>
      <c r="G1283" s="6">
        <v>138773.43599999999</v>
      </c>
    </row>
    <row r="1284" spans="1:7" ht="10.5" customHeight="1" x14ac:dyDescent="0.2">
      <c r="A1284" s="5">
        <v>1283</v>
      </c>
      <c r="B1284" s="5" t="s">
        <v>104</v>
      </c>
      <c r="C1284" s="5">
        <v>24</v>
      </c>
      <c r="D1284" s="2" t="s">
        <v>48</v>
      </c>
      <c r="E1284" s="5" t="s">
        <v>13</v>
      </c>
      <c r="F1284" s="5" t="s">
        <v>42</v>
      </c>
      <c r="G1284" s="6">
        <v>0</v>
      </c>
    </row>
    <row r="1285" spans="1:7" ht="10.5" customHeight="1" x14ac:dyDescent="0.2">
      <c r="A1285" s="5">
        <v>1284</v>
      </c>
      <c r="B1285" s="5" t="s">
        <v>104</v>
      </c>
      <c r="C1285" s="5">
        <v>25</v>
      </c>
      <c r="D1285" s="2" t="s">
        <v>59</v>
      </c>
      <c r="E1285" s="5" t="s">
        <v>13</v>
      </c>
      <c r="F1285" s="5" t="s">
        <v>42</v>
      </c>
      <c r="G1285" s="6">
        <v>4622.9809999999998</v>
      </c>
    </row>
    <row r="1286" spans="1:7" ht="10.5" customHeight="1" x14ac:dyDescent="0.2">
      <c r="A1286" s="5">
        <v>1285</v>
      </c>
      <c r="B1286" s="5" t="s">
        <v>104</v>
      </c>
      <c r="C1286" s="5">
        <v>26</v>
      </c>
      <c r="D1286" s="2" t="s">
        <v>49</v>
      </c>
      <c r="E1286" s="5" t="s">
        <v>13</v>
      </c>
      <c r="F1286" s="5" t="s">
        <v>42</v>
      </c>
      <c r="G1286" s="6">
        <v>0</v>
      </c>
    </row>
    <row r="1287" spans="1:7" ht="10.5" customHeight="1" x14ac:dyDescent="0.2">
      <c r="A1287" s="5">
        <v>1286</v>
      </c>
      <c r="B1287" s="5" t="s">
        <v>104</v>
      </c>
      <c r="C1287" s="5">
        <v>27</v>
      </c>
      <c r="D1287" s="2" t="s">
        <v>60</v>
      </c>
      <c r="E1287" s="5" t="s">
        <v>13</v>
      </c>
      <c r="F1287" s="5" t="s">
        <v>42</v>
      </c>
      <c r="G1287" s="6">
        <v>0</v>
      </c>
    </row>
    <row r="1288" spans="1:7" ht="10.5" customHeight="1" x14ac:dyDescent="0.2">
      <c r="A1288" s="5">
        <v>1287</v>
      </c>
      <c r="B1288" s="5" t="s">
        <v>104</v>
      </c>
      <c r="C1288" s="5">
        <v>28</v>
      </c>
      <c r="D1288" s="2" t="s">
        <v>61</v>
      </c>
      <c r="E1288" s="5" t="s">
        <v>13</v>
      </c>
      <c r="F1288" s="5" t="s">
        <v>42</v>
      </c>
      <c r="G1288" s="6">
        <v>226898.54500000001</v>
      </c>
    </row>
    <row r="1289" spans="1:7" ht="10.5" customHeight="1" x14ac:dyDescent="0.2">
      <c r="A1289" s="5">
        <v>1288</v>
      </c>
      <c r="B1289" s="5" t="s">
        <v>104</v>
      </c>
      <c r="C1289" s="5">
        <v>20</v>
      </c>
      <c r="D1289" s="2" t="s">
        <v>56</v>
      </c>
      <c r="E1289" s="5" t="s">
        <v>14</v>
      </c>
      <c r="F1289" s="5" t="s">
        <v>42</v>
      </c>
      <c r="G1289" s="6">
        <v>0</v>
      </c>
    </row>
    <row r="1290" spans="1:7" ht="10.5" customHeight="1" x14ac:dyDescent="0.2">
      <c r="A1290" s="5">
        <v>1289</v>
      </c>
      <c r="B1290" s="5" t="s">
        <v>104</v>
      </c>
      <c r="C1290" s="5">
        <v>21</v>
      </c>
      <c r="D1290" s="2" t="s">
        <v>57</v>
      </c>
      <c r="E1290" s="5" t="s">
        <v>14</v>
      </c>
      <c r="F1290" s="5" t="s">
        <v>42</v>
      </c>
      <c r="G1290" s="6">
        <v>0</v>
      </c>
    </row>
    <row r="1291" spans="1:7" ht="10.5" customHeight="1" x14ac:dyDescent="0.2">
      <c r="A1291" s="5">
        <v>1290</v>
      </c>
      <c r="B1291" s="5" t="s">
        <v>104</v>
      </c>
      <c r="C1291" s="5">
        <v>22</v>
      </c>
      <c r="D1291" s="2" t="s">
        <v>58</v>
      </c>
      <c r="E1291" s="5" t="s">
        <v>14</v>
      </c>
      <c r="F1291" s="5" t="s">
        <v>42</v>
      </c>
      <c r="G1291" s="6">
        <v>0</v>
      </c>
    </row>
    <row r="1292" spans="1:7" ht="10.5" customHeight="1" x14ac:dyDescent="0.2">
      <c r="A1292" s="5">
        <v>1291</v>
      </c>
      <c r="B1292" s="5" t="s">
        <v>104</v>
      </c>
      <c r="C1292" s="5">
        <v>23</v>
      </c>
      <c r="D1292" s="2" t="s">
        <v>47</v>
      </c>
      <c r="E1292" s="5" t="s">
        <v>14</v>
      </c>
      <c r="F1292" s="5" t="s">
        <v>42</v>
      </c>
      <c r="G1292" s="6">
        <v>0</v>
      </c>
    </row>
    <row r="1293" spans="1:7" ht="10.5" customHeight="1" x14ac:dyDescent="0.2">
      <c r="A1293" s="5">
        <v>1292</v>
      </c>
      <c r="B1293" s="5" t="s">
        <v>104</v>
      </c>
      <c r="C1293" s="5">
        <v>24</v>
      </c>
      <c r="D1293" s="2" t="s">
        <v>48</v>
      </c>
      <c r="E1293" s="5" t="s">
        <v>14</v>
      </c>
      <c r="F1293" s="5" t="s">
        <v>42</v>
      </c>
      <c r="G1293" s="6">
        <v>23129.637999999999</v>
      </c>
    </row>
    <row r="1294" spans="1:7" ht="10.5" customHeight="1" x14ac:dyDescent="0.2">
      <c r="A1294" s="5">
        <v>1293</v>
      </c>
      <c r="B1294" s="5" t="s">
        <v>104</v>
      </c>
      <c r="C1294" s="5">
        <v>25</v>
      </c>
      <c r="D1294" s="2" t="s">
        <v>59</v>
      </c>
      <c r="E1294" s="5" t="s">
        <v>14</v>
      </c>
      <c r="F1294" s="5" t="s">
        <v>42</v>
      </c>
      <c r="G1294" s="6">
        <v>104886.28599999999</v>
      </c>
    </row>
    <row r="1295" spans="1:7" ht="10.5" customHeight="1" x14ac:dyDescent="0.2">
      <c r="A1295" s="5">
        <v>1294</v>
      </c>
      <c r="B1295" s="5" t="s">
        <v>104</v>
      </c>
      <c r="C1295" s="5">
        <v>26</v>
      </c>
      <c r="D1295" s="2" t="s">
        <v>49</v>
      </c>
      <c r="E1295" s="5" t="s">
        <v>14</v>
      </c>
      <c r="F1295" s="5" t="s">
        <v>42</v>
      </c>
      <c r="G1295" s="6">
        <v>0</v>
      </c>
    </row>
    <row r="1296" spans="1:7" ht="10.5" customHeight="1" x14ac:dyDescent="0.2">
      <c r="A1296" s="5">
        <v>1295</v>
      </c>
      <c r="B1296" s="5" t="s">
        <v>104</v>
      </c>
      <c r="C1296" s="5">
        <v>27</v>
      </c>
      <c r="D1296" s="2" t="s">
        <v>60</v>
      </c>
      <c r="E1296" s="5" t="s">
        <v>14</v>
      </c>
      <c r="F1296" s="5" t="s">
        <v>42</v>
      </c>
      <c r="G1296" s="6">
        <v>0</v>
      </c>
    </row>
    <row r="1297" spans="1:7" ht="10.5" customHeight="1" x14ac:dyDescent="0.2">
      <c r="A1297" s="5">
        <v>1296</v>
      </c>
      <c r="B1297" s="5" t="s">
        <v>104</v>
      </c>
      <c r="C1297" s="5">
        <v>28</v>
      </c>
      <c r="D1297" s="2" t="s">
        <v>61</v>
      </c>
      <c r="E1297" s="5" t="s">
        <v>14</v>
      </c>
      <c r="F1297" s="5" t="s">
        <v>42</v>
      </c>
      <c r="G1297" s="6">
        <v>169887.02100000001</v>
      </c>
    </row>
    <row r="1298" spans="1:7" ht="10.5" customHeight="1" x14ac:dyDescent="0.2">
      <c r="A1298" s="5">
        <v>1297</v>
      </c>
      <c r="B1298" s="5" t="s">
        <v>11</v>
      </c>
      <c r="C1298" s="5">
        <v>29</v>
      </c>
      <c r="D1298" s="2" t="s">
        <v>11</v>
      </c>
      <c r="E1298" s="5" t="s">
        <v>13</v>
      </c>
      <c r="F1298" s="5" t="s">
        <v>42</v>
      </c>
      <c r="G1298" s="6">
        <v>215238.821</v>
      </c>
    </row>
    <row r="1299" spans="1:7" ht="10.5" customHeight="1" x14ac:dyDescent="0.2">
      <c r="A1299" s="5">
        <v>1298</v>
      </c>
      <c r="B1299" s="5" t="s">
        <v>11</v>
      </c>
      <c r="C1299" s="5">
        <v>29</v>
      </c>
      <c r="D1299" s="2" t="s">
        <v>11</v>
      </c>
      <c r="E1299" s="5" t="s">
        <v>14</v>
      </c>
      <c r="F1299" s="5" t="s">
        <v>42</v>
      </c>
      <c r="G1299" s="6">
        <v>0</v>
      </c>
    </row>
    <row r="1300" spans="1:7" ht="10.5" customHeight="1" x14ac:dyDescent="0.2">
      <c r="A1300" s="5">
        <v>1299</v>
      </c>
      <c r="B1300" s="5" t="s">
        <v>24</v>
      </c>
      <c r="C1300" s="5">
        <v>30</v>
      </c>
      <c r="D1300" s="2" t="s">
        <v>15</v>
      </c>
      <c r="E1300" s="5" t="s">
        <v>13</v>
      </c>
      <c r="F1300" s="5" t="s">
        <v>42</v>
      </c>
      <c r="G1300" s="6">
        <v>0</v>
      </c>
    </row>
    <row r="1301" spans="1:7" ht="10.5" customHeight="1" x14ac:dyDescent="0.2">
      <c r="A1301" s="5">
        <v>1300</v>
      </c>
      <c r="B1301" s="5" t="s">
        <v>24</v>
      </c>
      <c r="C1301" s="5">
        <v>30</v>
      </c>
      <c r="D1301" s="2" t="s">
        <v>15</v>
      </c>
      <c r="E1301" s="5" t="s">
        <v>14</v>
      </c>
      <c r="F1301" s="5" t="s">
        <v>42</v>
      </c>
      <c r="G1301" s="6">
        <v>0</v>
      </c>
    </row>
    <row r="1302" spans="1:7" ht="10.5" customHeight="1" x14ac:dyDescent="0.2">
      <c r="A1302" s="5">
        <v>1301</v>
      </c>
      <c r="B1302" s="5" t="s">
        <v>25</v>
      </c>
      <c r="C1302" s="5">
        <v>1</v>
      </c>
      <c r="D1302" s="2" t="s">
        <v>18</v>
      </c>
      <c r="E1302" s="5" t="s">
        <v>13</v>
      </c>
      <c r="F1302" s="5" t="s">
        <v>43</v>
      </c>
      <c r="G1302" s="6">
        <v>127484.583</v>
      </c>
    </row>
    <row r="1303" spans="1:7" ht="10.5" customHeight="1" x14ac:dyDescent="0.2">
      <c r="A1303" s="5">
        <v>1302</v>
      </c>
      <c r="B1303" s="5" t="s">
        <v>25</v>
      </c>
      <c r="C1303" s="5">
        <v>2</v>
      </c>
      <c r="D1303" s="2" t="s">
        <v>0</v>
      </c>
      <c r="E1303" s="5" t="s">
        <v>13</v>
      </c>
      <c r="F1303" s="5" t="s">
        <v>43</v>
      </c>
      <c r="G1303" s="6">
        <v>1641500.12</v>
      </c>
    </row>
    <row r="1304" spans="1:7" ht="10.5" customHeight="1" x14ac:dyDescent="0.2">
      <c r="A1304" s="5">
        <v>1303</v>
      </c>
      <c r="B1304" s="5" t="s">
        <v>25</v>
      </c>
      <c r="C1304" s="5">
        <v>3</v>
      </c>
      <c r="D1304" s="2" t="s">
        <v>1</v>
      </c>
      <c r="E1304" s="5" t="s">
        <v>13</v>
      </c>
      <c r="F1304" s="5" t="s">
        <v>43</v>
      </c>
      <c r="G1304" s="6">
        <v>188942.26800000001</v>
      </c>
    </row>
    <row r="1305" spans="1:7" ht="10.5" customHeight="1" x14ac:dyDescent="0.2">
      <c r="A1305" s="5">
        <v>1304</v>
      </c>
      <c r="B1305" s="5" t="s">
        <v>25</v>
      </c>
      <c r="C1305" s="5">
        <v>4</v>
      </c>
      <c r="D1305" s="2" t="s">
        <v>20</v>
      </c>
      <c r="E1305" s="5" t="s">
        <v>13</v>
      </c>
      <c r="F1305" s="5" t="s">
        <v>43</v>
      </c>
      <c r="G1305" s="6">
        <v>90277.438999999998</v>
      </c>
    </row>
    <row r="1306" spans="1:7" ht="10.5" customHeight="1" x14ac:dyDescent="0.2">
      <c r="A1306" s="5">
        <v>1305</v>
      </c>
      <c r="B1306" s="5" t="s">
        <v>25</v>
      </c>
      <c r="C1306" s="5">
        <v>5</v>
      </c>
      <c r="D1306" s="2" t="s">
        <v>2</v>
      </c>
      <c r="E1306" s="5" t="s">
        <v>13</v>
      </c>
      <c r="F1306" s="5" t="s">
        <v>43</v>
      </c>
      <c r="G1306" s="6">
        <v>367963.935</v>
      </c>
    </row>
    <row r="1307" spans="1:7" ht="10.5" customHeight="1" x14ac:dyDescent="0.2">
      <c r="A1307" s="5">
        <v>1306</v>
      </c>
      <c r="B1307" s="5" t="s">
        <v>25</v>
      </c>
      <c r="C1307" s="5">
        <v>6</v>
      </c>
      <c r="D1307" s="2" t="s">
        <v>19</v>
      </c>
      <c r="E1307" s="5" t="s">
        <v>13</v>
      </c>
      <c r="F1307" s="5" t="s">
        <v>43</v>
      </c>
      <c r="G1307" s="6">
        <v>322475.67499999999</v>
      </c>
    </row>
    <row r="1308" spans="1:7" ht="10.5" customHeight="1" x14ac:dyDescent="0.2">
      <c r="A1308" s="5">
        <v>1307</v>
      </c>
      <c r="B1308" s="5" t="s">
        <v>25</v>
      </c>
      <c r="C1308" s="5">
        <v>7</v>
      </c>
      <c r="D1308" s="2" t="s">
        <v>3</v>
      </c>
      <c r="E1308" s="5" t="s">
        <v>13</v>
      </c>
      <c r="F1308" s="5" t="s">
        <v>43</v>
      </c>
      <c r="G1308" s="6">
        <v>0</v>
      </c>
    </row>
    <row r="1309" spans="1:7" ht="10.5" customHeight="1" x14ac:dyDescent="0.2">
      <c r="A1309" s="5">
        <v>1308</v>
      </c>
      <c r="B1309" s="5" t="s">
        <v>25</v>
      </c>
      <c r="C1309" s="5">
        <v>8</v>
      </c>
      <c r="D1309" s="2" t="s">
        <v>4</v>
      </c>
      <c r="E1309" s="5" t="s">
        <v>13</v>
      </c>
      <c r="F1309" s="5" t="s">
        <v>43</v>
      </c>
      <c r="G1309" s="6">
        <v>0</v>
      </c>
    </row>
    <row r="1310" spans="1:7" ht="10.5" customHeight="1" x14ac:dyDescent="0.2">
      <c r="A1310" s="5">
        <v>1309</v>
      </c>
      <c r="B1310" s="5" t="s">
        <v>25</v>
      </c>
      <c r="C1310" s="5">
        <v>9</v>
      </c>
      <c r="D1310" s="2" t="s">
        <v>5</v>
      </c>
      <c r="E1310" s="5" t="s">
        <v>13</v>
      </c>
      <c r="F1310" s="5" t="s">
        <v>43</v>
      </c>
      <c r="G1310" s="6">
        <v>0</v>
      </c>
    </row>
    <row r="1311" spans="1:7" ht="10.5" customHeight="1" x14ac:dyDescent="0.2">
      <c r="A1311" s="5">
        <v>1310</v>
      </c>
      <c r="B1311" s="5" t="s">
        <v>25</v>
      </c>
      <c r="C1311" s="5">
        <v>10</v>
      </c>
      <c r="D1311" s="2" t="s">
        <v>6</v>
      </c>
      <c r="E1311" s="5" t="s">
        <v>13</v>
      </c>
      <c r="F1311" s="5" t="s">
        <v>43</v>
      </c>
      <c r="G1311" s="6">
        <v>0</v>
      </c>
    </row>
    <row r="1312" spans="1:7" ht="10.5" customHeight="1" x14ac:dyDescent="0.2">
      <c r="A1312" s="5">
        <v>1311</v>
      </c>
      <c r="B1312" s="5" t="s">
        <v>25</v>
      </c>
      <c r="C1312" s="5">
        <v>11</v>
      </c>
      <c r="D1312" s="2" t="s">
        <v>7</v>
      </c>
      <c r="E1312" s="5" t="s">
        <v>13</v>
      </c>
      <c r="F1312" s="5" t="s">
        <v>43</v>
      </c>
      <c r="G1312" s="6">
        <v>0</v>
      </c>
    </row>
    <row r="1313" spans="1:7" ht="10.5" customHeight="1" x14ac:dyDescent="0.2">
      <c r="A1313" s="5">
        <v>1312</v>
      </c>
      <c r="B1313" s="5" t="s">
        <v>25</v>
      </c>
      <c r="C1313" s="5">
        <v>12</v>
      </c>
      <c r="D1313" s="2" t="s">
        <v>8</v>
      </c>
      <c r="E1313" s="5" t="s">
        <v>13</v>
      </c>
      <c r="F1313" s="5" t="s">
        <v>43</v>
      </c>
      <c r="G1313" s="6">
        <v>3761356.0970000001</v>
      </c>
    </row>
    <row r="1314" spans="1:7" ht="10.5" customHeight="1" x14ac:dyDescent="0.2">
      <c r="A1314" s="5">
        <v>1313</v>
      </c>
      <c r="B1314" s="5" t="s">
        <v>25</v>
      </c>
      <c r="C1314" s="5">
        <v>13</v>
      </c>
      <c r="D1314" s="2" t="s">
        <v>9</v>
      </c>
      <c r="E1314" s="5" t="s">
        <v>13</v>
      </c>
      <c r="F1314" s="5" t="s">
        <v>43</v>
      </c>
      <c r="G1314" s="6">
        <v>0</v>
      </c>
    </row>
    <row r="1315" spans="1:7" ht="10.5" customHeight="1" x14ac:dyDescent="0.2">
      <c r="A1315" s="5">
        <v>1314</v>
      </c>
      <c r="B1315" s="5" t="s">
        <v>25</v>
      </c>
      <c r="C1315" s="5">
        <v>14</v>
      </c>
      <c r="D1315" s="2" t="s">
        <v>10</v>
      </c>
      <c r="E1315" s="5" t="s">
        <v>13</v>
      </c>
      <c r="F1315" s="5" t="s">
        <v>43</v>
      </c>
      <c r="G1315" s="6">
        <v>4280867.1100000003</v>
      </c>
    </row>
    <row r="1316" spans="1:7" ht="10.5" customHeight="1" x14ac:dyDescent="0.2">
      <c r="A1316" s="5">
        <v>1315</v>
      </c>
      <c r="B1316" s="5" t="s">
        <v>25</v>
      </c>
      <c r="C1316" s="5">
        <v>1</v>
      </c>
      <c r="D1316" s="2" t="s">
        <v>18</v>
      </c>
      <c r="E1316" s="5" t="s">
        <v>14</v>
      </c>
      <c r="F1316" s="5" t="s">
        <v>43</v>
      </c>
      <c r="G1316" s="6">
        <v>0</v>
      </c>
    </row>
    <row r="1317" spans="1:7" ht="10.5" customHeight="1" x14ac:dyDescent="0.2">
      <c r="A1317" s="5">
        <v>1316</v>
      </c>
      <c r="B1317" s="5" t="s">
        <v>25</v>
      </c>
      <c r="C1317" s="5">
        <v>2</v>
      </c>
      <c r="D1317" s="2" t="s">
        <v>0</v>
      </c>
      <c r="E1317" s="5" t="s">
        <v>14</v>
      </c>
      <c r="F1317" s="5" t="s">
        <v>43</v>
      </c>
      <c r="G1317" s="6">
        <v>0</v>
      </c>
    </row>
    <row r="1318" spans="1:7" ht="10.5" customHeight="1" x14ac:dyDescent="0.2">
      <c r="A1318" s="5">
        <v>1317</v>
      </c>
      <c r="B1318" s="5" t="s">
        <v>25</v>
      </c>
      <c r="C1318" s="5">
        <v>3</v>
      </c>
      <c r="D1318" s="2" t="s">
        <v>1</v>
      </c>
      <c r="E1318" s="5" t="s">
        <v>14</v>
      </c>
      <c r="F1318" s="5" t="s">
        <v>43</v>
      </c>
      <c r="G1318" s="6">
        <v>80442.173999999999</v>
      </c>
    </row>
    <row r="1319" spans="1:7" ht="10.5" customHeight="1" x14ac:dyDescent="0.2">
      <c r="A1319" s="5">
        <v>1318</v>
      </c>
      <c r="B1319" s="5" t="s">
        <v>25</v>
      </c>
      <c r="C1319" s="5">
        <v>4</v>
      </c>
      <c r="D1319" s="2" t="s">
        <v>20</v>
      </c>
      <c r="E1319" s="5" t="s">
        <v>14</v>
      </c>
      <c r="F1319" s="5" t="s">
        <v>43</v>
      </c>
      <c r="G1319" s="6">
        <v>12424.822</v>
      </c>
    </row>
    <row r="1320" spans="1:7" ht="10.5" customHeight="1" x14ac:dyDescent="0.2">
      <c r="A1320" s="5">
        <v>1319</v>
      </c>
      <c r="B1320" s="5" t="s">
        <v>25</v>
      </c>
      <c r="C1320" s="5">
        <v>5</v>
      </c>
      <c r="D1320" s="2" t="s">
        <v>2</v>
      </c>
      <c r="E1320" s="5" t="s">
        <v>14</v>
      </c>
      <c r="F1320" s="5" t="s">
        <v>43</v>
      </c>
      <c r="G1320" s="6">
        <v>0</v>
      </c>
    </row>
    <row r="1321" spans="1:7" ht="10.5" customHeight="1" x14ac:dyDescent="0.2">
      <c r="A1321" s="5">
        <v>1320</v>
      </c>
      <c r="B1321" s="5" t="s">
        <v>25</v>
      </c>
      <c r="C1321" s="5">
        <v>6</v>
      </c>
      <c r="D1321" s="2" t="s">
        <v>19</v>
      </c>
      <c r="E1321" s="5" t="s">
        <v>14</v>
      </c>
      <c r="F1321" s="5" t="s">
        <v>43</v>
      </c>
      <c r="G1321" s="6">
        <v>0</v>
      </c>
    </row>
    <row r="1322" spans="1:7" ht="10.5" customHeight="1" x14ac:dyDescent="0.2">
      <c r="A1322" s="5">
        <v>1321</v>
      </c>
      <c r="B1322" s="5" t="s">
        <v>25</v>
      </c>
      <c r="C1322" s="5">
        <v>7</v>
      </c>
      <c r="D1322" s="2" t="s">
        <v>3</v>
      </c>
      <c r="E1322" s="5" t="s">
        <v>14</v>
      </c>
      <c r="F1322" s="5" t="s">
        <v>43</v>
      </c>
      <c r="G1322" s="6">
        <v>34311.315000000002</v>
      </c>
    </row>
    <row r="1323" spans="1:7" ht="10.5" customHeight="1" x14ac:dyDescent="0.2">
      <c r="A1323" s="5">
        <v>1322</v>
      </c>
      <c r="B1323" s="5" t="s">
        <v>25</v>
      </c>
      <c r="C1323" s="5">
        <v>8</v>
      </c>
      <c r="D1323" s="2" t="s">
        <v>4</v>
      </c>
      <c r="E1323" s="5" t="s">
        <v>14</v>
      </c>
      <c r="F1323" s="5" t="s">
        <v>43</v>
      </c>
      <c r="G1323" s="6">
        <v>410539.36099999998</v>
      </c>
    </row>
    <row r="1324" spans="1:7" ht="10.5" customHeight="1" x14ac:dyDescent="0.2">
      <c r="A1324" s="5">
        <v>1323</v>
      </c>
      <c r="B1324" s="5" t="s">
        <v>25</v>
      </c>
      <c r="C1324" s="5">
        <v>9</v>
      </c>
      <c r="D1324" s="2" t="s">
        <v>5</v>
      </c>
      <c r="E1324" s="5" t="s">
        <v>14</v>
      </c>
      <c r="F1324" s="5" t="s">
        <v>43</v>
      </c>
      <c r="G1324" s="6">
        <v>748737.74600000004</v>
      </c>
    </row>
    <row r="1325" spans="1:7" ht="10.5" customHeight="1" x14ac:dyDescent="0.2">
      <c r="A1325" s="5">
        <v>1324</v>
      </c>
      <c r="B1325" s="5" t="s">
        <v>25</v>
      </c>
      <c r="C1325" s="5">
        <v>10</v>
      </c>
      <c r="D1325" s="2" t="s">
        <v>6</v>
      </c>
      <c r="E1325" s="5" t="s">
        <v>14</v>
      </c>
      <c r="F1325" s="5" t="s">
        <v>43</v>
      </c>
      <c r="G1325" s="6">
        <v>61583.281000000003</v>
      </c>
    </row>
    <row r="1326" spans="1:7" ht="10.5" customHeight="1" x14ac:dyDescent="0.2">
      <c r="A1326" s="5">
        <v>1325</v>
      </c>
      <c r="B1326" s="5" t="s">
        <v>25</v>
      </c>
      <c r="C1326" s="5">
        <v>11</v>
      </c>
      <c r="D1326" s="2" t="s">
        <v>7</v>
      </c>
      <c r="E1326" s="5" t="s">
        <v>14</v>
      </c>
      <c r="F1326" s="5" t="s">
        <v>43</v>
      </c>
      <c r="G1326" s="6">
        <v>362931.98700000002</v>
      </c>
    </row>
    <row r="1327" spans="1:7" ht="10.5" customHeight="1" x14ac:dyDescent="0.2">
      <c r="A1327" s="5">
        <v>1326</v>
      </c>
      <c r="B1327" s="5" t="s">
        <v>25</v>
      </c>
      <c r="C1327" s="5">
        <v>12</v>
      </c>
      <c r="D1327" s="2" t="s">
        <v>8</v>
      </c>
      <c r="E1327" s="5" t="s">
        <v>14</v>
      </c>
      <c r="F1327" s="5" t="s">
        <v>43</v>
      </c>
      <c r="G1327" s="6">
        <v>0</v>
      </c>
    </row>
    <row r="1328" spans="1:7" ht="10.5" customHeight="1" x14ac:dyDescent="0.2">
      <c r="A1328" s="5">
        <v>1327</v>
      </c>
      <c r="B1328" s="5" t="s">
        <v>25</v>
      </c>
      <c r="C1328" s="5">
        <v>13</v>
      </c>
      <c r="D1328" s="2" t="s">
        <v>9</v>
      </c>
      <c r="E1328" s="5" t="s">
        <v>14</v>
      </c>
      <c r="F1328" s="5" t="s">
        <v>43</v>
      </c>
      <c r="G1328" s="6">
        <v>0</v>
      </c>
    </row>
    <row r="1329" spans="1:7" ht="10.5" customHeight="1" x14ac:dyDescent="0.2">
      <c r="A1329" s="5">
        <v>1328</v>
      </c>
      <c r="B1329" s="5" t="s">
        <v>25</v>
      </c>
      <c r="C1329" s="5">
        <v>14</v>
      </c>
      <c r="D1329" s="2" t="s">
        <v>10</v>
      </c>
      <c r="E1329" s="5" t="s">
        <v>14</v>
      </c>
      <c r="F1329" s="5" t="s">
        <v>43</v>
      </c>
      <c r="G1329" s="6">
        <v>33041.985999999997</v>
      </c>
    </row>
    <row r="1330" spans="1:7" ht="10.5" customHeight="1" x14ac:dyDescent="0.2">
      <c r="A1330" s="5">
        <v>1329</v>
      </c>
      <c r="B1330" s="5" t="s">
        <v>104</v>
      </c>
      <c r="C1330" s="5">
        <v>20</v>
      </c>
      <c r="D1330" s="2" t="s">
        <v>56</v>
      </c>
      <c r="E1330" s="5" t="s">
        <v>13</v>
      </c>
      <c r="F1330" s="5" t="s">
        <v>43</v>
      </c>
      <c r="G1330" s="6">
        <v>0</v>
      </c>
    </row>
    <row r="1331" spans="1:7" ht="10.5" customHeight="1" x14ac:dyDescent="0.2">
      <c r="A1331" s="5">
        <v>1330</v>
      </c>
      <c r="B1331" s="5" t="s">
        <v>104</v>
      </c>
      <c r="C1331" s="5">
        <v>21</v>
      </c>
      <c r="D1331" s="2" t="s">
        <v>57</v>
      </c>
      <c r="E1331" s="5" t="s">
        <v>13</v>
      </c>
      <c r="F1331" s="5" t="s">
        <v>43</v>
      </c>
      <c r="G1331" s="6">
        <v>0</v>
      </c>
    </row>
    <row r="1332" spans="1:7" ht="10.5" customHeight="1" x14ac:dyDescent="0.2">
      <c r="A1332" s="5">
        <v>1331</v>
      </c>
      <c r="B1332" s="5" t="s">
        <v>104</v>
      </c>
      <c r="C1332" s="5">
        <v>22</v>
      </c>
      <c r="D1332" s="2" t="s">
        <v>58</v>
      </c>
      <c r="E1332" s="5" t="s">
        <v>13</v>
      </c>
      <c r="F1332" s="5" t="s">
        <v>43</v>
      </c>
      <c r="G1332" s="6">
        <v>0</v>
      </c>
    </row>
    <row r="1333" spans="1:7" ht="10.5" customHeight="1" x14ac:dyDescent="0.2">
      <c r="A1333" s="5">
        <v>1332</v>
      </c>
      <c r="B1333" s="5" t="s">
        <v>104</v>
      </c>
      <c r="C1333" s="5">
        <v>23</v>
      </c>
      <c r="D1333" s="2" t="s">
        <v>47</v>
      </c>
      <c r="E1333" s="5" t="s">
        <v>13</v>
      </c>
      <c r="F1333" s="5" t="s">
        <v>43</v>
      </c>
      <c r="G1333" s="6">
        <v>152173.27299999999</v>
      </c>
    </row>
    <row r="1334" spans="1:7" ht="10.5" customHeight="1" x14ac:dyDescent="0.2">
      <c r="A1334" s="5">
        <v>1333</v>
      </c>
      <c r="B1334" s="5" t="s">
        <v>104</v>
      </c>
      <c r="C1334" s="5">
        <v>24</v>
      </c>
      <c r="D1334" s="2" t="s">
        <v>48</v>
      </c>
      <c r="E1334" s="5" t="s">
        <v>13</v>
      </c>
      <c r="F1334" s="5" t="s">
        <v>43</v>
      </c>
      <c r="G1334" s="6">
        <v>0</v>
      </c>
    </row>
    <row r="1335" spans="1:7" ht="10.5" customHeight="1" x14ac:dyDescent="0.2">
      <c r="A1335" s="5">
        <v>1334</v>
      </c>
      <c r="B1335" s="5" t="s">
        <v>104</v>
      </c>
      <c r="C1335" s="5">
        <v>25</v>
      </c>
      <c r="D1335" s="2" t="s">
        <v>59</v>
      </c>
      <c r="E1335" s="5" t="s">
        <v>13</v>
      </c>
      <c r="F1335" s="5" t="s">
        <v>43</v>
      </c>
      <c r="G1335" s="6">
        <v>5879.03</v>
      </c>
    </row>
    <row r="1336" spans="1:7" ht="10.5" customHeight="1" x14ac:dyDescent="0.2">
      <c r="A1336" s="5">
        <v>1335</v>
      </c>
      <c r="B1336" s="5" t="s">
        <v>104</v>
      </c>
      <c r="C1336" s="5">
        <v>26</v>
      </c>
      <c r="D1336" s="2" t="s">
        <v>49</v>
      </c>
      <c r="E1336" s="5" t="s">
        <v>13</v>
      </c>
      <c r="F1336" s="5" t="s">
        <v>43</v>
      </c>
      <c r="G1336" s="6">
        <v>0</v>
      </c>
    </row>
    <row r="1337" spans="1:7" ht="10.5" customHeight="1" x14ac:dyDescent="0.2">
      <c r="A1337" s="5">
        <v>1336</v>
      </c>
      <c r="B1337" s="5" t="s">
        <v>104</v>
      </c>
      <c r="C1337" s="5">
        <v>27</v>
      </c>
      <c r="D1337" s="2" t="s">
        <v>60</v>
      </c>
      <c r="E1337" s="5" t="s">
        <v>13</v>
      </c>
      <c r="F1337" s="5" t="s">
        <v>43</v>
      </c>
      <c r="G1337" s="6">
        <v>0</v>
      </c>
    </row>
    <row r="1338" spans="1:7" ht="10.5" customHeight="1" x14ac:dyDescent="0.2">
      <c r="A1338" s="5">
        <v>1337</v>
      </c>
      <c r="B1338" s="5" t="s">
        <v>104</v>
      </c>
      <c r="C1338" s="5">
        <v>28</v>
      </c>
      <c r="D1338" s="2" t="s">
        <v>61</v>
      </c>
      <c r="E1338" s="5" t="s">
        <v>13</v>
      </c>
      <c r="F1338" s="5" t="s">
        <v>43</v>
      </c>
      <c r="G1338" s="6">
        <v>225247.93299999999</v>
      </c>
    </row>
    <row r="1339" spans="1:7" ht="10.5" customHeight="1" x14ac:dyDescent="0.2">
      <c r="A1339" s="5">
        <v>1338</v>
      </c>
      <c r="B1339" s="5" t="s">
        <v>104</v>
      </c>
      <c r="C1339" s="5">
        <v>20</v>
      </c>
      <c r="D1339" s="2" t="s">
        <v>56</v>
      </c>
      <c r="E1339" s="5" t="s">
        <v>14</v>
      </c>
      <c r="F1339" s="5" t="s">
        <v>43</v>
      </c>
      <c r="G1339" s="6">
        <v>0</v>
      </c>
    </row>
    <row r="1340" spans="1:7" ht="10.5" customHeight="1" x14ac:dyDescent="0.2">
      <c r="A1340" s="5">
        <v>1339</v>
      </c>
      <c r="B1340" s="5" t="s">
        <v>104</v>
      </c>
      <c r="C1340" s="5">
        <v>21</v>
      </c>
      <c r="D1340" s="2" t="s">
        <v>57</v>
      </c>
      <c r="E1340" s="5" t="s">
        <v>14</v>
      </c>
      <c r="F1340" s="5" t="s">
        <v>43</v>
      </c>
      <c r="G1340" s="6">
        <v>0</v>
      </c>
    </row>
    <row r="1341" spans="1:7" ht="10.5" customHeight="1" x14ac:dyDescent="0.2">
      <c r="A1341" s="5">
        <v>1340</v>
      </c>
      <c r="B1341" s="5" t="s">
        <v>104</v>
      </c>
      <c r="C1341" s="5">
        <v>22</v>
      </c>
      <c r="D1341" s="2" t="s">
        <v>58</v>
      </c>
      <c r="E1341" s="5" t="s">
        <v>14</v>
      </c>
      <c r="F1341" s="5" t="s">
        <v>43</v>
      </c>
      <c r="G1341" s="6">
        <v>0</v>
      </c>
    </row>
    <row r="1342" spans="1:7" ht="10.5" customHeight="1" x14ac:dyDescent="0.2">
      <c r="A1342" s="5">
        <v>1341</v>
      </c>
      <c r="B1342" s="5" t="s">
        <v>104</v>
      </c>
      <c r="C1342" s="5">
        <v>23</v>
      </c>
      <c r="D1342" s="2" t="s">
        <v>47</v>
      </c>
      <c r="E1342" s="5" t="s">
        <v>14</v>
      </c>
      <c r="F1342" s="5" t="s">
        <v>43</v>
      </c>
      <c r="G1342" s="6">
        <v>0</v>
      </c>
    </row>
    <row r="1343" spans="1:7" ht="10.5" customHeight="1" x14ac:dyDescent="0.2">
      <c r="A1343" s="5">
        <v>1342</v>
      </c>
      <c r="B1343" s="5" t="s">
        <v>104</v>
      </c>
      <c r="C1343" s="5">
        <v>24</v>
      </c>
      <c r="D1343" s="2" t="s">
        <v>48</v>
      </c>
      <c r="E1343" s="5" t="s">
        <v>14</v>
      </c>
      <c r="F1343" s="5" t="s">
        <v>43</v>
      </c>
      <c r="G1343" s="6">
        <v>35051.199999999997</v>
      </c>
    </row>
    <row r="1344" spans="1:7" ht="10.5" customHeight="1" x14ac:dyDescent="0.2">
      <c r="A1344" s="5">
        <v>1343</v>
      </c>
      <c r="B1344" s="5" t="s">
        <v>104</v>
      </c>
      <c r="C1344" s="5">
        <v>25</v>
      </c>
      <c r="D1344" s="2" t="s">
        <v>59</v>
      </c>
      <c r="E1344" s="5" t="s">
        <v>14</v>
      </c>
      <c r="F1344" s="5" t="s">
        <v>43</v>
      </c>
      <c r="G1344" s="6">
        <v>98288.061000000002</v>
      </c>
    </row>
    <row r="1345" spans="1:7" ht="10.5" customHeight="1" x14ac:dyDescent="0.2">
      <c r="A1345" s="5">
        <v>1344</v>
      </c>
      <c r="B1345" s="5" t="s">
        <v>104</v>
      </c>
      <c r="C1345" s="5">
        <v>26</v>
      </c>
      <c r="D1345" s="2" t="s">
        <v>49</v>
      </c>
      <c r="E1345" s="5" t="s">
        <v>14</v>
      </c>
      <c r="F1345" s="5" t="s">
        <v>43</v>
      </c>
      <c r="G1345" s="6">
        <v>0</v>
      </c>
    </row>
    <row r="1346" spans="1:7" ht="10.5" customHeight="1" x14ac:dyDescent="0.2">
      <c r="A1346" s="5">
        <v>1345</v>
      </c>
      <c r="B1346" s="5" t="s">
        <v>104</v>
      </c>
      <c r="C1346" s="5">
        <v>27</v>
      </c>
      <c r="D1346" s="2" t="s">
        <v>60</v>
      </c>
      <c r="E1346" s="5" t="s">
        <v>14</v>
      </c>
      <c r="F1346" s="5" t="s">
        <v>43</v>
      </c>
      <c r="G1346" s="6">
        <v>0</v>
      </c>
    </row>
    <row r="1347" spans="1:7" ht="10.5" customHeight="1" x14ac:dyDescent="0.2">
      <c r="A1347" s="5">
        <v>1346</v>
      </c>
      <c r="B1347" s="5" t="s">
        <v>104</v>
      </c>
      <c r="C1347" s="5">
        <v>28</v>
      </c>
      <c r="D1347" s="2" t="s">
        <v>61</v>
      </c>
      <c r="E1347" s="5" t="s">
        <v>14</v>
      </c>
      <c r="F1347" s="5" t="s">
        <v>43</v>
      </c>
      <c r="G1347" s="6">
        <v>196162.64299999998</v>
      </c>
    </row>
    <row r="1348" spans="1:7" ht="10.5" customHeight="1" x14ac:dyDescent="0.2">
      <c r="A1348" s="5">
        <v>1347</v>
      </c>
      <c r="B1348" s="5" t="s">
        <v>11</v>
      </c>
      <c r="C1348" s="5">
        <v>29</v>
      </c>
      <c r="D1348" s="2" t="s">
        <v>11</v>
      </c>
      <c r="E1348" s="5" t="s">
        <v>13</v>
      </c>
      <c r="F1348" s="5" t="s">
        <v>43</v>
      </c>
      <c r="G1348" s="6">
        <v>216478.76699999999</v>
      </c>
    </row>
    <row r="1349" spans="1:7" ht="10.5" customHeight="1" x14ac:dyDescent="0.2">
      <c r="A1349" s="5">
        <v>1348</v>
      </c>
      <c r="B1349" s="5" t="s">
        <v>11</v>
      </c>
      <c r="C1349" s="5">
        <v>29</v>
      </c>
      <c r="D1349" s="2" t="s">
        <v>11</v>
      </c>
      <c r="E1349" s="5" t="s">
        <v>14</v>
      </c>
      <c r="F1349" s="5" t="s">
        <v>43</v>
      </c>
      <c r="G1349" s="6">
        <v>8777.2549999999992</v>
      </c>
    </row>
    <row r="1350" spans="1:7" ht="10.5" customHeight="1" x14ac:dyDescent="0.2">
      <c r="A1350" s="5">
        <v>1349</v>
      </c>
      <c r="B1350" s="5" t="s">
        <v>24</v>
      </c>
      <c r="C1350" s="5">
        <v>30</v>
      </c>
      <c r="D1350" s="2" t="s">
        <v>15</v>
      </c>
      <c r="E1350" s="5" t="s">
        <v>13</v>
      </c>
      <c r="F1350" s="5" t="s">
        <v>43</v>
      </c>
      <c r="G1350" s="6">
        <v>0</v>
      </c>
    </row>
    <row r="1351" spans="1:7" ht="10.5" customHeight="1" x14ac:dyDescent="0.2">
      <c r="A1351" s="5">
        <v>1350</v>
      </c>
      <c r="B1351" s="5" t="s">
        <v>24</v>
      </c>
      <c r="C1351" s="5">
        <v>30</v>
      </c>
      <c r="D1351" s="2" t="s">
        <v>15</v>
      </c>
      <c r="E1351" s="5" t="s">
        <v>14</v>
      </c>
      <c r="F1351" s="5" t="s">
        <v>43</v>
      </c>
      <c r="G1351" s="6">
        <v>0</v>
      </c>
    </row>
    <row r="1352" spans="1:7" ht="10.5" customHeight="1" x14ac:dyDescent="0.2">
      <c r="A1352" s="5">
        <v>1351</v>
      </c>
      <c r="B1352" s="5" t="s">
        <v>25</v>
      </c>
      <c r="C1352" s="5">
        <v>1</v>
      </c>
      <c r="D1352" s="2" t="s">
        <v>18</v>
      </c>
      <c r="E1352" s="5" t="s">
        <v>13</v>
      </c>
      <c r="F1352" s="5" t="s">
        <v>44</v>
      </c>
      <c r="G1352" s="6">
        <v>132060.117</v>
      </c>
    </row>
    <row r="1353" spans="1:7" ht="10.5" customHeight="1" x14ac:dyDescent="0.2">
      <c r="A1353" s="5">
        <v>1352</v>
      </c>
      <c r="B1353" s="5" t="s">
        <v>25</v>
      </c>
      <c r="C1353" s="5">
        <v>2</v>
      </c>
      <c r="D1353" s="2" t="s">
        <v>0</v>
      </c>
      <c r="E1353" s="5" t="s">
        <v>13</v>
      </c>
      <c r="F1353" s="5" t="s">
        <v>44</v>
      </c>
      <c r="G1353" s="6">
        <v>2082207.6240000001</v>
      </c>
    </row>
    <row r="1354" spans="1:7" ht="10.5" customHeight="1" x14ac:dyDescent="0.2">
      <c r="A1354" s="5">
        <v>1353</v>
      </c>
      <c r="B1354" s="5" t="s">
        <v>25</v>
      </c>
      <c r="C1354" s="5">
        <v>3</v>
      </c>
      <c r="D1354" s="2" t="s">
        <v>1</v>
      </c>
      <c r="E1354" s="5" t="s">
        <v>13</v>
      </c>
      <c r="F1354" s="5" t="s">
        <v>44</v>
      </c>
      <c r="G1354" s="6">
        <v>191853.954</v>
      </c>
    </row>
    <row r="1355" spans="1:7" ht="10.5" customHeight="1" x14ac:dyDescent="0.2">
      <c r="A1355" s="5">
        <v>1354</v>
      </c>
      <c r="B1355" s="5" t="s">
        <v>25</v>
      </c>
      <c r="C1355" s="5">
        <v>4</v>
      </c>
      <c r="D1355" s="2" t="s">
        <v>20</v>
      </c>
      <c r="E1355" s="5" t="s">
        <v>13</v>
      </c>
      <c r="F1355" s="5" t="s">
        <v>44</v>
      </c>
      <c r="G1355" s="6">
        <v>93273.320999999996</v>
      </c>
    </row>
    <row r="1356" spans="1:7" ht="10.5" customHeight="1" x14ac:dyDescent="0.2">
      <c r="A1356" s="5">
        <v>1355</v>
      </c>
      <c r="B1356" s="5" t="s">
        <v>25</v>
      </c>
      <c r="C1356" s="5">
        <v>5</v>
      </c>
      <c r="D1356" s="2" t="s">
        <v>2</v>
      </c>
      <c r="E1356" s="5" t="s">
        <v>13</v>
      </c>
      <c r="F1356" s="5" t="s">
        <v>44</v>
      </c>
      <c r="G1356" s="6">
        <v>365091.53499999997</v>
      </c>
    </row>
    <row r="1357" spans="1:7" ht="10.5" customHeight="1" x14ac:dyDescent="0.2">
      <c r="A1357" s="5">
        <v>1356</v>
      </c>
      <c r="B1357" s="5" t="s">
        <v>25</v>
      </c>
      <c r="C1357" s="5">
        <v>6</v>
      </c>
      <c r="D1357" s="2" t="s">
        <v>19</v>
      </c>
      <c r="E1357" s="5" t="s">
        <v>13</v>
      </c>
      <c r="F1357" s="5" t="s">
        <v>44</v>
      </c>
      <c r="G1357" s="6">
        <v>387559.79800000001</v>
      </c>
    </row>
    <row r="1358" spans="1:7" ht="10.5" customHeight="1" x14ac:dyDescent="0.2">
      <c r="A1358" s="5">
        <v>1357</v>
      </c>
      <c r="B1358" s="5" t="s">
        <v>25</v>
      </c>
      <c r="C1358" s="5">
        <v>7</v>
      </c>
      <c r="D1358" s="2" t="s">
        <v>3</v>
      </c>
      <c r="E1358" s="5" t="s">
        <v>13</v>
      </c>
      <c r="F1358" s="5" t="s">
        <v>44</v>
      </c>
      <c r="G1358" s="6">
        <v>0</v>
      </c>
    </row>
    <row r="1359" spans="1:7" ht="10.5" customHeight="1" x14ac:dyDescent="0.2">
      <c r="A1359" s="5">
        <v>1358</v>
      </c>
      <c r="B1359" s="5" t="s">
        <v>25</v>
      </c>
      <c r="C1359" s="5">
        <v>8</v>
      </c>
      <c r="D1359" s="2" t="s">
        <v>4</v>
      </c>
      <c r="E1359" s="5" t="s">
        <v>13</v>
      </c>
      <c r="F1359" s="5" t="s">
        <v>44</v>
      </c>
      <c r="G1359" s="6">
        <v>0</v>
      </c>
    </row>
    <row r="1360" spans="1:7" ht="10.5" customHeight="1" x14ac:dyDescent="0.2">
      <c r="A1360" s="5">
        <v>1359</v>
      </c>
      <c r="B1360" s="5" t="s">
        <v>25</v>
      </c>
      <c r="C1360" s="5">
        <v>9</v>
      </c>
      <c r="D1360" s="2" t="s">
        <v>5</v>
      </c>
      <c r="E1360" s="5" t="s">
        <v>13</v>
      </c>
      <c r="F1360" s="5" t="s">
        <v>44</v>
      </c>
      <c r="G1360" s="6">
        <v>0</v>
      </c>
    </row>
    <row r="1361" spans="1:7" ht="10.5" customHeight="1" x14ac:dyDescent="0.2">
      <c r="A1361" s="5">
        <v>1360</v>
      </c>
      <c r="B1361" s="5" t="s">
        <v>25</v>
      </c>
      <c r="C1361" s="5">
        <v>10</v>
      </c>
      <c r="D1361" s="2" t="s">
        <v>6</v>
      </c>
      <c r="E1361" s="5" t="s">
        <v>13</v>
      </c>
      <c r="F1361" s="5" t="s">
        <v>44</v>
      </c>
      <c r="G1361" s="6">
        <v>0</v>
      </c>
    </row>
    <row r="1362" spans="1:7" ht="10.5" customHeight="1" x14ac:dyDescent="0.2">
      <c r="A1362" s="5">
        <v>1361</v>
      </c>
      <c r="B1362" s="5" t="s">
        <v>25</v>
      </c>
      <c r="C1362" s="5">
        <v>11</v>
      </c>
      <c r="D1362" s="2" t="s">
        <v>7</v>
      </c>
      <c r="E1362" s="5" t="s">
        <v>13</v>
      </c>
      <c r="F1362" s="5" t="s">
        <v>44</v>
      </c>
      <c r="G1362" s="6">
        <v>0</v>
      </c>
    </row>
    <row r="1363" spans="1:7" ht="10.5" customHeight="1" x14ac:dyDescent="0.2">
      <c r="A1363" s="5">
        <v>1362</v>
      </c>
      <c r="B1363" s="5" t="s">
        <v>25</v>
      </c>
      <c r="C1363" s="5">
        <v>12</v>
      </c>
      <c r="D1363" s="2" t="s">
        <v>8</v>
      </c>
      <c r="E1363" s="5" t="s">
        <v>13</v>
      </c>
      <c r="F1363" s="5" t="s">
        <v>44</v>
      </c>
      <c r="G1363" s="6">
        <v>4667887.2719999999</v>
      </c>
    </row>
    <row r="1364" spans="1:7" ht="10.5" customHeight="1" x14ac:dyDescent="0.2">
      <c r="A1364" s="5">
        <v>1363</v>
      </c>
      <c r="B1364" s="5" t="s">
        <v>25</v>
      </c>
      <c r="C1364" s="5">
        <v>13</v>
      </c>
      <c r="D1364" s="2" t="s">
        <v>9</v>
      </c>
      <c r="E1364" s="5" t="s">
        <v>13</v>
      </c>
      <c r="F1364" s="5" t="s">
        <v>44</v>
      </c>
      <c r="G1364" s="6">
        <v>0</v>
      </c>
    </row>
    <row r="1365" spans="1:7" ht="10.5" customHeight="1" x14ac:dyDescent="0.2">
      <c r="A1365" s="5">
        <v>1364</v>
      </c>
      <c r="B1365" s="5" t="s">
        <v>25</v>
      </c>
      <c r="C1365" s="5">
        <v>14</v>
      </c>
      <c r="D1365" s="2" t="s">
        <v>10</v>
      </c>
      <c r="E1365" s="5" t="s">
        <v>13</v>
      </c>
      <c r="F1365" s="5" t="s">
        <v>44</v>
      </c>
      <c r="G1365" s="6">
        <v>5030434.2850000001</v>
      </c>
    </row>
    <row r="1366" spans="1:7" ht="10.5" customHeight="1" x14ac:dyDescent="0.2">
      <c r="A1366" s="5">
        <v>1365</v>
      </c>
      <c r="B1366" s="5" t="s">
        <v>25</v>
      </c>
      <c r="C1366" s="5">
        <v>1</v>
      </c>
      <c r="D1366" s="2" t="s">
        <v>18</v>
      </c>
      <c r="E1366" s="5" t="s">
        <v>14</v>
      </c>
      <c r="F1366" s="5" t="s">
        <v>44</v>
      </c>
      <c r="G1366" s="6">
        <v>0</v>
      </c>
    </row>
    <row r="1367" spans="1:7" ht="10.5" customHeight="1" x14ac:dyDescent="0.2">
      <c r="A1367" s="5">
        <v>1366</v>
      </c>
      <c r="B1367" s="5" t="s">
        <v>25</v>
      </c>
      <c r="C1367" s="5">
        <v>2</v>
      </c>
      <c r="D1367" s="2" t="s">
        <v>0</v>
      </c>
      <c r="E1367" s="5" t="s">
        <v>14</v>
      </c>
      <c r="F1367" s="5" t="s">
        <v>44</v>
      </c>
      <c r="G1367" s="6">
        <v>0</v>
      </c>
    </row>
    <row r="1368" spans="1:7" ht="10.5" customHeight="1" x14ac:dyDescent="0.2">
      <c r="A1368" s="5">
        <v>1367</v>
      </c>
      <c r="B1368" s="5" t="s">
        <v>25</v>
      </c>
      <c r="C1368" s="5">
        <v>3</v>
      </c>
      <c r="D1368" s="2" t="s">
        <v>1</v>
      </c>
      <c r="E1368" s="5" t="s">
        <v>14</v>
      </c>
      <c r="F1368" s="5" t="s">
        <v>44</v>
      </c>
      <c r="G1368" s="6">
        <v>81803.565000000002</v>
      </c>
    </row>
    <row r="1369" spans="1:7" ht="10.5" customHeight="1" x14ac:dyDescent="0.2">
      <c r="A1369" s="5">
        <v>1368</v>
      </c>
      <c r="B1369" s="5" t="s">
        <v>25</v>
      </c>
      <c r="C1369" s="5">
        <v>4</v>
      </c>
      <c r="D1369" s="2" t="s">
        <v>20</v>
      </c>
      <c r="E1369" s="5" t="s">
        <v>14</v>
      </c>
      <c r="F1369" s="5" t="s">
        <v>44</v>
      </c>
      <c r="G1369" s="6">
        <v>18317.633000000002</v>
      </c>
    </row>
    <row r="1370" spans="1:7" ht="10.5" customHeight="1" x14ac:dyDescent="0.2">
      <c r="A1370" s="5">
        <v>1369</v>
      </c>
      <c r="B1370" s="5" t="s">
        <v>25</v>
      </c>
      <c r="C1370" s="5">
        <v>5</v>
      </c>
      <c r="D1370" s="2" t="s">
        <v>2</v>
      </c>
      <c r="E1370" s="5" t="s">
        <v>14</v>
      </c>
      <c r="F1370" s="5" t="s">
        <v>44</v>
      </c>
      <c r="G1370" s="6">
        <v>0</v>
      </c>
    </row>
    <row r="1371" spans="1:7" ht="10.5" customHeight="1" x14ac:dyDescent="0.2">
      <c r="A1371" s="5">
        <v>1370</v>
      </c>
      <c r="B1371" s="5" t="s">
        <v>25</v>
      </c>
      <c r="C1371" s="5">
        <v>6</v>
      </c>
      <c r="D1371" s="2" t="s">
        <v>19</v>
      </c>
      <c r="E1371" s="5" t="s">
        <v>14</v>
      </c>
      <c r="F1371" s="5" t="s">
        <v>44</v>
      </c>
      <c r="G1371" s="6">
        <v>0</v>
      </c>
    </row>
    <row r="1372" spans="1:7" ht="10.5" customHeight="1" x14ac:dyDescent="0.2">
      <c r="A1372" s="5">
        <v>1371</v>
      </c>
      <c r="B1372" s="5" t="s">
        <v>25</v>
      </c>
      <c r="C1372" s="5">
        <v>7</v>
      </c>
      <c r="D1372" s="2" t="s">
        <v>3</v>
      </c>
      <c r="E1372" s="5" t="s">
        <v>14</v>
      </c>
      <c r="F1372" s="5" t="s">
        <v>44</v>
      </c>
      <c r="G1372" s="6">
        <v>39831.392</v>
      </c>
    </row>
    <row r="1373" spans="1:7" ht="10.5" customHeight="1" x14ac:dyDescent="0.2">
      <c r="A1373" s="5">
        <v>1372</v>
      </c>
      <c r="B1373" s="5" t="s">
        <v>25</v>
      </c>
      <c r="C1373" s="5">
        <v>8</v>
      </c>
      <c r="D1373" s="2" t="s">
        <v>4</v>
      </c>
      <c r="E1373" s="5" t="s">
        <v>14</v>
      </c>
      <c r="F1373" s="5" t="s">
        <v>44</v>
      </c>
      <c r="G1373" s="6">
        <v>494323.31199999998</v>
      </c>
    </row>
    <row r="1374" spans="1:7" ht="10.5" customHeight="1" x14ac:dyDescent="0.2">
      <c r="A1374" s="5">
        <v>1373</v>
      </c>
      <c r="B1374" s="5" t="s">
        <v>25</v>
      </c>
      <c r="C1374" s="5">
        <v>9</v>
      </c>
      <c r="D1374" s="2" t="s">
        <v>5</v>
      </c>
      <c r="E1374" s="5" t="s">
        <v>14</v>
      </c>
      <c r="F1374" s="5" t="s">
        <v>44</v>
      </c>
      <c r="G1374" s="6">
        <v>784076.022</v>
      </c>
    </row>
    <row r="1375" spans="1:7" ht="10.5" customHeight="1" x14ac:dyDescent="0.2">
      <c r="A1375" s="5">
        <v>1374</v>
      </c>
      <c r="B1375" s="5" t="s">
        <v>25</v>
      </c>
      <c r="C1375" s="5">
        <v>10</v>
      </c>
      <c r="D1375" s="2" t="s">
        <v>6</v>
      </c>
      <c r="E1375" s="5" t="s">
        <v>14</v>
      </c>
      <c r="F1375" s="5" t="s">
        <v>44</v>
      </c>
      <c r="G1375" s="6">
        <v>66105.33</v>
      </c>
    </row>
    <row r="1376" spans="1:7" ht="10.5" customHeight="1" x14ac:dyDescent="0.2">
      <c r="A1376" s="5">
        <v>1375</v>
      </c>
      <c r="B1376" s="5" t="s">
        <v>25</v>
      </c>
      <c r="C1376" s="5">
        <v>11</v>
      </c>
      <c r="D1376" s="2" t="s">
        <v>7</v>
      </c>
      <c r="E1376" s="5" t="s">
        <v>14</v>
      </c>
      <c r="F1376" s="5" t="s">
        <v>44</v>
      </c>
      <c r="G1376" s="6">
        <v>390256.00400000002</v>
      </c>
    </row>
    <row r="1377" spans="1:7" ht="10.5" customHeight="1" x14ac:dyDescent="0.2">
      <c r="A1377" s="5">
        <v>1376</v>
      </c>
      <c r="B1377" s="5" t="s">
        <v>25</v>
      </c>
      <c r="C1377" s="5">
        <v>12</v>
      </c>
      <c r="D1377" s="2" t="s">
        <v>8</v>
      </c>
      <c r="E1377" s="5" t="s">
        <v>14</v>
      </c>
      <c r="F1377" s="5" t="s">
        <v>44</v>
      </c>
      <c r="G1377" s="6">
        <v>0</v>
      </c>
    </row>
    <row r="1378" spans="1:7" ht="10.5" customHeight="1" x14ac:dyDescent="0.2">
      <c r="A1378" s="5">
        <v>1377</v>
      </c>
      <c r="B1378" s="5" t="s">
        <v>25</v>
      </c>
      <c r="C1378" s="5">
        <v>13</v>
      </c>
      <c r="D1378" s="2" t="s">
        <v>9</v>
      </c>
      <c r="E1378" s="5" t="s">
        <v>14</v>
      </c>
      <c r="F1378" s="5" t="s">
        <v>44</v>
      </c>
      <c r="G1378" s="6">
        <v>0</v>
      </c>
    </row>
    <row r="1379" spans="1:7" ht="10.5" customHeight="1" x14ac:dyDescent="0.2">
      <c r="A1379" s="5">
        <v>1378</v>
      </c>
      <c r="B1379" s="5" t="s">
        <v>25</v>
      </c>
      <c r="C1379" s="5">
        <v>14</v>
      </c>
      <c r="D1379" s="2" t="s">
        <v>10</v>
      </c>
      <c r="E1379" s="5" t="s">
        <v>14</v>
      </c>
      <c r="F1379" s="5" t="s">
        <v>44</v>
      </c>
      <c r="G1379" s="6">
        <v>0</v>
      </c>
    </row>
    <row r="1380" spans="1:7" ht="10.5" customHeight="1" x14ac:dyDescent="0.2">
      <c r="A1380" s="5">
        <v>1379</v>
      </c>
      <c r="B1380" s="5" t="s">
        <v>104</v>
      </c>
      <c r="C1380" s="5">
        <v>20</v>
      </c>
      <c r="D1380" s="2" t="s">
        <v>56</v>
      </c>
      <c r="E1380" s="5" t="s">
        <v>13</v>
      </c>
      <c r="F1380" s="5" t="s">
        <v>44</v>
      </c>
      <c r="G1380" s="6">
        <v>0</v>
      </c>
    </row>
    <row r="1381" spans="1:7" ht="10.5" customHeight="1" x14ac:dyDescent="0.2">
      <c r="A1381" s="5">
        <v>1380</v>
      </c>
      <c r="B1381" s="5" t="s">
        <v>104</v>
      </c>
      <c r="C1381" s="5">
        <v>21</v>
      </c>
      <c r="D1381" s="2" t="s">
        <v>57</v>
      </c>
      <c r="E1381" s="5" t="s">
        <v>13</v>
      </c>
      <c r="F1381" s="5" t="s">
        <v>44</v>
      </c>
      <c r="G1381" s="6">
        <v>0</v>
      </c>
    </row>
    <row r="1382" spans="1:7" ht="10.5" customHeight="1" x14ac:dyDescent="0.2">
      <c r="A1382" s="5">
        <v>1381</v>
      </c>
      <c r="B1382" s="5" t="s">
        <v>104</v>
      </c>
      <c r="C1382" s="5">
        <v>22</v>
      </c>
      <c r="D1382" s="2" t="s">
        <v>58</v>
      </c>
      <c r="E1382" s="5" t="s">
        <v>13</v>
      </c>
      <c r="F1382" s="5" t="s">
        <v>44</v>
      </c>
      <c r="G1382" s="6">
        <v>0</v>
      </c>
    </row>
    <row r="1383" spans="1:7" ht="10.5" customHeight="1" x14ac:dyDescent="0.2">
      <c r="A1383" s="5">
        <v>1382</v>
      </c>
      <c r="B1383" s="5" t="s">
        <v>104</v>
      </c>
      <c r="C1383" s="5">
        <v>23</v>
      </c>
      <c r="D1383" s="2" t="s">
        <v>47</v>
      </c>
      <c r="E1383" s="5" t="s">
        <v>13</v>
      </c>
      <c r="F1383" s="5" t="s">
        <v>44</v>
      </c>
      <c r="G1383" s="6">
        <v>282695.26899999997</v>
      </c>
    </row>
    <row r="1384" spans="1:7" ht="10.5" customHeight="1" x14ac:dyDescent="0.2">
      <c r="A1384" s="5">
        <v>1383</v>
      </c>
      <c r="B1384" s="5" t="s">
        <v>104</v>
      </c>
      <c r="C1384" s="5">
        <v>24</v>
      </c>
      <c r="D1384" s="2" t="s">
        <v>48</v>
      </c>
      <c r="E1384" s="5" t="s">
        <v>13</v>
      </c>
      <c r="F1384" s="5" t="s">
        <v>44</v>
      </c>
      <c r="G1384" s="6">
        <v>0</v>
      </c>
    </row>
    <row r="1385" spans="1:7" ht="10.5" customHeight="1" x14ac:dyDescent="0.2">
      <c r="A1385" s="5">
        <v>1384</v>
      </c>
      <c r="B1385" s="5" t="s">
        <v>104</v>
      </c>
      <c r="C1385" s="5">
        <v>25</v>
      </c>
      <c r="D1385" s="2" t="s">
        <v>59</v>
      </c>
      <c r="E1385" s="5" t="s">
        <v>13</v>
      </c>
      <c r="F1385" s="5" t="s">
        <v>44</v>
      </c>
      <c r="G1385" s="6">
        <v>6073.0659999999998</v>
      </c>
    </row>
    <row r="1386" spans="1:7" ht="10.5" customHeight="1" x14ac:dyDescent="0.2">
      <c r="A1386" s="5">
        <v>1385</v>
      </c>
      <c r="B1386" s="5" t="s">
        <v>104</v>
      </c>
      <c r="C1386" s="5">
        <v>26</v>
      </c>
      <c r="D1386" s="2" t="s">
        <v>49</v>
      </c>
      <c r="E1386" s="5" t="s">
        <v>13</v>
      </c>
      <c r="F1386" s="5" t="s">
        <v>44</v>
      </c>
      <c r="G1386" s="6">
        <v>0</v>
      </c>
    </row>
    <row r="1387" spans="1:7" ht="10.5" customHeight="1" x14ac:dyDescent="0.2">
      <c r="A1387" s="5">
        <v>1386</v>
      </c>
      <c r="B1387" s="5" t="s">
        <v>104</v>
      </c>
      <c r="C1387" s="5">
        <v>27</v>
      </c>
      <c r="D1387" s="2" t="s">
        <v>60</v>
      </c>
      <c r="E1387" s="5" t="s">
        <v>13</v>
      </c>
      <c r="F1387" s="5" t="s">
        <v>44</v>
      </c>
      <c r="G1387" s="6">
        <v>0</v>
      </c>
    </row>
    <row r="1388" spans="1:7" ht="10.5" customHeight="1" x14ac:dyDescent="0.2">
      <c r="A1388" s="5">
        <v>1387</v>
      </c>
      <c r="B1388" s="5" t="s">
        <v>104</v>
      </c>
      <c r="C1388" s="5">
        <v>28</v>
      </c>
      <c r="D1388" s="2" t="s">
        <v>61</v>
      </c>
      <c r="E1388" s="5" t="s">
        <v>13</v>
      </c>
      <c r="F1388" s="5" t="s">
        <v>44</v>
      </c>
      <c r="G1388" s="6">
        <v>239370.16600000008</v>
      </c>
    </row>
    <row r="1389" spans="1:7" ht="10.5" customHeight="1" x14ac:dyDescent="0.2">
      <c r="A1389" s="5">
        <v>1388</v>
      </c>
      <c r="B1389" s="5" t="s">
        <v>104</v>
      </c>
      <c r="C1389" s="5">
        <v>20</v>
      </c>
      <c r="D1389" s="2" t="s">
        <v>56</v>
      </c>
      <c r="E1389" s="5" t="s">
        <v>14</v>
      </c>
      <c r="F1389" s="5" t="s">
        <v>44</v>
      </c>
      <c r="G1389" s="6">
        <v>0</v>
      </c>
    </row>
    <row r="1390" spans="1:7" ht="10.5" customHeight="1" x14ac:dyDescent="0.2">
      <c r="A1390" s="5">
        <v>1389</v>
      </c>
      <c r="B1390" s="5" t="s">
        <v>104</v>
      </c>
      <c r="C1390" s="5">
        <v>21</v>
      </c>
      <c r="D1390" s="2" t="s">
        <v>57</v>
      </c>
      <c r="E1390" s="5" t="s">
        <v>14</v>
      </c>
      <c r="F1390" s="5" t="s">
        <v>44</v>
      </c>
      <c r="G1390" s="6">
        <v>8747.2070000000003</v>
      </c>
    </row>
    <row r="1391" spans="1:7" ht="10.5" customHeight="1" x14ac:dyDescent="0.2">
      <c r="A1391" s="5">
        <v>1390</v>
      </c>
      <c r="B1391" s="5" t="s">
        <v>104</v>
      </c>
      <c r="C1391" s="5">
        <v>22</v>
      </c>
      <c r="D1391" s="2" t="s">
        <v>58</v>
      </c>
      <c r="E1391" s="5" t="s">
        <v>14</v>
      </c>
      <c r="F1391" s="5" t="s">
        <v>44</v>
      </c>
      <c r="G1391" s="6">
        <v>0</v>
      </c>
    </row>
    <row r="1392" spans="1:7" ht="10.5" customHeight="1" x14ac:dyDescent="0.2">
      <c r="A1392" s="5">
        <v>1391</v>
      </c>
      <c r="B1392" s="5" t="s">
        <v>104</v>
      </c>
      <c r="C1392" s="5">
        <v>23</v>
      </c>
      <c r="D1392" s="2" t="s">
        <v>47</v>
      </c>
      <c r="E1392" s="5" t="s">
        <v>14</v>
      </c>
      <c r="F1392" s="5" t="s">
        <v>44</v>
      </c>
      <c r="G1392" s="6">
        <v>0</v>
      </c>
    </row>
    <row r="1393" spans="1:7" ht="10.5" customHeight="1" x14ac:dyDescent="0.2">
      <c r="A1393" s="5">
        <v>1392</v>
      </c>
      <c r="B1393" s="5" t="s">
        <v>104</v>
      </c>
      <c r="C1393" s="5">
        <v>24</v>
      </c>
      <c r="D1393" s="2" t="s">
        <v>48</v>
      </c>
      <c r="E1393" s="5" t="s">
        <v>14</v>
      </c>
      <c r="F1393" s="5" t="s">
        <v>44</v>
      </c>
      <c r="G1393" s="6">
        <v>56457.023999999998</v>
      </c>
    </row>
    <row r="1394" spans="1:7" ht="10.5" customHeight="1" x14ac:dyDescent="0.2">
      <c r="A1394" s="5">
        <v>1393</v>
      </c>
      <c r="B1394" s="5" t="s">
        <v>104</v>
      </c>
      <c r="C1394" s="5">
        <v>25</v>
      </c>
      <c r="D1394" s="2" t="s">
        <v>59</v>
      </c>
      <c r="E1394" s="5" t="s">
        <v>14</v>
      </c>
      <c r="F1394" s="5" t="s">
        <v>44</v>
      </c>
      <c r="G1394" s="6">
        <v>83234.152000000002</v>
      </c>
    </row>
    <row r="1395" spans="1:7" ht="10.5" customHeight="1" x14ac:dyDescent="0.2">
      <c r="A1395" s="5">
        <v>1394</v>
      </c>
      <c r="B1395" s="5" t="s">
        <v>104</v>
      </c>
      <c r="C1395" s="5">
        <v>26</v>
      </c>
      <c r="D1395" s="2" t="s">
        <v>49</v>
      </c>
      <c r="E1395" s="5" t="s">
        <v>14</v>
      </c>
      <c r="F1395" s="5" t="s">
        <v>44</v>
      </c>
      <c r="G1395" s="6">
        <v>0</v>
      </c>
    </row>
    <row r="1396" spans="1:7" ht="10.5" customHeight="1" x14ac:dyDescent="0.2">
      <c r="A1396" s="5">
        <v>1395</v>
      </c>
      <c r="B1396" s="5" t="s">
        <v>104</v>
      </c>
      <c r="C1396" s="5">
        <v>27</v>
      </c>
      <c r="D1396" s="2" t="s">
        <v>60</v>
      </c>
      <c r="E1396" s="5" t="s">
        <v>14</v>
      </c>
      <c r="F1396" s="5" t="s">
        <v>44</v>
      </c>
      <c r="G1396" s="6">
        <v>0</v>
      </c>
    </row>
    <row r="1397" spans="1:7" ht="10.5" customHeight="1" x14ac:dyDescent="0.2">
      <c r="A1397" s="5">
        <v>1396</v>
      </c>
      <c r="B1397" s="5" t="s">
        <v>104</v>
      </c>
      <c r="C1397" s="5">
        <v>28</v>
      </c>
      <c r="D1397" s="2" t="s">
        <v>61</v>
      </c>
      <c r="E1397" s="5" t="s">
        <v>14</v>
      </c>
      <c r="F1397" s="5" t="s">
        <v>44</v>
      </c>
      <c r="G1397" s="6">
        <v>245205.64499999999</v>
      </c>
    </row>
    <row r="1398" spans="1:7" ht="10.5" customHeight="1" x14ac:dyDescent="0.2">
      <c r="A1398" s="5">
        <v>1397</v>
      </c>
      <c r="B1398" s="5" t="s">
        <v>11</v>
      </c>
      <c r="C1398" s="5">
        <v>29</v>
      </c>
      <c r="D1398" s="2" t="s">
        <v>11</v>
      </c>
      <c r="E1398" s="5" t="s">
        <v>13</v>
      </c>
      <c r="F1398" s="5" t="s">
        <v>44</v>
      </c>
      <c r="G1398" s="6">
        <v>216473.88200000001</v>
      </c>
    </row>
    <row r="1399" spans="1:7" ht="10.5" customHeight="1" x14ac:dyDescent="0.2">
      <c r="A1399" s="5">
        <v>1398</v>
      </c>
      <c r="B1399" s="5" t="s">
        <v>11</v>
      </c>
      <c r="C1399" s="5">
        <v>29</v>
      </c>
      <c r="D1399" s="2" t="s">
        <v>11</v>
      </c>
      <c r="E1399" s="5" t="s">
        <v>14</v>
      </c>
      <c r="F1399" s="5" t="s">
        <v>44</v>
      </c>
      <c r="G1399" s="6">
        <v>-1473.8820000000001</v>
      </c>
    </row>
    <row r="1400" spans="1:7" ht="10.5" customHeight="1" x14ac:dyDescent="0.2">
      <c r="A1400" s="5">
        <v>1399</v>
      </c>
      <c r="B1400" s="5" t="s">
        <v>24</v>
      </c>
      <c r="C1400" s="5">
        <v>30</v>
      </c>
      <c r="D1400" s="2" t="s">
        <v>15</v>
      </c>
      <c r="E1400" s="5" t="s">
        <v>13</v>
      </c>
      <c r="F1400" s="5" t="s">
        <v>44</v>
      </c>
      <c r="G1400" s="6">
        <v>0</v>
      </c>
    </row>
    <row r="1401" spans="1:7" ht="10.5" customHeight="1" x14ac:dyDescent="0.2">
      <c r="A1401" s="5">
        <v>1400</v>
      </c>
      <c r="B1401" s="5" t="s">
        <v>24</v>
      </c>
      <c r="C1401" s="5">
        <v>30</v>
      </c>
      <c r="D1401" s="2" t="s">
        <v>15</v>
      </c>
      <c r="E1401" s="5" t="s">
        <v>14</v>
      </c>
      <c r="F1401" s="5" t="s">
        <v>44</v>
      </c>
      <c r="G1401" s="6">
        <v>0</v>
      </c>
    </row>
    <row r="1402" spans="1:7" ht="10.5" customHeight="1" x14ac:dyDescent="0.2">
      <c r="A1402" s="5">
        <v>1401</v>
      </c>
      <c r="B1402" s="5" t="s">
        <v>25</v>
      </c>
      <c r="C1402" s="5">
        <v>1</v>
      </c>
      <c r="D1402" s="2" t="s">
        <v>18</v>
      </c>
      <c r="E1402" s="5" t="s">
        <v>13</v>
      </c>
      <c r="F1402" s="5" t="s">
        <v>46</v>
      </c>
      <c r="G1402" s="6">
        <v>140058.98300000001</v>
      </c>
    </row>
    <row r="1403" spans="1:7" ht="10.5" customHeight="1" x14ac:dyDescent="0.2">
      <c r="A1403" s="5">
        <v>1402</v>
      </c>
      <c r="B1403" s="5" t="s">
        <v>25</v>
      </c>
      <c r="C1403" s="5">
        <v>2</v>
      </c>
      <c r="D1403" s="2" t="s">
        <v>0</v>
      </c>
      <c r="E1403" s="5" t="s">
        <v>13</v>
      </c>
      <c r="F1403" s="5" t="s">
        <v>46</v>
      </c>
      <c r="G1403" s="6">
        <v>2381223.0839999998</v>
      </c>
    </row>
    <row r="1404" spans="1:7" ht="10.5" customHeight="1" x14ac:dyDescent="0.2">
      <c r="A1404" s="5">
        <v>1403</v>
      </c>
      <c r="B1404" s="5" t="s">
        <v>25</v>
      </c>
      <c r="C1404" s="5">
        <v>3</v>
      </c>
      <c r="D1404" s="2" t="s">
        <v>1</v>
      </c>
      <c r="E1404" s="5" t="s">
        <v>13</v>
      </c>
      <c r="F1404" s="5" t="s">
        <v>46</v>
      </c>
      <c r="G1404" s="6">
        <v>189779.55</v>
      </c>
    </row>
    <row r="1405" spans="1:7" ht="10.5" customHeight="1" x14ac:dyDescent="0.2">
      <c r="A1405" s="5">
        <v>1404</v>
      </c>
      <c r="B1405" s="5" t="s">
        <v>25</v>
      </c>
      <c r="C1405" s="5">
        <v>4</v>
      </c>
      <c r="D1405" s="2" t="s">
        <v>20</v>
      </c>
      <c r="E1405" s="5" t="s">
        <v>13</v>
      </c>
      <c r="F1405" s="5" t="s">
        <v>46</v>
      </c>
      <c r="G1405" s="6">
        <v>98542.93</v>
      </c>
    </row>
    <row r="1406" spans="1:7" ht="10.5" customHeight="1" x14ac:dyDescent="0.2">
      <c r="A1406" s="5">
        <v>1405</v>
      </c>
      <c r="B1406" s="5" t="s">
        <v>25</v>
      </c>
      <c r="C1406" s="5">
        <v>5</v>
      </c>
      <c r="D1406" s="2" t="s">
        <v>2</v>
      </c>
      <c r="E1406" s="5" t="s">
        <v>13</v>
      </c>
      <c r="F1406" s="5" t="s">
        <v>46</v>
      </c>
      <c r="G1406" s="6">
        <v>416954.739</v>
      </c>
    </row>
    <row r="1407" spans="1:7" ht="10.5" customHeight="1" x14ac:dyDescent="0.2">
      <c r="A1407" s="5">
        <v>1406</v>
      </c>
      <c r="B1407" s="5" t="s">
        <v>25</v>
      </c>
      <c r="C1407" s="5">
        <v>6</v>
      </c>
      <c r="D1407" s="2" t="s">
        <v>19</v>
      </c>
      <c r="E1407" s="5" t="s">
        <v>13</v>
      </c>
      <c r="F1407" s="5" t="s">
        <v>46</v>
      </c>
      <c r="G1407" s="6">
        <v>420184.30300000001</v>
      </c>
    </row>
    <row r="1408" spans="1:7" ht="10.5" customHeight="1" x14ac:dyDescent="0.2">
      <c r="A1408" s="5">
        <v>1407</v>
      </c>
      <c r="B1408" s="5" t="s">
        <v>25</v>
      </c>
      <c r="C1408" s="5">
        <v>7</v>
      </c>
      <c r="D1408" s="2" t="s">
        <v>3</v>
      </c>
      <c r="E1408" s="5" t="s">
        <v>13</v>
      </c>
      <c r="F1408" s="5" t="s">
        <v>46</v>
      </c>
      <c r="G1408" s="6">
        <v>0</v>
      </c>
    </row>
    <row r="1409" spans="1:7" ht="10.5" customHeight="1" x14ac:dyDescent="0.2">
      <c r="A1409" s="5">
        <v>1408</v>
      </c>
      <c r="B1409" s="5" t="s">
        <v>25</v>
      </c>
      <c r="C1409" s="5">
        <v>8</v>
      </c>
      <c r="D1409" s="2" t="s">
        <v>4</v>
      </c>
      <c r="E1409" s="5" t="s">
        <v>13</v>
      </c>
      <c r="F1409" s="5" t="s">
        <v>46</v>
      </c>
      <c r="G1409" s="6">
        <v>0</v>
      </c>
    </row>
    <row r="1410" spans="1:7" ht="10.5" customHeight="1" x14ac:dyDescent="0.2">
      <c r="A1410" s="5">
        <v>1409</v>
      </c>
      <c r="B1410" s="5" t="s">
        <v>25</v>
      </c>
      <c r="C1410" s="5">
        <v>9</v>
      </c>
      <c r="D1410" s="2" t="s">
        <v>5</v>
      </c>
      <c r="E1410" s="5" t="s">
        <v>13</v>
      </c>
      <c r="F1410" s="5" t="s">
        <v>46</v>
      </c>
      <c r="G1410" s="6">
        <v>0</v>
      </c>
    </row>
    <row r="1411" spans="1:7" ht="10.5" customHeight="1" x14ac:dyDescent="0.2">
      <c r="A1411" s="5">
        <v>1410</v>
      </c>
      <c r="B1411" s="5" t="s">
        <v>25</v>
      </c>
      <c r="C1411" s="5">
        <v>10</v>
      </c>
      <c r="D1411" s="2" t="s">
        <v>6</v>
      </c>
      <c r="E1411" s="5" t="s">
        <v>13</v>
      </c>
      <c r="F1411" s="5" t="s">
        <v>46</v>
      </c>
      <c r="G1411" s="6">
        <v>0</v>
      </c>
    </row>
    <row r="1412" spans="1:7" ht="10.5" customHeight="1" x14ac:dyDescent="0.2">
      <c r="A1412" s="5">
        <v>1411</v>
      </c>
      <c r="B1412" s="5" t="s">
        <v>25</v>
      </c>
      <c r="C1412" s="5">
        <v>11</v>
      </c>
      <c r="D1412" s="2" t="s">
        <v>7</v>
      </c>
      <c r="E1412" s="5" t="s">
        <v>13</v>
      </c>
      <c r="F1412" s="5" t="s">
        <v>46</v>
      </c>
      <c r="G1412" s="6">
        <v>0</v>
      </c>
    </row>
    <row r="1413" spans="1:7" ht="10.5" customHeight="1" x14ac:dyDescent="0.2">
      <c r="A1413" s="5">
        <v>1412</v>
      </c>
      <c r="B1413" s="5" t="s">
        <v>25</v>
      </c>
      <c r="C1413" s="5">
        <v>12</v>
      </c>
      <c r="D1413" s="2" t="s">
        <v>8</v>
      </c>
      <c r="E1413" s="5" t="s">
        <v>13</v>
      </c>
      <c r="F1413" s="5" t="s">
        <v>46</v>
      </c>
      <c r="G1413" s="6">
        <v>4761570.9759999998</v>
      </c>
    </row>
    <row r="1414" spans="1:7" ht="10.5" customHeight="1" x14ac:dyDescent="0.2">
      <c r="A1414" s="5">
        <v>1413</v>
      </c>
      <c r="B1414" s="5" t="s">
        <v>25</v>
      </c>
      <c r="C1414" s="5">
        <v>13</v>
      </c>
      <c r="D1414" s="2" t="s">
        <v>9</v>
      </c>
      <c r="E1414" s="5" t="s">
        <v>13</v>
      </c>
      <c r="F1414" s="5" t="s">
        <v>46</v>
      </c>
      <c r="G1414" s="6">
        <v>0</v>
      </c>
    </row>
    <row r="1415" spans="1:7" ht="10.5" customHeight="1" x14ac:dyDescent="0.2">
      <c r="A1415" s="5">
        <v>1414</v>
      </c>
      <c r="B1415" s="5" t="s">
        <v>25</v>
      </c>
      <c r="C1415" s="5">
        <v>14</v>
      </c>
      <c r="D1415" s="2" t="s">
        <v>10</v>
      </c>
      <c r="E1415" s="5" t="s">
        <v>13</v>
      </c>
      <c r="F1415" s="5" t="s">
        <v>46</v>
      </c>
      <c r="G1415" s="6">
        <v>5779233.9890000001</v>
      </c>
    </row>
    <row r="1416" spans="1:7" ht="10.5" customHeight="1" x14ac:dyDescent="0.2">
      <c r="A1416" s="5">
        <v>1415</v>
      </c>
      <c r="B1416" s="5" t="s">
        <v>25</v>
      </c>
      <c r="C1416" s="5">
        <v>1</v>
      </c>
      <c r="D1416" s="2" t="s">
        <v>18</v>
      </c>
      <c r="E1416" s="5" t="s">
        <v>14</v>
      </c>
      <c r="F1416" s="5" t="s">
        <v>46</v>
      </c>
      <c r="G1416" s="6">
        <v>0</v>
      </c>
    </row>
    <row r="1417" spans="1:7" ht="10.5" customHeight="1" x14ac:dyDescent="0.2">
      <c r="A1417" s="5">
        <v>1416</v>
      </c>
      <c r="B1417" s="5" t="s">
        <v>25</v>
      </c>
      <c r="C1417" s="5">
        <v>2</v>
      </c>
      <c r="D1417" s="2" t="s">
        <v>0</v>
      </c>
      <c r="E1417" s="5" t="s">
        <v>14</v>
      </c>
      <c r="F1417" s="5" t="s">
        <v>46</v>
      </c>
      <c r="G1417" s="6">
        <v>0</v>
      </c>
    </row>
    <row r="1418" spans="1:7" ht="10.5" customHeight="1" x14ac:dyDescent="0.2">
      <c r="A1418" s="5">
        <v>1417</v>
      </c>
      <c r="B1418" s="5" t="s">
        <v>25</v>
      </c>
      <c r="C1418" s="5">
        <v>3</v>
      </c>
      <c r="D1418" s="2" t="s">
        <v>1</v>
      </c>
      <c r="E1418" s="5" t="s">
        <v>14</v>
      </c>
      <c r="F1418" s="5" t="s">
        <v>46</v>
      </c>
      <c r="G1418" s="6">
        <v>79036.112999999998</v>
      </c>
    </row>
    <row r="1419" spans="1:7" ht="10.5" customHeight="1" x14ac:dyDescent="0.2">
      <c r="A1419" s="5">
        <v>1418</v>
      </c>
      <c r="B1419" s="5" t="s">
        <v>25</v>
      </c>
      <c r="C1419" s="5">
        <v>4</v>
      </c>
      <c r="D1419" s="2" t="s">
        <v>20</v>
      </c>
      <c r="E1419" s="5" t="s">
        <v>14</v>
      </c>
      <c r="F1419" s="5" t="s">
        <v>46</v>
      </c>
      <c r="G1419" s="6">
        <v>14709.948</v>
      </c>
    </row>
    <row r="1420" spans="1:7" ht="10.5" customHeight="1" x14ac:dyDescent="0.2">
      <c r="A1420" s="5">
        <v>1419</v>
      </c>
      <c r="B1420" s="5" t="s">
        <v>25</v>
      </c>
      <c r="C1420" s="5">
        <v>5</v>
      </c>
      <c r="D1420" s="2" t="s">
        <v>2</v>
      </c>
      <c r="E1420" s="5" t="s">
        <v>14</v>
      </c>
      <c r="F1420" s="5" t="s">
        <v>46</v>
      </c>
      <c r="G1420" s="6">
        <v>0</v>
      </c>
    </row>
    <row r="1421" spans="1:7" ht="10.5" customHeight="1" x14ac:dyDescent="0.2">
      <c r="A1421" s="5">
        <v>1420</v>
      </c>
      <c r="B1421" s="5" t="s">
        <v>25</v>
      </c>
      <c r="C1421" s="5">
        <v>6</v>
      </c>
      <c r="D1421" s="2" t="s">
        <v>19</v>
      </c>
      <c r="E1421" s="5" t="s">
        <v>14</v>
      </c>
      <c r="F1421" s="5" t="s">
        <v>46</v>
      </c>
      <c r="G1421" s="6">
        <v>0</v>
      </c>
    </row>
    <row r="1422" spans="1:7" ht="10.5" customHeight="1" x14ac:dyDescent="0.2">
      <c r="A1422" s="5">
        <v>1421</v>
      </c>
      <c r="B1422" s="5" t="s">
        <v>25</v>
      </c>
      <c r="C1422" s="5">
        <v>7</v>
      </c>
      <c r="D1422" s="2" t="s">
        <v>3</v>
      </c>
      <c r="E1422" s="5" t="s">
        <v>14</v>
      </c>
      <c r="F1422" s="5" t="s">
        <v>46</v>
      </c>
      <c r="G1422" s="6">
        <v>41872.394</v>
      </c>
    </row>
    <row r="1423" spans="1:7" ht="10.5" customHeight="1" x14ac:dyDescent="0.2">
      <c r="A1423" s="5">
        <v>1422</v>
      </c>
      <c r="B1423" s="5" t="s">
        <v>25</v>
      </c>
      <c r="C1423" s="5">
        <v>8</v>
      </c>
      <c r="D1423" s="2" t="s">
        <v>4</v>
      </c>
      <c r="E1423" s="5" t="s">
        <v>14</v>
      </c>
      <c r="F1423" s="5" t="s">
        <v>46</v>
      </c>
      <c r="G1423" s="6">
        <v>570312.45499999996</v>
      </c>
    </row>
    <row r="1424" spans="1:7" ht="10.5" customHeight="1" x14ac:dyDescent="0.2">
      <c r="A1424" s="5">
        <v>1423</v>
      </c>
      <c r="B1424" s="5" t="s">
        <v>25</v>
      </c>
      <c r="C1424" s="5">
        <v>9</v>
      </c>
      <c r="D1424" s="2" t="s">
        <v>5</v>
      </c>
      <c r="E1424" s="5" t="s">
        <v>14</v>
      </c>
      <c r="F1424" s="5" t="s">
        <v>46</v>
      </c>
      <c r="G1424" s="6">
        <v>822164.70799999998</v>
      </c>
    </row>
    <row r="1425" spans="1:7" ht="10.5" customHeight="1" x14ac:dyDescent="0.2">
      <c r="A1425" s="5">
        <v>1424</v>
      </c>
      <c r="B1425" s="5" t="s">
        <v>25</v>
      </c>
      <c r="C1425" s="5">
        <v>10</v>
      </c>
      <c r="D1425" s="2" t="s">
        <v>6</v>
      </c>
      <c r="E1425" s="5" t="s">
        <v>14</v>
      </c>
      <c r="F1425" s="5" t="s">
        <v>46</v>
      </c>
      <c r="G1425" s="6">
        <v>74426.567999999999</v>
      </c>
    </row>
    <row r="1426" spans="1:7" ht="10.5" customHeight="1" x14ac:dyDescent="0.2">
      <c r="A1426" s="5">
        <v>1425</v>
      </c>
      <c r="B1426" s="5" t="s">
        <v>25</v>
      </c>
      <c r="C1426" s="5">
        <v>11</v>
      </c>
      <c r="D1426" s="2" t="s">
        <v>7</v>
      </c>
      <c r="E1426" s="5" t="s">
        <v>14</v>
      </c>
      <c r="F1426" s="5" t="s">
        <v>46</v>
      </c>
      <c r="G1426" s="6">
        <v>409671.978</v>
      </c>
    </row>
    <row r="1427" spans="1:7" ht="10.5" customHeight="1" x14ac:dyDescent="0.2">
      <c r="A1427" s="5">
        <v>1426</v>
      </c>
      <c r="B1427" s="5" t="s">
        <v>25</v>
      </c>
      <c r="C1427" s="5">
        <v>12</v>
      </c>
      <c r="D1427" s="2" t="s">
        <v>8</v>
      </c>
      <c r="E1427" s="5" t="s">
        <v>14</v>
      </c>
      <c r="F1427" s="5" t="s">
        <v>46</v>
      </c>
      <c r="G1427" s="6">
        <v>0</v>
      </c>
    </row>
    <row r="1428" spans="1:7" ht="10.5" customHeight="1" x14ac:dyDescent="0.2">
      <c r="A1428" s="5">
        <v>1427</v>
      </c>
      <c r="B1428" s="5" t="s">
        <v>25</v>
      </c>
      <c r="C1428" s="5">
        <v>13</v>
      </c>
      <c r="D1428" s="2" t="s">
        <v>9</v>
      </c>
      <c r="E1428" s="5" t="s">
        <v>14</v>
      </c>
      <c r="F1428" s="5" t="s">
        <v>46</v>
      </c>
      <c r="G1428" s="6">
        <v>0</v>
      </c>
    </row>
    <row r="1429" spans="1:7" ht="10.5" customHeight="1" x14ac:dyDescent="0.2">
      <c r="A1429" s="5">
        <v>1428</v>
      </c>
      <c r="B1429" s="5" t="s">
        <v>25</v>
      </c>
      <c r="C1429" s="5">
        <v>14</v>
      </c>
      <c r="D1429" s="2" t="s">
        <v>10</v>
      </c>
      <c r="E1429" s="5" t="s">
        <v>14</v>
      </c>
      <c r="F1429" s="5" t="s">
        <v>46</v>
      </c>
      <c r="G1429" s="6">
        <v>1684.7650000000001</v>
      </c>
    </row>
    <row r="1430" spans="1:7" ht="10.5" customHeight="1" x14ac:dyDescent="0.2">
      <c r="A1430" s="5">
        <v>1429</v>
      </c>
      <c r="B1430" s="5" t="s">
        <v>104</v>
      </c>
      <c r="C1430" s="5">
        <v>20</v>
      </c>
      <c r="D1430" s="2" t="s">
        <v>56</v>
      </c>
      <c r="E1430" s="5" t="s">
        <v>13</v>
      </c>
      <c r="F1430" s="5" t="s">
        <v>46</v>
      </c>
      <c r="G1430" s="6">
        <v>0</v>
      </c>
    </row>
    <row r="1431" spans="1:7" ht="10.5" customHeight="1" x14ac:dyDescent="0.2">
      <c r="A1431" s="5">
        <v>1430</v>
      </c>
      <c r="B1431" s="5" t="s">
        <v>104</v>
      </c>
      <c r="C1431" s="5">
        <v>21</v>
      </c>
      <c r="D1431" s="2" t="s">
        <v>57</v>
      </c>
      <c r="E1431" s="5" t="s">
        <v>13</v>
      </c>
      <c r="F1431" s="5" t="s">
        <v>46</v>
      </c>
      <c r="G1431" s="6">
        <v>0</v>
      </c>
    </row>
    <row r="1432" spans="1:7" ht="10.5" customHeight="1" x14ac:dyDescent="0.2">
      <c r="A1432" s="5">
        <v>1431</v>
      </c>
      <c r="B1432" s="5" t="s">
        <v>104</v>
      </c>
      <c r="C1432" s="5">
        <v>22</v>
      </c>
      <c r="D1432" s="2" t="s">
        <v>58</v>
      </c>
      <c r="E1432" s="5" t="s">
        <v>13</v>
      </c>
      <c r="F1432" s="5" t="s">
        <v>46</v>
      </c>
      <c r="G1432" s="6">
        <v>0</v>
      </c>
    </row>
    <row r="1433" spans="1:7" ht="10.5" customHeight="1" x14ac:dyDescent="0.2">
      <c r="A1433" s="5">
        <v>1432</v>
      </c>
      <c r="B1433" s="5" t="s">
        <v>104</v>
      </c>
      <c r="C1433" s="5">
        <v>23</v>
      </c>
      <c r="D1433" s="2" t="s">
        <v>47</v>
      </c>
      <c r="E1433" s="5" t="s">
        <v>13</v>
      </c>
      <c r="F1433" s="5" t="s">
        <v>46</v>
      </c>
      <c r="G1433" s="6">
        <v>446351.95400000003</v>
      </c>
    </row>
    <row r="1434" spans="1:7" ht="10.5" customHeight="1" x14ac:dyDescent="0.2">
      <c r="A1434" s="5">
        <v>1433</v>
      </c>
      <c r="B1434" s="5" t="s">
        <v>104</v>
      </c>
      <c r="C1434" s="5">
        <v>24</v>
      </c>
      <c r="D1434" s="2" t="s">
        <v>48</v>
      </c>
      <c r="E1434" s="5" t="s">
        <v>13</v>
      </c>
      <c r="F1434" s="5" t="s">
        <v>46</v>
      </c>
      <c r="G1434" s="6">
        <v>0</v>
      </c>
    </row>
    <row r="1435" spans="1:7" ht="10.5" customHeight="1" x14ac:dyDescent="0.2">
      <c r="A1435" s="5">
        <v>1434</v>
      </c>
      <c r="B1435" s="5" t="s">
        <v>104</v>
      </c>
      <c r="C1435" s="5">
        <v>25</v>
      </c>
      <c r="D1435" s="2" t="s">
        <v>59</v>
      </c>
      <c r="E1435" s="5" t="s">
        <v>13</v>
      </c>
      <c r="F1435" s="5" t="s">
        <v>46</v>
      </c>
      <c r="G1435" s="6">
        <v>6616.9250000000002</v>
      </c>
    </row>
    <row r="1436" spans="1:7" ht="10.5" customHeight="1" x14ac:dyDescent="0.2">
      <c r="A1436" s="5">
        <v>1435</v>
      </c>
      <c r="B1436" s="5" t="s">
        <v>104</v>
      </c>
      <c r="C1436" s="5">
        <v>26</v>
      </c>
      <c r="D1436" s="2" t="s">
        <v>49</v>
      </c>
      <c r="E1436" s="5" t="s">
        <v>13</v>
      </c>
      <c r="F1436" s="5" t="s">
        <v>46</v>
      </c>
      <c r="G1436" s="6">
        <v>0</v>
      </c>
    </row>
    <row r="1437" spans="1:7" ht="10.5" customHeight="1" x14ac:dyDescent="0.2">
      <c r="A1437" s="5">
        <v>1436</v>
      </c>
      <c r="B1437" s="5" t="s">
        <v>104</v>
      </c>
      <c r="C1437" s="5">
        <v>27</v>
      </c>
      <c r="D1437" s="2" t="s">
        <v>60</v>
      </c>
      <c r="E1437" s="5" t="s">
        <v>13</v>
      </c>
      <c r="F1437" s="5" t="s">
        <v>46</v>
      </c>
      <c r="G1437" s="6">
        <v>0</v>
      </c>
    </row>
    <row r="1438" spans="1:7" ht="10.5" customHeight="1" x14ac:dyDescent="0.2">
      <c r="A1438" s="5">
        <v>1437</v>
      </c>
      <c r="B1438" s="5" t="s">
        <v>104</v>
      </c>
      <c r="C1438" s="5">
        <v>28</v>
      </c>
      <c r="D1438" s="2" t="s">
        <v>61</v>
      </c>
      <c r="E1438" s="5" t="s">
        <v>13</v>
      </c>
      <c r="F1438" s="5" t="s">
        <v>46</v>
      </c>
      <c r="G1438" s="6">
        <v>259939.12</v>
      </c>
    </row>
    <row r="1439" spans="1:7" ht="10.5" customHeight="1" x14ac:dyDescent="0.2">
      <c r="A1439" s="5">
        <v>1438</v>
      </c>
      <c r="B1439" s="5" t="s">
        <v>104</v>
      </c>
      <c r="C1439" s="5">
        <v>20</v>
      </c>
      <c r="D1439" s="2" t="s">
        <v>56</v>
      </c>
      <c r="E1439" s="5" t="s">
        <v>14</v>
      </c>
      <c r="F1439" s="5" t="s">
        <v>46</v>
      </c>
      <c r="G1439" s="6">
        <v>0</v>
      </c>
    </row>
    <row r="1440" spans="1:7" ht="10.5" customHeight="1" x14ac:dyDescent="0.2">
      <c r="A1440" s="5">
        <v>1439</v>
      </c>
      <c r="B1440" s="5" t="s">
        <v>104</v>
      </c>
      <c r="C1440" s="5">
        <v>21</v>
      </c>
      <c r="D1440" s="2" t="s">
        <v>57</v>
      </c>
      <c r="E1440" s="5" t="s">
        <v>14</v>
      </c>
      <c r="F1440" s="5" t="s">
        <v>46</v>
      </c>
      <c r="G1440" s="6">
        <v>14068.716</v>
      </c>
    </row>
    <row r="1441" spans="1:7" ht="10.5" customHeight="1" x14ac:dyDescent="0.2">
      <c r="A1441" s="5">
        <v>1440</v>
      </c>
      <c r="B1441" s="5" t="s">
        <v>104</v>
      </c>
      <c r="C1441" s="5">
        <v>22</v>
      </c>
      <c r="D1441" s="2" t="s">
        <v>58</v>
      </c>
      <c r="E1441" s="5" t="s">
        <v>14</v>
      </c>
      <c r="F1441" s="5" t="s">
        <v>46</v>
      </c>
      <c r="G1441" s="6">
        <v>0</v>
      </c>
    </row>
    <row r="1442" spans="1:7" ht="10.5" customHeight="1" x14ac:dyDescent="0.2">
      <c r="A1442" s="5">
        <v>1441</v>
      </c>
      <c r="B1442" s="5" t="s">
        <v>104</v>
      </c>
      <c r="C1442" s="5">
        <v>23</v>
      </c>
      <c r="D1442" s="2" t="s">
        <v>47</v>
      </c>
      <c r="E1442" s="5" t="s">
        <v>14</v>
      </c>
      <c r="F1442" s="5" t="s">
        <v>46</v>
      </c>
      <c r="G1442" s="6">
        <v>0</v>
      </c>
    </row>
    <row r="1443" spans="1:7" ht="10.5" customHeight="1" x14ac:dyDescent="0.2">
      <c r="A1443" s="5">
        <v>1442</v>
      </c>
      <c r="B1443" s="5" t="s">
        <v>104</v>
      </c>
      <c r="C1443" s="5">
        <v>24</v>
      </c>
      <c r="D1443" s="2" t="s">
        <v>48</v>
      </c>
      <c r="E1443" s="5" t="s">
        <v>14</v>
      </c>
      <c r="F1443" s="5" t="s">
        <v>46</v>
      </c>
      <c r="G1443" s="6">
        <v>86467.232000000004</v>
      </c>
    </row>
    <row r="1444" spans="1:7" ht="10.5" customHeight="1" x14ac:dyDescent="0.2">
      <c r="A1444" s="5">
        <v>1443</v>
      </c>
      <c r="B1444" s="5" t="s">
        <v>104</v>
      </c>
      <c r="C1444" s="5">
        <v>25</v>
      </c>
      <c r="D1444" s="2" t="s">
        <v>59</v>
      </c>
      <c r="E1444" s="5" t="s">
        <v>14</v>
      </c>
      <c r="F1444" s="5" t="s">
        <v>46</v>
      </c>
      <c r="G1444" s="6">
        <v>96853.429000000004</v>
      </c>
    </row>
    <row r="1445" spans="1:7" ht="10.5" customHeight="1" x14ac:dyDescent="0.2">
      <c r="A1445" s="5">
        <v>1444</v>
      </c>
      <c r="B1445" s="5" t="s">
        <v>104</v>
      </c>
      <c r="C1445" s="5">
        <v>26</v>
      </c>
      <c r="D1445" s="2" t="s">
        <v>49</v>
      </c>
      <c r="E1445" s="5" t="s">
        <v>14</v>
      </c>
      <c r="F1445" s="5" t="s">
        <v>46</v>
      </c>
      <c r="G1445" s="6">
        <v>0</v>
      </c>
    </row>
    <row r="1446" spans="1:7" ht="10.5" customHeight="1" x14ac:dyDescent="0.2">
      <c r="A1446" s="5">
        <v>1445</v>
      </c>
      <c r="B1446" s="5" t="s">
        <v>104</v>
      </c>
      <c r="C1446" s="5">
        <v>27</v>
      </c>
      <c r="D1446" s="2" t="s">
        <v>60</v>
      </c>
      <c r="E1446" s="5" t="s">
        <v>14</v>
      </c>
      <c r="F1446" s="5" t="s">
        <v>46</v>
      </c>
      <c r="G1446" s="6">
        <v>0</v>
      </c>
    </row>
    <row r="1447" spans="1:7" ht="10.5" customHeight="1" x14ac:dyDescent="0.2">
      <c r="A1447" s="5">
        <v>1446</v>
      </c>
      <c r="B1447" s="5" t="s">
        <v>104</v>
      </c>
      <c r="C1447" s="5">
        <v>28</v>
      </c>
      <c r="D1447" s="2" t="s">
        <v>61</v>
      </c>
      <c r="E1447" s="5" t="s">
        <v>14</v>
      </c>
      <c r="F1447" s="5" t="s">
        <v>46</v>
      </c>
      <c r="G1447" s="6">
        <v>312832.71600000001</v>
      </c>
    </row>
    <row r="1448" spans="1:7" ht="10.5" customHeight="1" x14ac:dyDescent="0.2">
      <c r="A1448" s="5">
        <v>1447</v>
      </c>
      <c r="B1448" s="5" t="s">
        <v>11</v>
      </c>
      <c r="C1448" s="5">
        <v>29</v>
      </c>
      <c r="D1448" s="2" t="s">
        <v>11</v>
      </c>
      <c r="E1448" s="5" t="s">
        <v>13</v>
      </c>
      <c r="F1448" s="5" t="s">
        <v>46</v>
      </c>
      <c r="G1448" s="6">
        <v>318046.60200000001</v>
      </c>
    </row>
    <row r="1449" spans="1:7" ht="10.5" customHeight="1" x14ac:dyDescent="0.2">
      <c r="A1449" s="5">
        <v>1448</v>
      </c>
      <c r="B1449" s="5" t="s">
        <v>11</v>
      </c>
      <c r="C1449" s="5">
        <v>29</v>
      </c>
      <c r="D1449" s="2" t="s">
        <v>11</v>
      </c>
      <c r="E1449" s="5" t="s">
        <v>14</v>
      </c>
      <c r="F1449" s="5" t="s">
        <v>46</v>
      </c>
      <c r="G1449" s="6">
        <v>-31204.767</v>
      </c>
    </row>
    <row r="1450" spans="1:7" ht="10.5" customHeight="1" x14ac:dyDescent="0.2">
      <c r="A1450" s="5">
        <v>1449</v>
      </c>
      <c r="B1450" s="5" t="s">
        <v>24</v>
      </c>
      <c r="C1450" s="5">
        <v>30</v>
      </c>
      <c r="D1450" s="2" t="s">
        <v>15</v>
      </c>
      <c r="E1450" s="5" t="s">
        <v>13</v>
      </c>
      <c r="F1450" s="5" t="s">
        <v>46</v>
      </c>
      <c r="G1450" s="6">
        <v>0</v>
      </c>
    </row>
    <row r="1451" spans="1:7" ht="10.5" customHeight="1" x14ac:dyDescent="0.2">
      <c r="A1451" s="5">
        <v>1450</v>
      </c>
      <c r="B1451" s="5" t="s">
        <v>24</v>
      </c>
      <c r="C1451" s="5">
        <v>30</v>
      </c>
      <c r="D1451" s="2" t="s">
        <v>15</v>
      </c>
      <c r="E1451" s="5" t="s">
        <v>14</v>
      </c>
      <c r="F1451" s="5" t="s">
        <v>46</v>
      </c>
      <c r="G1451" s="6">
        <v>0</v>
      </c>
    </row>
    <row r="1452" spans="1:7" ht="10.5" customHeight="1" x14ac:dyDescent="0.2">
      <c r="A1452" s="5">
        <v>1451</v>
      </c>
      <c r="B1452" s="5" t="s">
        <v>25</v>
      </c>
      <c r="C1452" s="5">
        <v>1</v>
      </c>
      <c r="D1452" s="2" t="s">
        <v>18</v>
      </c>
      <c r="E1452" s="5" t="s">
        <v>13</v>
      </c>
      <c r="F1452" s="5" t="s">
        <v>45</v>
      </c>
      <c r="G1452" s="6">
        <v>138940.266</v>
      </c>
    </row>
    <row r="1453" spans="1:7" ht="10.5" customHeight="1" x14ac:dyDescent="0.2">
      <c r="A1453" s="5">
        <v>1452</v>
      </c>
      <c r="B1453" s="5" t="s">
        <v>25</v>
      </c>
      <c r="C1453" s="5">
        <v>2</v>
      </c>
      <c r="D1453" s="2" t="s">
        <v>0</v>
      </c>
      <c r="E1453" s="5" t="s">
        <v>13</v>
      </c>
      <c r="F1453" s="5" t="s">
        <v>45</v>
      </c>
      <c r="G1453" s="6">
        <v>2466457.9589999998</v>
      </c>
    </row>
    <row r="1454" spans="1:7" ht="10.5" customHeight="1" x14ac:dyDescent="0.2">
      <c r="A1454" s="5">
        <v>1453</v>
      </c>
      <c r="B1454" s="5" t="s">
        <v>25</v>
      </c>
      <c r="C1454" s="5">
        <v>3</v>
      </c>
      <c r="D1454" s="2" t="s">
        <v>1</v>
      </c>
      <c r="E1454" s="5" t="s">
        <v>13</v>
      </c>
      <c r="F1454" s="5" t="s">
        <v>45</v>
      </c>
      <c r="G1454" s="6">
        <v>204674.77900000001</v>
      </c>
    </row>
    <row r="1455" spans="1:7" ht="10.5" customHeight="1" x14ac:dyDescent="0.2">
      <c r="A1455" s="5">
        <v>1454</v>
      </c>
      <c r="B1455" s="5" t="s">
        <v>25</v>
      </c>
      <c r="C1455" s="5">
        <v>4</v>
      </c>
      <c r="D1455" s="2" t="s">
        <v>20</v>
      </c>
      <c r="E1455" s="5" t="s">
        <v>13</v>
      </c>
      <c r="F1455" s="5" t="s">
        <v>45</v>
      </c>
      <c r="G1455" s="6">
        <v>110549.65300000001</v>
      </c>
    </row>
    <row r="1456" spans="1:7" ht="10.5" customHeight="1" x14ac:dyDescent="0.2">
      <c r="A1456" s="5">
        <v>1455</v>
      </c>
      <c r="B1456" s="5" t="s">
        <v>25</v>
      </c>
      <c r="C1456" s="5">
        <v>5</v>
      </c>
      <c r="D1456" s="2" t="s">
        <v>2</v>
      </c>
      <c r="E1456" s="5" t="s">
        <v>13</v>
      </c>
      <c r="F1456" s="5" t="s">
        <v>45</v>
      </c>
      <c r="G1456" s="6">
        <v>465610.69900000002</v>
      </c>
    </row>
    <row r="1457" spans="1:7" ht="10.5" customHeight="1" x14ac:dyDescent="0.2">
      <c r="A1457" s="5">
        <v>1456</v>
      </c>
      <c r="B1457" s="5" t="s">
        <v>25</v>
      </c>
      <c r="C1457" s="5">
        <v>6</v>
      </c>
      <c r="D1457" s="2" t="s">
        <v>19</v>
      </c>
      <c r="E1457" s="5" t="s">
        <v>13</v>
      </c>
      <c r="F1457" s="5" t="s">
        <v>45</v>
      </c>
      <c r="G1457" s="6">
        <v>446228.19300000003</v>
      </c>
    </row>
    <row r="1458" spans="1:7" ht="10.5" customHeight="1" x14ac:dyDescent="0.2">
      <c r="A1458" s="5">
        <v>1457</v>
      </c>
      <c r="B1458" s="5" t="s">
        <v>25</v>
      </c>
      <c r="C1458" s="5">
        <v>7</v>
      </c>
      <c r="D1458" s="2" t="s">
        <v>3</v>
      </c>
      <c r="E1458" s="5" t="s">
        <v>13</v>
      </c>
      <c r="F1458" s="5" t="s">
        <v>45</v>
      </c>
      <c r="G1458" s="6">
        <v>0</v>
      </c>
    </row>
    <row r="1459" spans="1:7" ht="10.5" customHeight="1" x14ac:dyDescent="0.2">
      <c r="A1459" s="5">
        <v>1458</v>
      </c>
      <c r="B1459" s="5" t="s">
        <v>25</v>
      </c>
      <c r="C1459" s="5">
        <v>8</v>
      </c>
      <c r="D1459" s="2" t="s">
        <v>4</v>
      </c>
      <c r="E1459" s="5" t="s">
        <v>13</v>
      </c>
      <c r="F1459" s="5" t="s">
        <v>45</v>
      </c>
      <c r="G1459" s="6">
        <v>0</v>
      </c>
    </row>
    <row r="1460" spans="1:7" ht="10.5" customHeight="1" x14ac:dyDescent="0.2">
      <c r="A1460" s="5">
        <v>1459</v>
      </c>
      <c r="B1460" s="5" t="s">
        <v>25</v>
      </c>
      <c r="C1460" s="5">
        <v>9</v>
      </c>
      <c r="D1460" s="2" t="s">
        <v>5</v>
      </c>
      <c r="E1460" s="5" t="s">
        <v>13</v>
      </c>
      <c r="F1460" s="5" t="s">
        <v>45</v>
      </c>
      <c r="G1460" s="6">
        <v>0</v>
      </c>
    </row>
    <row r="1461" spans="1:7" ht="10.5" customHeight="1" x14ac:dyDescent="0.2">
      <c r="A1461" s="5">
        <v>1460</v>
      </c>
      <c r="B1461" s="5" t="s">
        <v>25</v>
      </c>
      <c r="C1461" s="5">
        <v>10</v>
      </c>
      <c r="D1461" s="2" t="s">
        <v>6</v>
      </c>
      <c r="E1461" s="5" t="s">
        <v>13</v>
      </c>
      <c r="F1461" s="5" t="s">
        <v>45</v>
      </c>
      <c r="G1461" s="6">
        <v>0</v>
      </c>
    </row>
    <row r="1462" spans="1:7" ht="10.5" customHeight="1" x14ac:dyDescent="0.2">
      <c r="A1462" s="5">
        <v>1461</v>
      </c>
      <c r="B1462" s="5" t="s">
        <v>25</v>
      </c>
      <c r="C1462" s="5">
        <v>11</v>
      </c>
      <c r="D1462" s="2" t="s">
        <v>7</v>
      </c>
      <c r="E1462" s="5" t="s">
        <v>13</v>
      </c>
      <c r="F1462" s="5" t="s">
        <v>45</v>
      </c>
      <c r="G1462" s="6">
        <v>0</v>
      </c>
    </row>
    <row r="1463" spans="1:7" ht="10.5" customHeight="1" x14ac:dyDescent="0.2">
      <c r="A1463" s="5">
        <v>1462</v>
      </c>
      <c r="B1463" s="5" t="s">
        <v>25</v>
      </c>
      <c r="C1463" s="5">
        <v>12</v>
      </c>
      <c r="D1463" s="2" t="s">
        <v>8</v>
      </c>
      <c r="E1463" s="5" t="s">
        <v>13</v>
      </c>
      <c r="F1463" s="5" t="s">
        <v>45</v>
      </c>
      <c r="G1463" s="6">
        <v>6506014.9630000005</v>
      </c>
    </row>
    <row r="1464" spans="1:7" ht="10.5" customHeight="1" x14ac:dyDescent="0.2">
      <c r="A1464" s="5">
        <v>1463</v>
      </c>
      <c r="B1464" s="5" t="s">
        <v>25</v>
      </c>
      <c r="C1464" s="5">
        <v>13</v>
      </c>
      <c r="D1464" s="2" t="s">
        <v>9</v>
      </c>
      <c r="E1464" s="5" t="s">
        <v>13</v>
      </c>
      <c r="F1464" s="5" t="s">
        <v>45</v>
      </c>
      <c r="G1464" s="6">
        <v>0</v>
      </c>
    </row>
    <row r="1465" spans="1:7" ht="10.5" customHeight="1" x14ac:dyDescent="0.2">
      <c r="A1465" s="5">
        <v>1464</v>
      </c>
      <c r="B1465" s="5" t="s">
        <v>25</v>
      </c>
      <c r="C1465" s="5">
        <v>14</v>
      </c>
      <c r="D1465" s="2" t="s">
        <v>10</v>
      </c>
      <c r="E1465" s="5" t="s">
        <v>13</v>
      </c>
      <c r="F1465" s="5" t="s">
        <v>45</v>
      </c>
      <c r="G1465" s="6">
        <v>6521542.7819999997</v>
      </c>
    </row>
    <row r="1466" spans="1:7" ht="10.5" customHeight="1" x14ac:dyDescent="0.2">
      <c r="A1466" s="5">
        <v>1465</v>
      </c>
      <c r="B1466" s="5" t="s">
        <v>25</v>
      </c>
      <c r="C1466" s="5">
        <v>1</v>
      </c>
      <c r="D1466" s="2" t="s">
        <v>18</v>
      </c>
      <c r="E1466" s="5" t="s">
        <v>14</v>
      </c>
      <c r="F1466" s="5" t="s">
        <v>45</v>
      </c>
      <c r="G1466" s="6">
        <v>0</v>
      </c>
    </row>
    <row r="1467" spans="1:7" ht="10.5" customHeight="1" x14ac:dyDescent="0.2">
      <c r="A1467" s="5">
        <v>1466</v>
      </c>
      <c r="B1467" s="5" t="s">
        <v>25</v>
      </c>
      <c r="C1467" s="5">
        <v>2</v>
      </c>
      <c r="D1467" s="2" t="s">
        <v>0</v>
      </c>
      <c r="E1467" s="5" t="s">
        <v>14</v>
      </c>
      <c r="F1467" s="5" t="s">
        <v>45</v>
      </c>
      <c r="G1467" s="6">
        <v>43581.1</v>
      </c>
    </row>
    <row r="1468" spans="1:7" ht="10.5" customHeight="1" x14ac:dyDescent="0.2">
      <c r="A1468" s="5">
        <v>1467</v>
      </c>
      <c r="B1468" s="5" t="s">
        <v>25</v>
      </c>
      <c r="C1468" s="5">
        <v>3</v>
      </c>
      <c r="D1468" s="2" t="s">
        <v>1</v>
      </c>
      <c r="E1468" s="5" t="s">
        <v>14</v>
      </c>
      <c r="F1468" s="5" t="s">
        <v>45</v>
      </c>
      <c r="G1468" s="6">
        <v>85368.581000000006</v>
      </c>
    </row>
    <row r="1469" spans="1:7" ht="10.5" customHeight="1" x14ac:dyDescent="0.2">
      <c r="A1469" s="5">
        <v>1468</v>
      </c>
      <c r="B1469" s="5" t="s">
        <v>25</v>
      </c>
      <c r="C1469" s="5">
        <v>4</v>
      </c>
      <c r="D1469" s="2" t="s">
        <v>20</v>
      </c>
      <c r="E1469" s="5" t="s">
        <v>14</v>
      </c>
      <c r="F1469" s="5" t="s">
        <v>45</v>
      </c>
      <c r="G1469" s="6">
        <v>17077.663</v>
      </c>
    </row>
    <row r="1470" spans="1:7" ht="10.5" customHeight="1" x14ac:dyDescent="0.2">
      <c r="A1470" s="5">
        <v>1469</v>
      </c>
      <c r="B1470" s="5" t="s">
        <v>25</v>
      </c>
      <c r="C1470" s="5">
        <v>5</v>
      </c>
      <c r="D1470" s="2" t="s">
        <v>2</v>
      </c>
      <c r="E1470" s="5" t="s">
        <v>14</v>
      </c>
      <c r="F1470" s="5" t="s">
        <v>45</v>
      </c>
      <c r="G1470" s="6">
        <v>0</v>
      </c>
    </row>
    <row r="1471" spans="1:7" ht="10.5" customHeight="1" x14ac:dyDescent="0.2">
      <c r="A1471" s="5">
        <v>1470</v>
      </c>
      <c r="B1471" s="5" t="s">
        <v>25</v>
      </c>
      <c r="C1471" s="5">
        <v>6</v>
      </c>
      <c r="D1471" s="2" t="s">
        <v>19</v>
      </c>
      <c r="E1471" s="5" t="s">
        <v>14</v>
      </c>
      <c r="F1471" s="5" t="s">
        <v>45</v>
      </c>
      <c r="G1471" s="6">
        <v>0</v>
      </c>
    </row>
    <row r="1472" spans="1:7" ht="10.5" customHeight="1" x14ac:dyDescent="0.2">
      <c r="A1472" s="5">
        <v>1471</v>
      </c>
      <c r="B1472" s="5" t="s">
        <v>25</v>
      </c>
      <c r="C1472" s="5">
        <v>7</v>
      </c>
      <c r="D1472" s="2" t="s">
        <v>3</v>
      </c>
      <c r="E1472" s="5" t="s">
        <v>14</v>
      </c>
      <c r="F1472" s="5" t="s">
        <v>45</v>
      </c>
      <c r="G1472" s="6">
        <v>0</v>
      </c>
    </row>
    <row r="1473" spans="1:7" ht="10.5" customHeight="1" x14ac:dyDescent="0.2">
      <c r="A1473" s="5">
        <v>1472</v>
      </c>
      <c r="B1473" s="5" t="s">
        <v>25</v>
      </c>
      <c r="C1473" s="5">
        <v>8</v>
      </c>
      <c r="D1473" s="2" t="s">
        <v>4</v>
      </c>
      <c r="E1473" s="5" t="s">
        <v>14</v>
      </c>
      <c r="F1473" s="5" t="s">
        <v>45</v>
      </c>
      <c r="G1473" s="6">
        <v>672178.65599999996</v>
      </c>
    </row>
    <row r="1474" spans="1:7" ht="10.5" customHeight="1" x14ac:dyDescent="0.2">
      <c r="A1474" s="5">
        <v>1473</v>
      </c>
      <c r="B1474" s="5" t="s">
        <v>25</v>
      </c>
      <c r="C1474" s="5">
        <v>9</v>
      </c>
      <c r="D1474" s="2" t="s">
        <v>5</v>
      </c>
      <c r="E1474" s="5" t="s">
        <v>14</v>
      </c>
      <c r="F1474" s="5" t="s">
        <v>45</v>
      </c>
      <c r="G1474" s="6">
        <v>773694.62399999995</v>
      </c>
    </row>
    <row r="1475" spans="1:7" ht="10.5" customHeight="1" x14ac:dyDescent="0.2">
      <c r="A1475" s="5">
        <v>1474</v>
      </c>
      <c r="B1475" s="5" t="s">
        <v>25</v>
      </c>
      <c r="C1475" s="5">
        <v>10</v>
      </c>
      <c r="D1475" s="2" t="s">
        <v>6</v>
      </c>
      <c r="E1475" s="5" t="s">
        <v>14</v>
      </c>
      <c r="F1475" s="5" t="s">
        <v>45</v>
      </c>
      <c r="G1475" s="6">
        <v>79056.542000000001</v>
      </c>
    </row>
    <row r="1476" spans="1:7" ht="10.5" customHeight="1" x14ac:dyDescent="0.2">
      <c r="A1476" s="5">
        <v>1475</v>
      </c>
      <c r="B1476" s="5" t="s">
        <v>25</v>
      </c>
      <c r="C1476" s="5">
        <v>11</v>
      </c>
      <c r="D1476" s="2" t="s">
        <v>7</v>
      </c>
      <c r="E1476" s="5" t="s">
        <v>14</v>
      </c>
      <c r="F1476" s="5" t="s">
        <v>45</v>
      </c>
      <c r="G1476" s="6">
        <v>424461.54200000002</v>
      </c>
    </row>
    <row r="1477" spans="1:7" ht="10.5" customHeight="1" x14ac:dyDescent="0.2">
      <c r="A1477" s="5">
        <v>1476</v>
      </c>
      <c r="B1477" s="5" t="s">
        <v>25</v>
      </c>
      <c r="C1477" s="5">
        <v>12</v>
      </c>
      <c r="D1477" s="2" t="s">
        <v>8</v>
      </c>
      <c r="E1477" s="5" t="s">
        <v>14</v>
      </c>
      <c r="F1477" s="5" t="s">
        <v>45</v>
      </c>
      <c r="G1477" s="6">
        <v>0</v>
      </c>
    </row>
    <row r="1478" spans="1:7" ht="10.5" customHeight="1" x14ac:dyDescent="0.2">
      <c r="A1478" s="5">
        <v>1477</v>
      </c>
      <c r="B1478" s="5" t="s">
        <v>25</v>
      </c>
      <c r="C1478" s="5">
        <v>13</v>
      </c>
      <c r="D1478" s="2" t="s">
        <v>9</v>
      </c>
      <c r="E1478" s="5" t="s">
        <v>14</v>
      </c>
      <c r="F1478" s="5" t="s">
        <v>45</v>
      </c>
      <c r="G1478" s="6">
        <v>0</v>
      </c>
    </row>
    <row r="1479" spans="1:7" ht="10.5" customHeight="1" x14ac:dyDescent="0.2">
      <c r="A1479" s="5">
        <v>1478</v>
      </c>
      <c r="B1479" s="5" t="s">
        <v>25</v>
      </c>
      <c r="C1479" s="5">
        <v>14</v>
      </c>
      <c r="D1479" s="2" t="s">
        <v>10</v>
      </c>
      <c r="E1479" s="5" t="s">
        <v>14</v>
      </c>
      <c r="F1479" s="5" t="s">
        <v>45</v>
      </c>
      <c r="G1479" s="6">
        <v>101978.53200000001</v>
      </c>
    </row>
    <row r="1480" spans="1:7" ht="10.5" customHeight="1" x14ac:dyDescent="0.2">
      <c r="A1480" s="5">
        <v>1479</v>
      </c>
      <c r="B1480" s="5" t="s">
        <v>104</v>
      </c>
      <c r="C1480" s="5">
        <v>20</v>
      </c>
      <c r="D1480" s="2" t="s">
        <v>56</v>
      </c>
      <c r="E1480" s="5" t="s">
        <v>13</v>
      </c>
      <c r="F1480" s="5" t="s">
        <v>45</v>
      </c>
      <c r="G1480" s="6">
        <v>0</v>
      </c>
    </row>
    <row r="1481" spans="1:7" ht="10.5" customHeight="1" x14ac:dyDescent="0.2">
      <c r="A1481" s="5">
        <v>1480</v>
      </c>
      <c r="B1481" s="5" t="s">
        <v>104</v>
      </c>
      <c r="C1481" s="5">
        <v>21</v>
      </c>
      <c r="D1481" s="2" t="s">
        <v>57</v>
      </c>
      <c r="E1481" s="5" t="s">
        <v>13</v>
      </c>
      <c r="F1481" s="5" t="s">
        <v>45</v>
      </c>
      <c r="G1481" s="6">
        <v>0</v>
      </c>
    </row>
    <row r="1482" spans="1:7" ht="10.5" customHeight="1" x14ac:dyDescent="0.2">
      <c r="A1482" s="5">
        <v>1481</v>
      </c>
      <c r="B1482" s="5" t="s">
        <v>104</v>
      </c>
      <c r="C1482" s="5">
        <v>22</v>
      </c>
      <c r="D1482" s="2" t="s">
        <v>58</v>
      </c>
      <c r="E1482" s="5" t="s">
        <v>13</v>
      </c>
      <c r="F1482" s="5" t="s">
        <v>45</v>
      </c>
      <c r="G1482" s="6">
        <v>0</v>
      </c>
    </row>
    <row r="1483" spans="1:7" ht="10.5" customHeight="1" x14ac:dyDescent="0.2">
      <c r="A1483" s="5">
        <v>1482</v>
      </c>
      <c r="B1483" s="5" t="s">
        <v>104</v>
      </c>
      <c r="C1483" s="5">
        <v>23</v>
      </c>
      <c r="D1483" s="2" t="s">
        <v>47</v>
      </c>
      <c r="E1483" s="5" t="s">
        <v>13</v>
      </c>
      <c r="F1483" s="5" t="s">
        <v>45</v>
      </c>
      <c r="G1483" s="6">
        <v>545011.00199999998</v>
      </c>
    </row>
    <row r="1484" spans="1:7" ht="10.5" customHeight="1" x14ac:dyDescent="0.2">
      <c r="A1484" s="5">
        <v>1483</v>
      </c>
      <c r="B1484" s="5" t="s">
        <v>104</v>
      </c>
      <c r="C1484" s="5">
        <v>24</v>
      </c>
      <c r="D1484" s="2" t="s">
        <v>48</v>
      </c>
      <c r="E1484" s="5" t="s">
        <v>13</v>
      </c>
      <c r="F1484" s="5" t="s">
        <v>45</v>
      </c>
      <c r="G1484" s="6">
        <v>0</v>
      </c>
    </row>
    <row r="1485" spans="1:7" ht="10.5" customHeight="1" x14ac:dyDescent="0.2">
      <c r="A1485" s="5">
        <v>1484</v>
      </c>
      <c r="B1485" s="5" t="s">
        <v>104</v>
      </c>
      <c r="C1485" s="5">
        <v>25</v>
      </c>
      <c r="D1485" s="2" t="s">
        <v>59</v>
      </c>
      <c r="E1485" s="5" t="s">
        <v>13</v>
      </c>
      <c r="F1485" s="5" t="s">
        <v>45</v>
      </c>
      <c r="G1485" s="6">
        <v>6683.8010000000004</v>
      </c>
    </row>
    <row r="1486" spans="1:7" ht="10.5" customHeight="1" x14ac:dyDescent="0.2">
      <c r="A1486" s="5">
        <v>1485</v>
      </c>
      <c r="B1486" s="5" t="s">
        <v>104</v>
      </c>
      <c r="C1486" s="5">
        <v>26</v>
      </c>
      <c r="D1486" s="2" t="s">
        <v>49</v>
      </c>
      <c r="E1486" s="5" t="s">
        <v>13</v>
      </c>
      <c r="F1486" s="5" t="s">
        <v>45</v>
      </c>
      <c r="G1486" s="6">
        <v>0</v>
      </c>
    </row>
    <row r="1487" spans="1:7" ht="10.5" customHeight="1" x14ac:dyDescent="0.2">
      <c r="A1487" s="5">
        <v>1486</v>
      </c>
      <c r="B1487" s="5" t="s">
        <v>104</v>
      </c>
      <c r="C1487" s="5">
        <v>27</v>
      </c>
      <c r="D1487" s="2" t="s">
        <v>60</v>
      </c>
      <c r="E1487" s="5" t="s">
        <v>13</v>
      </c>
      <c r="F1487" s="5" t="s">
        <v>45</v>
      </c>
      <c r="G1487" s="6">
        <v>0</v>
      </c>
    </row>
    <row r="1488" spans="1:7" ht="10.5" customHeight="1" x14ac:dyDescent="0.2">
      <c r="A1488" s="5">
        <v>1487</v>
      </c>
      <c r="B1488" s="5" t="s">
        <v>104</v>
      </c>
      <c r="C1488" s="5">
        <v>28</v>
      </c>
      <c r="D1488" s="2" t="s">
        <v>61</v>
      </c>
      <c r="E1488" s="5" t="s">
        <v>13</v>
      </c>
      <c r="F1488" s="5" t="s">
        <v>45</v>
      </c>
      <c r="G1488" s="6">
        <v>255817.98200000008</v>
      </c>
    </row>
    <row r="1489" spans="1:7" ht="10.5" customHeight="1" x14ac:dyDescent="0.2">
      <c r="A1489" s="5">
        <v>1488</v>
      </c>
      <c r="B1489" s="5" t="s">
        <v>104</v>
      </c>
      <c r="C1489" s="5">
        <v>20</v>
      </c>
      <c r="D1489" s="2" t="s">
        <v>56</v>
      </c>
      <c r="E1489" s="5" t="s">
        <v>14</v>
      </c>
      <c r="F1489" s="5" t="s">
        <v>45</v>
      </c>
      <c r="G1489" s="6">
        <v>0</v>
      </c>
    </row>
    <row r="1490" spans="1:7" ht="10.5" customHeight="1" x14ac:dyDescent="0.2">
      <c r="A1490" s="5">
        <v>1489</v>
      </c>
      <c r="B1490" s="5" t="s">
        <v>104</v>
      </c>
      <c r="C1490" s="5">
        <v>21</v>
      </c>
      <c r="D1490" s="2" t="s">
        <v>57</v>
      </c>
      <c r="E1490" s="5" t="s">
        <v>14</v>
      </c>
      <c r="F1490" s="5" t="s">
        <v>45</v>
      </c>
      <c r="G1490" s="6">
        <v>15141.963</v>
      </c>
    </row>
    <row r="1491" spans="1:7" ht="10.5" customHeight="1" x14ac:dyDescent="0.2">
      <c r="A1491" s="5">
        <v>1490</v>
      </c>
      <c r="B1491" s="5" t="s">
        <v>104</v>
      </c>
      <c r="C1491" s="5">
        <v>22</v>
      </c>
      <c r="D1491" s="2" t="s">
        <v>58</v>
      </c>
      <c r="E1491" s="5" t="s">
        <v>14</v>
      </c>
      <c r="F1491" s="5" t="s">
        <v>45</v>
      </c>
      <c r="G1491" s="6">
        <v>0</v>
      </c>
    </row>
    <row r="1492" spans="1:7" ht="10.5" customHeight="1" x14ac:dyDescent="0.2">
      <c r="A1492" s="5">
        <v>1491</v>
      </c>
      <c r="B1492" s="5" t="s">
        <v>104</v>
      </c>
      <c r="C1492" s="5">
        <v>23</v>
      </c>
      <c r="D1492" s="2" t="s">
        <v>47</v>
      </c>
      <c r="E1492" s="5" t="s">
        <v>14</v>
      </c>
      <c r="F1492" s="5" t="s">
        <v>45</v>
      </c>
      <c r="G1492" s="6">
        <v>0</v>
      </c>
    </row>
    <row r="1493" spans="1:7" ht="10.5" customHeight="1" x14ac:dyDescent="0.2">
      <c r="A1493" s="5">
        <v>1492</v>
      </c>
      <c r="B1493" s="5" t="s">
        <v>104</v>
      </c>
      <c r="C1493" s="5">
        <v>24</v>
      </c>
      <c r="D1493" s="2" t="s">
        <v>48</v>
      </c>
      <c r="E1493" s="5" t="s">
        <v>14</v>
      </c>
      <c r="F1493" s="5" t="s">
        <v>45</v>
      </c>
      <c r="G1493" s="6">
        <v>111837.12300000001</v>
      </c>
    </row>
    <row r="1494" spans="1:7" ht="10.5" customHeight="1" x14ac:dyDescent="0.2">
      <c r="A1494" s="5">
        <v>1493</v>
      </c>
      <c r="B1494" s="5" t="s">
        <v>104</v>
      </c>
      <c r="C1494" s="5">
        <v>25</v>
      </c>
      <c r="D1494" s="2" t="s">
        <v>59</v>
      </c>
      <c r="E1494" s="5" t="s">
        <v>14</v>
      </c>
      <c r="F1494" s="5" t="s">
        <v>45</v>
      </c>
      <c r="G1494" s="6">
        <v>293542.48499999999</v>
      </c>
    </row>
    <row r="1495" spans="1:7" ht="10.5" customHeight="1" x14ac:dyDescent="0.2">
      <c r="A1495" s="5">
        <v>1494</v>
      </c>
      <c r="B1495" s="5" t="s">
        <v>104</v>
      </c>
      <c r="C1495" s="5">
        <v>26</v>
      </c>
      <c r="D1495" s="2" t="s">
        <v>49</v>
      </c>
      <c r="E1495" s="5" t="s">
        <v>14</v>
      </c>
      <c r="F1495" s="5" t="s">
        <v>45</v>
      </c>
      <c r="G1495" s="6">
        <v>0</v>
      </c>
    </row>
    <row r="1496" spans="1:7" ht="10.5" customHeight="1" x14ac:dyDescent="0.2">
      <c r="A1496" s="5">
        <v>1495</v>
      </c>
      <c r="B1496" s="5" t="s">
        <v>104</v>
      </c>
      <c r="C1496" s="5">
        <v>27</v>
      </c>
      <c r="D1496" s="2" t="s">
        <v>60</v>
      </c>
      <c r="E1496" s="5" t="s">
        <v>14</v>
      </c>
      <c r="F1496" s="5" t="s">
        <v>45</v>
      </c>
      <c r="G1496" s="6">
        <v>0</v>
      </c>
    </row>
    <row r="1497" spans="1:7" ht="10.5" customHeight="1" x14ac:dyDescent="0.2">
      <c r="A1497" s="5">
        <v>1496</v>
      </c>
      <c r="B1497" s="5" t="s">
        <v>104</v>
      </c>
      <c r="C1497" s="5">
        <v>28</v>
      </c>
      <c r="D1497" s="2" t="s">
        <v>61</v>
      </c>
      <c r="E1497" s="5" t="s">
        <v>14</v>
      </c>
      <c r="F1497" s="5" t="s">
        <v>45</v>
      </c>
      <c r="G1497" s="6">
        <v>357169.35</v>
      </c>
    </row>
    <row r="1498" spans="1:7" ht="10.5" customHeight="1" x14ac:dyDescent="0.2">
      <c r="A1498" s="5">
        <v>1497</v>
      </c>
      <c r="B1498" s="5" t="s">
        <v>11</v>
      </c>
      <c r="C1498" s="5">
        <v>29</v>
      </c>
      <c r="D1498" s="2" t="s">
        <v>11</v>
      </c>
      <c r="E1498" s="5" t="s">
        <v>13</v>
      </c>
      <c r="F1498" s="5" t="s">
        <v>45</v>
      </c>
      <c r="G1498" s="6">
        <v>317074.93199999997</v>
      </c>
    </row>
    <row r="1499" spans="1:7" ht="10.5" customHeight="1" x14ac:dyDescent="0.2">
      <c r="A1499" s="5">
        <v>1498</v>
      </c>
      <c r="B1499" s="5" t="s">
        <v>11</v>
      </c>
      <c r="C1499" s="5">
        <v>29</v>
      </c>
      <c r="D1499" s="2" t="s">
        <v>11</v>
      </c>
      <c r="E1499" s="5" t="s">
        <v>14</v>
      </c>
      <c r="F1499" s="5" t="s">
        <v>45</v>
      </c>
      <c r="G1499" s="6">
        <v>-40874.932000000001</v>
      </c>
    </row>
    <row r="1500" spans="1:7" ht="10.5" customHeight="1" x14ac:dyDescent="0.2">
      <c r="A1500" s="5">
        <v>1499</v>
      </c>
      <c r="B1500" s="5" t="s">
        <v>24</v>
      </c>
      <c r="C1500" s="5">
        <v>30</v>
      </c>
      <c r="D1500" s="2" t="s">
        <v>15</v>
      </c>
      <c r="E1500" s="5" t="s">
        <v>13</v>
      </c>
      <c r="F1500" s="5" t="s">
        <v>45</v>
      </c>
      <c r="G1500" s="6">
        <v>0</v>
      </c>
    </row>
    <row r="1501" spans="1:7" ht="10.5" customHeight="1" x14ac:dyDescent="0.2">
      <c r="A1501" s="5">
        <v>1500</v>
      </c>
      <c r="B1501" s="5" t="s">
        <v>24</v>
      </c>
      <c r="C1501" s="5">
        <v>30</v>
      </c>
      <c r="D1501" s="2" t="s">
        <v>15</v>
      </c>
      <c r="E1501" s="5" t="s">
        <v>14</v>
      </c>
      <c r="F1501" s="5" t="s">
        <v>45</v>
      </c>
      <c r="G1501" s="6">
        <v>0</v>
      </c>
    </row>
    <row r="1502" spans="1:7" ht="10.5" customHeight="1" x14ac:dyDescent="0.2">
      <c r="A1502" s="5">
        <v>1501</v>
      </c>
      <c r="B1502" s="5" t="s">
        <v>25</v>
      </c>
      <c r="C1502" s="5">
        <v>1</v>
      </c>
      <c r="D1502" s="2" t="s">
        <v>18</v>
      </c>
      <c r="E1502" s="5" t="s">
        <v>13</v>
      </c>
      <c r="F1502" s="5" t="s">
        <v>50</v>
      </c>
      <c r="G1502" s="6">
        <v>142860</v>
      </c>
    </row>
    <row r="1503" spans="1:7" ht="10.5" customHeight="1" x14ac:dyDescent="0.2">
      <c r="A1503" s="5">
        <v>1502</v>
      </c>
      <c r="B1503" s="5" t="s">
        <v>25</v>
      </c>
      <c r="C1503" s="5">
        <v>2</v>
      </c>
      <c r="D1503" s="2" t="s">
        <v>0</v>
      </c>
      <c r="E1503" s="5" t="s">
        <v>13</v>
      </c>
      <c r="F1503" s="5" t="s">
        <v>50</v>
      </c>
      <c r="G1503" s="6">
        <v>2730624</v>
      </c>
    </row>
    <row r="1504" spans="1:7" ht="10.5" customHeight="1" x14ac:dyDescent="0.2">
      <c r="A1504" s="5">
        <v>1503</v>
      </c>
      <c r="B1504" s="5" t="s">
        <v>25</v>
      </c>
      <c r="C1504" s="5">
        <v>3</v>
      </c>
      <c r="D1504" s="2" t="s">
        <v>1</v>
      </c>
      <c r="E1504" s="5" t="s">
        <v>13</v>
      </c>
      <c r="F1504" s="5" t="s">
        <v>50</v>
      </c>
      <c r="G1504" s="6">
        <v>196352</v>
      </c>
    </row>
    <row r="1505" spans="1:7" ht="10.5" customHeight="1" x14ac:dyDescent="0.2">
      <c r="A1505" s="5">
        <v>1504</v>
      </c>
      <c r="B1505" s="5" t="s">
        <v>25</v>
      </c>
      <c r="C1505" s="5">
        <v>4</v>
      </c>
      <c r="D1505" s="2" t="s">
        <v>20</v>
      </c>
      <c r="E1505" s="5" t="s">
        <v>13</v>
      </c>
      <c r="F1505" s="5" t="s">
        <v>50</v>
      </c>
      <c r="G1505" s="6">
        <v>112691</v>
      </c>
    </row>
    <row r="1506" spans="1:7" ht="10.5" customHeight="1" x14ac:dyDescent="0.2">
      <c r="A1506" s="5">
        <v>1505</v>
      </c>
      <c r="B1506" s="5" t="s">
        <v>25</v>
      </c>
      <c r="C1506" s="5">
        <v>5</v>
      </c>
      <c r="D1506" s="2" t="s">
        <v>2</v>
      </c>
      <c r="E1506" s="5" t="s">
        <v>13</v>
      </c>
      <c r="F1506" s="5" t="s">
        <v>50</v>
      </c>
      <c r="G1506" s="6">
        <v>530180</v>
      </c>
    </row>
    <row r="1507" spans="1:7" ht="10.5" customHeight="1" x14ac:dyDescent="0.2">
      <c r="A1507" s="5">
        <v>1506</v>
      </c>
      <c r="B1507" s="5" t="s">
        <v>25</v>
      </c>
      <c r="C1507" s="5">
        <v>6</v>
      </c>
      <c r="D1507" s="2" t="s">
        <v>19</v>
      </c>
      <c r="E1507" s="5" t="s">
        <v>13</v>
      </c>
      <c r="F1507" s="5" t="s">
        <v>50</v>
      </c>
      <c r="G1507" s="6">
        <v>460926</v>
      </c>
    </row>
    <row r="1508" spans="1:7" ht="10.5" customHeight="1" x14ac:dyDescent="0.2">
      <c r="A1508" s="5">
        <v>1507</v>
      </c>
      <c r="B1508" s="5" t="s">
        <v>25</v>
      </c>
      <c r="C1508" s="5">
        <v>7</v>
      </c>
      <c r="D1508" s="2" t="s">
        <v>3</v>
      </c>
      <c r="E1508" s="5" t="s">
        <v>13</v>
      </c>
      <c r="F1508" s="5" t="s">
        <v>50</v>
      </c>
      <c r="G1508" s="6">
        <v>0</v>
      </c>
    </row>
    <row r="1509" spans="1:7" ht="10.5" customHeight="1" x14ac:dyDescent="0.2">
      <c r="A1509" s="5">
        <v>1508</v>
      </c>
      <c r="B1509" s="5" t="s">
        <v>25</v>
      </c>
      <c r="C1509" s="5">
        <v>8</v>
      </c>
      <c r="D1509" s="2" t="s">
        <v>4</v>
      </c>
      <c r="E1509" s="5" t="s">
        <v>13</v>
      </c>
      <c r="F1509" s="5" t="s">
        <v>50</v>
      </c>
      <c r="G1509" s="6">
        <v>0</v>
      </c>
    </row>
    <row r="1510" spans="1:7" ht="10.5" customHeight="1" x14ac:dyDescent="0.2">
      <c r="A1510" s="5">
        <v>1509</v>
      </c>
      <c r="B1510" s="5" t="s">
        <v>25</v>
      </c>
      <c r="C1510" s="5">
        <v>9</v>
      </c>
      <c r="D1510" s="2" t="s">
        <v>5</v>
      </c>
      <c r="E1510" s="5" t="s">
        <v>13</v>
      </c>
      <c r="F1510" s="5" t="s">
        <v>50</v>
      </c>
      <c r="G1510" s="6">
        <v>0</v>
      </c>
    </row>
    <row r="1511" spans="1:7" ht="10.5" customHeight="1" x14ac:dyDescent="0.2">
      <c r="A1511" s="5">
        <v>1510</v>
      </c>
      <c r="B1511" s="5" t="s">
        <v>25</v>
      </c>
      <c r="C1511" s="5">
        <v>10</v>
      </c>
      <c r="D1511" s="2" t="s">
        <v>6</v>
      </c>
      <c r="E1511" s="5" t="s">
        <v>13</v>
      </c>
      <c r="F1511" s="5" t="s">
        <v>50</v>
      </c>
      <c r="G1511" s="6">
        <v>0</v>
      </c>
    </row>
    <row r="1512" spans="1:7" ht="10.5" customHeight="1" x14ac:dyDescent="0.2">
      <c r="A1512" s="5">
        <v>1511</v>
      </c>
      <c r="B1512" s="5" t="s">
        <v>25</v>
      </c>
      <c r="C1512" s="5">
        <v>11</v>
      </c>
      <c r="D1512" s="2" t="s">
        <v>7</v>
      </c>
      <c r="E1512" s="5" t="s">
        <v>13</v>
      </c>
      <c r="F1512" s="5" t="s">
        <v>50</v>
      </c>
      <c r="G1512" s="6">
        <v>0</v>
      </c>
    </row>
    <row r="1513" spans="1:7" ht="10.5" customHeight="1" x14ac:dyDescent="0.2">
      <c r="A1513" s="5">
        <v>1512</v>
      </c>
      <c r="B1513" s="5" t="s">
        <v>25</v>
      </c>
      <c r="C1513" s="5">
        <v>12</v>
      </c>
      <c r="D1513" s="2" t="s">
        <v>8</v>
      </c>
      <c r="E1513" s="5" t="s">
        <v>13</v>
      </c>
      <c r="F1513" s="5" t="s">
        <v>50</v>
      </c>
      <c r="G1513" s="6">
        <v>6628694</v>
      </c>
    </row>
    <row r="1514" spans="1:7" ht="10.5" customHeight="1" x14ac:dyDescent="0.2">
      <c r="A1514" s="5">
        <v>1513</v>
      </c>
      <c r="B1514" s="5" t="s">
        <v>25</v>
      </c>
      <c r="C1514" s="5">
        <v>13</v>
      </c>
      <c r="D1514" s="2" t="s">
        <v>9</v>
      </c>
      <c r="E1514" s="5" t="s">
        <v>13</v>
      </c>
      <c r="F1514" s="5" t="s">
        <v>50</v>
      </c>
      <c r="G1514" s="6">
        <v>0</v>
      </c>
    </row>
    <row r="1515" spans="1:7" ht="10.5" customHeight="1" x14ac:dyDescent="0.2">
      <c r="A1515" s="5">
        <v>1514</v>
      </c>
      <c r="B1515" s="5" t="s">
        <v>25</v>
      </c>
      <c r="C1515" s="5">
        <v>14</v>
      </c>
      <c r="D1515" s="2" t="s">
        <v>10</v>
      </c>
      <c r="E1515" s="5" t="s">
        <v>13</v>
      </c>
      <c r="F1515" s="5" t="s">
        <v>50</v>
      </c>
      <c r="G1515" s="6">
        <v>7005765</v>
      </c>
    </row>
    <row r="1516" spans="1:7" ht="10.5" customHeight="1" x14ac:dyDescent="0.2">
      <c r="A1516" s="5">
        <v>1515</v>
      </c>
      <c r="B1516" s="5" t="s">
        <v>25</v>
      </c>
      <c r="C1516" s="5">
        <v>1</v>
      </c>
      <c r="D1516" s="2" t="s">
        <v>18</v>
      </c>
      <c r="E1516" s="5" t="s">
        <v>14</v>
      </c>
      <c r="F1516" s="5" t="s">
        <v>50</v>
      </c>
      <c r="G1516" s="6">
        <v>0</v>
      </c>
    </row>
    <row r="1517" spans="1:7" ht="10.5" customHeight="1" x14ac:dyDescent="0.2">
      <c r="A1517" s="5">
        <v>1516</v>
      </c>
      <c r="B1517" s="5" t="s">
        <v>25</v>
      </c>
      <c r="C1517" s="5">
        <v>2</v>
      </c>
      <c r="D1517" s="2" t="s">
        <v>0</v>
      </c>
      <c r="E1517" s="5" t="s">
        <v>14</v>
      </c>
      <c r="F1517" s="5" t="s">
        <v>50</v>
      </c>
      <c r="G1517" s="6">
        <v>0</v>
      </c>
    </row>
    <row r="1518" spans="1:7" ht="10.5" customHeight="1" x14ac:dyDescent="0.2">
      <c r="A1518" s="5">
        <v>1517</v>
      </c>
      <c r="B1518" s="5" t="s">
        <v>25</v>
      </c>
      <c r="C1518" s="5">
        <v>3</v>
      </c>
      <c r="D1518" s="2" t="s">
        <v>1</v>
      </c>
      <c r="E1518" s="5" t="s">
        <v>14</v>
      </c>
      <c r="F1518" s="5" t="s">
        <v>50</v>
      </c>
      <c r="G1518" s="6">
        <v>81809</v>
      </c>
    </row>
    <row r="1519" spans="1:7" ht="10.5" customHeight="1" x14ac:dyDescent="0.2">
      <c r="A1519" s="5">
        <v>1518</v>
      </c>
      <c r="B1519" s="5" t="s">
        <v>25</v>
      </c>
      <c r="C1519" s="5">
        <v>4</v>
      </c>
      <c r="D1519" s="2" t="s">
        <v>20</v>
      </c>
      <c r="E1519" s="5" t="s">
        <v>14</v>
      </c>
      <c r="F1519" s="5" t="s">
        <v>50</v>
      </c>
      <c r="G1519" s="6">
        <v>17088</v>
      </c>
    </row>
    <row r="1520" spans="1:7" ht="10.5" customHeight="1" x14ac:dyDescent="0.2">
      <c r="A1520" s="5">
        <v>1519</v>
      </c>
      <c r="B1520" s="5" t="s">
        <v>25</v>
      </c>
      <c r="C1520" s="5">
        <v>5</v>
      </c>
      <c r="D1520" s="2" t="s">
        <v>2</v>
      </c>
      <c r="E1520" s="5" t="s">
        <v>14</v>
      </c>
      <c r="F1520" s="5" t="s">
        <v>50</v>
      </c>
      <c r="G1520" s="6">
        <v>0</v>
      </c>
    </row>
    <row r="1521" spans="1:7" ht="10.5" customHeight="1" x14ac:dyDescent="0.2">
      <c r="A1521" s="5">
        <v>1520</v>
      </c>
      <c r="B1521" s="5" t="s">
        <v>25</v>
      </c>
      <c r="C1521" s="5">
        <v>6</v>
      </c>
      <c r="D1521" s="2" t="s">
        <v>19</v>
      </c>
      <c r="E1521" s="5" t="s">
        <v>14</v>
      </c>
      <c r="F1521" s="5" t="s">
        <v>50</v>
      </c>
      <c r="G1521" s="6">
        <v>0</v>
      </c>
    </row>
    <row r="1522" spans="1:7" ht="10.5" customHeight="1" x14ac:dyDescent="0.2">
      <c r="A1522" s="5">
        <v>1521</v>
      </c>
      <c r="B1522" s="5" t="s">
        <v>25</v>
      </c>
      <c r="C1522" s="5">
        <v>7</v>
      </c>
      <c r="D1522" s="2" t="s">
        <v>3</v>
      </c>
      <c r="E1522" s="5" t="s">
        <v>14</v>
      </c>
      <c r="F1522" s="5" t="s">
        <v>50</v>
      </c>
      <c r="G1522" s="6">
        <v>37574</v>
      </c>
    </row>
    <row r="1523" spans="1:7" ht="10.5" customHeight="1" x14ac:dyDescent="0.2">
      <c r="A1523" s="5">
        <v>1522</v>
      </c>
      <c r="B1523" s="5" t="s">
        <v>25</v>
      </c>
      <c r="C1523" s="5">
        <v>8</v>
      </c>
      <c r="D1523" s="2" t="s">
        <v>4</v>
      </c>
      <c r="E1523" s="5" t="s">
        <v>14</v>
      </c>
      <c r="F1523" s="5" t="s">
        <v>50</v>
      </c>
      <c r="G1523" s="6">
        <v>656132</v>
      </c>
    </row>
    <row r="1524" spans="1:7" ht="10.5" customHeight="1" x14ac:dyDescent="0.2">
      <c r="A1524" s="5">
        <v>1523</v>
      </c>
      <c r="B1524" s="5" t="s">
        <v>25</v>
      </c>
      <c r="C1524" s="5">
        <v>9</v>
      </c>
      <c r="D1524" s="2" t="s">
        <v>5</v>
      </c>
      <c r="E1524" s="5" t="s">
        <v>14</v>
      </c>
      <c r="F1524" s="5" t="s">
        <v>50</v>
      </c>
      <c r="G1524" s="6">
        <v>758360</v>
      </c>
    </row>
    <row r="1525" spans="1:7" ht="10.5" customHeight="1" x14ac:dyDescent="0.2">
      <c r="A1525" s="5">
        <v>1524</v>
      </c>
      <c r="B1525" s="5" t="s">
        <v>25</v>
      </c>
      <c r="C1525" s="5">
        <v>10</v>
      </c>
      <c r="D1525" s="2" t="s">
        <v>6</v>
      </c>
      <c r="E1525" s="5" t="s">
        <v>14</v>
      </c>
      <c r="F1525" s="5" t="s">
        <v>50</v>
      </c>
      <c r="G1525" s="6">
        <v>81635</v>
      </c>
    </row>
    <row r="1526" spans="1:7" ht="10.5" customHeight="1" x14ac:dyDescent="0.2">
      <c r="A1526" s="5">
        <v>1525</v>
      </c>
      <c r="B1526" s="5" t="s">
        <v>25</v>
      </c>
      <c r="C1526" s="5">
        <v>11</v>
      </c>
      <c r="D1526" s="2" t="s">
        <v>7</v>
      </c>
      <c r="E1526" s="5" t="s">
        <v>14</v>
      </c>
      <c r="F1526" s="5" t="s">
        <v>50</v>
      </c>
      <c r="G1526" s="6">
        <v>433587</v>
      </c>
    </row>
    <row r="1527" spans="1:7" ht="10.5" customHeight="1" x14ac:dyDescent="0.2">
      <c r="A1527" s="5">
        <v>1526</v>
      </c>
      <c r="B1527" s="5" t="s">
        <v>25</v>
      </c>
      <c r="C1527" s="5">
        <v>12</v>
      </c>
      <c r="D1527" s="2" t="s">
        <v>8</v>
      </c>
      <c r="E1527" s="5" t="s">
        <v>14</v>
      </c>
      <c r="F1527" s="5" t="s">
        <v>50</v>
      </c>
      <c r="G1527" s="6">
        <v>0</v>
      </c>
    </row>
    <row r="1528" spans="1:7" ht="10.5" customHeight="1" x14ac:dyDescent="0.2">
      <c r="A1528" s="5">
        <v>1527</v>
      </c>
      <c r="B1528" s="5" t="s">
        <v>25</v>
      </c>
      <c r="C1528" s="5">
        <v>13</v>
      </c>
      <c r="D1528" s="2" t="s">
        <v>9</v>
      </c>
      <c r="E1528" s="5" t="s">
        <v>14</v>
      </c>
      <c r="F1528" s="5" t="s">
        <v>50</v>
      </c>
      <c r="G1528" s="6">
        <v>0</v>
      </c>
    </row>
    <row r="1529" spans="1:7" ht="10.5" customHeight="1" x14ac:dyDescent="0.2">
      <c r="A1529" s="5">
        <v>1528</v>
      </c>
      <c r="B1529" s="5" t="s">
        <v>25</v>
      </c>
      <c r="C1529" s="5">
        <v>14</v>
      </c>
      <c r="D1529" s="2" t="s">
        <v>10</v>
      </c>
      <c r="E1529" s="5" t="s">
        <v>14</v>
      </c>
      <c r="F1529" s="5" t="s">
        <v>50</v>
      </c>
      <c r="G1529" s="6">
        <v>125664</v>
      </c>
    </row>
    <row r="1530" spans="1:7" ht="10.5" customHeight="1" x14ac:dyDescent="0.2">
      <c r="A1530" s="5">
        <v>1529</v>
      </c>
      <c r="B1530" s="5" t="s">
        <v>104</v>
      </c>
      <c r="C1530" s="5">
        <v>20</v>
      </c>
      <c r="D1530" s="2" t="s">
        <v>56</v>
      </c>
      <c r="E1530" s="5" t="s">
        <v>13</v>
      </c>
      <c r="F1530" s="5" t="s">
        <v>50</v>
      </c>
      <c r="G1530" s="6">
        <v>0</v>
      </c>
    </row>
    <row r="1531" spans="1:7" ht="10.5" customHeight="1" x14ac:dyDescent="0.2">
      <c r="A1531" s="5">
        <v>1530</v>
      </c>
      <c r="B1531" s="5" t="s">
        <v>104</v>
      </c>
      <c r="C1531" s="5">
        <v>21</v>
      </c>
      <c r="D1531" s="2" t="s">
        <v>57</v>
      </c>
      <c r="E1531" s="5" t="s">
        <v>13</v>
      </c>
      <c r="F1531" s="5" t="s">
        <v>50</v>
      </c>
      <c r="G1531" s="6">
        <v>0</v>
      </c>
    </row>
    <row r="1532" spans="1:7" ht="10.5" customHeight="1" x14ac:dyDescent="0.2">
      <c r="A1532" s="5">
        <v>1531</v>
      </c>
      <c r="B1532" s="5" t="s">
        <v>104</v>
      </c>
      <c r="C1532" s="5">
        <v>22</v>
      </c>
      <c r="D1532" s="2" t="s">
        <v>58</v>
      </c>
      <c r="E1532" s="5" t="s">
        <v>13</v>
      </c>
      <c r="F1532" s="5" t="s">
        <v>50</v>
      </c>
      <c r="G1532" s="6">
        <v>0</v>
      </c>
    </row>
    <row r="1533" spans="1:7" ht="10.5" customHeight="1" x14ac:dyDescent="0.2">
      <c r="A1533" s="5">
        <v>1532</v>
      </c>
      <c r="B1533" s="5" t="s">
        <v>104</v>
      </c>
      <c r="C1533" s="5">
        <v>23</v>
      </c>
      <c r="D1533" s="2" t="s">
        <v>47</v>
      </c>
      <c r="E1533" s="5" t="s">
        <v>13</v>
      </c>
      <c r="F1533" s="5" t="s">
        <v>50</v>
      </c>
      <c r="G1533" s="6">
        <v>460278</v>
      </c>
    </row>
    <row r="1534" spans="1:7" ht="10.5" customHeight="1" x14ac:dyDescent="0.2">
      <c r="A1534" s="5">
        <v>1533</v>
      </c>
      <c r="B1534" s="5" t="s">
        <v>104</v>
      </c>
      <c r="C1534" s="5">
        <v>24</v>
      </c>
      <c r="D1534" s="2" t="s">
        <v>48</v>
      </c>
      <c r="E1534" s="5" t="s">
        <v>13</v>
      </c>
      <c r="F1534" s="5" t="s">
        <v>50</v>
      </c>
      <c r="G1534" s="6">
        <v>1430</v>
      </c>
    </row>
    <row r="1535" spans="1:7" ht="10.5" customHeight="1" x14ac:dyDescent="0.2">
      <c r="A1535" s="5">
        <v>1534</v>
      </c>
      <c r="B1535" s="5" t="s">
        <v>104</v>
      </c>
      <c r="C1535" s="5">
        <v>25</v>
      </c>
      <c r="D1535" s="2" t="s">
        <v>59</v>
      </c>
      <c r="E1535" s="5" t="s">
        <v>13</v>
      </c>
      <c r="F1535" s="5" t="s">
        <v>50</v>
      </c>
      <c r="G1535" s="6">
        <v>35715</v>
      </c>
    </row>
    <row r="1536" spans="1:7" ht="10.5" customHeight="1" x14ac:dyDescent="0.2">
      <c r="A1536" s="5">
        <v>1535</v>
      </c>
      <c r="B1536" s="5" t="s">
        <v>104</v>
      </c>
      <c r="C1536" s="5">
        <v>26</v>
      </c>
      <c r="D1536" s="2" t="s">
        <v>49</v>
      </c>
      <c r="E1536" s="5" t="s">
        <v>13</v>
      </c>
      <c r="F1536" s="5" t="s">
        <v>50</v>
      </c>
      <c r="G1536" s="6">
        <v>0</v>
      </c>
    </row>
    <row r="1537" spans="1:7" ht="10.5" customHeight="1" x14ac:dyDescent="0.2">
      <c r="A1537" s="5">
        <v>1536</v>
      </c>
      <c r="B1537" s="5" t="s">
        <v>104</v>
      </c>
      <c r="C1537" s="5">
        <v>27</v>
      </c>
      <c r="D1537" s="2" t="s">
        <v>60</v>
      </c>
      <c r="E1537" s="5" t="s">
        <v>13</v>
      </c>
      <c r="F1537" s="5" t="s">
        <v>50</v>
      </c>
      <c r="G1537" s="6">
        <v>0</v>
      </c>
    </row>
    <row r="1538" spans="1:7" ht="10.5" customHeight="1" x14ac:dyDescent="0.2">
      <c r="A1538" s="5">
        <v>1537</v>
      </c>
      <c r="B1538" s="5" t="s">
        <v>104</v>
      </c>
      <c r="C1538" s="5">
        <v>28</v>
      </c>
      <c r="D1538" s="2" t="s">
        <v>61</v>
      </c>
      <c r="E1538" s="5" t="s">
        <v>13</v>
      </c>
      <c r="F1538" s="5" t="s">
        <v>50</v>
      </c>
      <c r="G1538" s="6">
        <v>402271</v>
      </c>
    </row>
    <row r="1539" spans="1:7" ht="10.5" customHeight="1" x14ac:dyDescent="0.2">
      <c r="A1539" s="5">
        <v>1538</v>
      </c>
      <c r="B1539" s="5" t="s">
        <v>104</v>
      </c>
      <c r="C1539" s="5">
        <v>20</v>
      </c>
      <c r="D1539" s="2" t="s">
        <v>56</v>
      </c>
      <c r="E1539" s="5" t="s">
        <v>14</v>
      </c>
      <c r="F1539" s="5" t="s">
        <v>50</v>
      </c>
      <c r="G1539" s="6">
        <v>0</v>
      </c>
    </row>
    <row r="1540" spans="1:7" ht="10.5" customHeight="1" x14ac:dyDescent="0.2">
      <c r="A1540" s="5">
        <v>1539</v>
      </c>
      <c r="B1540" s="5" t="s">
        <v>104</v>
      </c>
      <c r="C1540" s="5">
        <v>21</v>
      </c>
      <c r="D1540" s="2" t="s">
        <v>57</v>
      </c>
      <c r="E1540" s="5" t="s">
        <v>14</v>
      </c>
      <c r="F1540" s="5" t="s">
        <v>50</v>
      </c>
      <c r="G1540" s="6">
        <v>15760</v>
      </c>
    </row>
    <row r="1541" spans="1:7" ht="10.5" customHeight="1" x14ac:dyDescent="0.2">
      <c r="A1541" s="5">
        <v>1540</v>
      </c>
      <c r="B1541" s="5" t="s">
        <v>104</v>
      </c>
      <c r="C1541" s="5">
        <v>22</v>
      </c>
      <c r="D1541" s="2" t="s">
        <v>58</v>
      </c>
      <c r="E1541" s="5" t="s">
        <v>14</v>
      </c>
      <c r="F1541" s="5" t="s">
        <v>50</v>
      </c>
      <c r="G1541" s="6">
        <v>0</v>
      </c>
    </row>
    <row r="1542" spans="1:7" ht="10.5" customHeight="1" x14ac:dyDescent="0.2">
      <c r="A1542" s="5">
        <v>1541</v>
      </c>
      <c r="B1542" s="5" t="s">
        <v>104</v>
      </c>
      <c r="C1542" s="5">
        <v>23</v>
      </c>
      <c r="D1542" s="2" t="s">
        <v>47</v>
      </c>
      <c r="E1542" s="5" t="s">
        <v>14</v>
      </c>
      <c r="F1542" s="5" t="s">
        <v>50</v>
      </c>
      <c r="G1542" s="6">
        <v>0</v>
      </c>
    </row>
    <row r="1543" spans="1:7" ht="10.5" customHeight="1" x14ac:dyDescent="0.2">
      <c r="A1543" s="5">
        <v>1542</v>
      </c>
      <c r="B1543" s="5" t="s">
        <v>104</v>
      </c>
      <c r="C1543" s="5">
        <v>24</v>
      </c>
      <c r="D1543" s="2" t="s">
        <v>48</v>
      </c>
      <c r="E1543" s="5" t="s">
        <v>14</v>
      </c>
      <c r="F1543" s="5" t="s">
        <v>50</v>
      </c>
      <c r="G1543" s="6">
        <v>102597</v>
      </c>
    </row>
    <row r="1544" spans="1:7" ht="10.5" customHeight="1" x14ac:dyDescent="0.2">
      <c r="A1544" s="5">
        <v>1543</v>
      </c>
      <c r="B1544" s="5" t="s">
        <v>104</v>
      </c>
      <c r="C1544" s="5">
        <v>25</v>
      </c>
      <c r="D1544" s="2" t="s">
        <v>59</v>
      </c>
      <c r="E1544" s="5" t="s">
        <v>14</v>
      </c>
      <c r="F1544" s="5" t="s">
        <v>50</v>
      </c>
      <c r="G1544" s="6">
        <v>463276</v>
      </c>
    </row>
    <row r="1545" spans="1:7" ht="10.5" customHeight="1" x14ac:dyDescent="0.2">
      <c r="A1545" s="5">
        <v>1544</v>
      </c>
      <c r="B1545" s="5" t="s">
        <v>104</v>
      </c>
      <c r="C1545" s="5">
        <v>26</v>
      </c>
      <c r="D1545" s="2" t="s">
        <v>49</v>
      </c>
      <c r="E1545" s="5" t="s">
        <v>14</v>
      </c>
      <c r="F1545" s="5" t="s">
        <v>50</v>
      </c>
      <c r="G1545" s="6">
        <v>0</v>
      </c>
    </row>
    <row r="1546" spans="1:7" ht="10.5" customHeight="1" x14ac:dyDescent="0.2">
      <c r="A1546" s="5">
        <v>1545</v>
      </c>
      <c r="B1546" s="5" t="s">
        <v>104</v>
      </c>
      <c r="C1546" s="5">
        <v>27</v>
      </c>
      <c r="D1546" s="2" t="s">
        <v>60</v>
      </c>
      <c r="E1546" s="5" t="s">
        <v>14</v>
      </c>
      <c r="F1546" s="5" t="s">
        <v>50</v>
      </c>
      <c r="G1546" s="6">
        <v>0</v>
      </c>
    </row>
    <row r="1547" spans="1:7" ht="10.5" customHeight="1" x14ac:dyDescent="0.2">
      <c r="A1547" s="5">
        <v>1546</v>
      </c>
      <c r="B1547" s="5" t="s">
        <v>104</v>
      </c>
      <c r="C1547" s="5">
        <v>28</v>
      </c>
      <c r="D1547" s="2" t="s">
        <v>61</v>
      </c>
      <c r="E1547" s="5" t="s">
        <v>14</v>
      </c>
      <c r="F1547" s="5" t="s">
        <v>50</v>
      </c>
      <c r="G1547" s="6">
        <v>342709</v>
      </c>
    </row>
    <row r="1548" spans="1:7" ht="10.5" customHeight="1" x14ac:dyDescent="0.2">
      <c r="A1548" s="5">
        <v>1547</v>
      </c>
      <c r="B1548" s="5" t="s">
        <v>11</v>
      </c>
      <c r="C1548" s="5">
        <v>29</v>
      </c>
      <c r="D1548" s="2" t="s">
        <v>11</v>
      </c>
      <c r="E1548" s="5" t="s">
        <v>13</v>
      </c>
      <c r="F1548" s="5" t="s">
        <v>50</v>
      </c>
      <c r="G1548" s="6">
        <v>315273</v>
      </c>
    </row>
    <row r="1549" spans="1:7" ht="10.5" customHeight="1" x14ac:dyDescent="0.2">
      <c r="A1549" s="5">
        <v>1548</v>
      </c>
      <c r="B1549" s="5" t="s">
        <v>11</v>
      </c>
      <c r="C1549" s="5">
        <v>29</v>
      </c>
      <c r="D1549" s="2" t="s">
        <v>11</v>
      </c>
      <c r="E1549" s="5" t="s">
        <v>14</v>
      </c>
      <c r="F1549" s="5" t="s">
        <v>50</v>
      </c>
      <c r="G1549" s="6">
        <v>-35462</v>
      </c>
    </row>
    <row r="1550" spans="1:7" ht="10.5" customHeight="1" x14ac:dyDescent="0.2">
      <c r="A1550" s="5">
        <v>1549</v>
      </c>
      <c r="B1550" s="5" t="s">
        <v>24</v>
      </c>
      <c r="C1550" s="5">
        <v>30</v>
      </c>
      <c r="D1550" s="2" t="s">
        <v>15</v>
      </c>
      <c r="E1550" s="5" t="s">
        <v>13</v>
      </c>
      <c r="F1550" s="5" t="s">
        <v>50</v>
      </c>
      <c r="G1550" s="6">
        <v>0</v>
      </c>
    </row>
    <row r="1551" spans="1:7" ht="10.5" customHeight="1" x14ac:dyDescent="0.2">
      <c r="A1551" s="5">
        <v>1550</v>
      </c>
      <c r="B1551" s="5" t="s">
        <v>24</v>
      </c>
      <c r="C1551" s="5">
        <v>30</v>
      </c>
      <c r="D1551" s="2" t="s">
        <v>15</v>
      </c>
      <c r="E1551" s="5" t="s">
        <v>14</v>
      </c>
      <c r="F1551" s="5" t="s">
        <v>50</v>
      </c>
      <c r="G1551" s="6">
        <v>0</v>
      </c>
    </row>
    <row r="1552" spans="1:7" ht="10.5" customHeight="1" x14ac:dyDescent="0.2">
      <c r="A1552" s="5">
        <v>1551</v>
      </c>
      <c r="B1552" s="5" t="s">
        <v>25</v>
      </c>
      <c r="C1552" s="5">
        <v>1</v>
      </c>
      <c r="D1552" s="2" t="s">
        <v>18</v>
      </c>
      <c r="E1552" s="5" t="s">
        <v>13</v>
      </c>
      <c r="F1552" s="5" t="s">
        <v>51</v>
      </c>
      <c r="G1552" s="6">
        <v>139523</v>
      </c>
    </row>
    <row r="1553" spans="1:7" ht="10.5" customHeight="1" x14ac:dyDescent="0.2">
      <c r="A1553" s="5">
        <v>1552</v>
      </c>
      <c r="B1553" s="5" t="s">
        <v>25</v>
      </c>
      <c r="C1553" s="5">
        <v>2</v>
      </c>
      <c r="D1553" s="2" t="s">
        <v>0</v>
      </c>
      <c r="E1553" s="5" t="s">
        <v>13</v>
      </c>
      <c r="F1553" s="5" t="s">
        <v>51</v>
      </c>
      <c r="G1553" s="6">
        <v>2648735</v>
      </c>
    </row>
    <row r="1554" spans="1:7" ht="10.5" customHeight="1" x14ac:dyDescent="0.2">
      <c r="A1554" s="5">
        <v>1553</v>
      </c>
      <c r="B1554" s="5" t="s">
        <v>25</v>
      </c>
      <c r="C1554" s="5">
        <v>3</v>
      </c>
      <c r="D1554" s="2" t="s">
        <v>1</v>
      </c>
      <c r="E1554" s="5" t="s">
        <v>13</v>
      </c>
      <c r="F1554" s="5" t="s">
        <v>51</v>
      </c>
      <c r="G1554" s="6">
        <v>194306</v>
      </c>
    </row>
    <row r="1555" spans="1:7" ht="10.5" customHeight="1" x14ac:dyDescent="0.2">
      <c r="A1555" s="5">
        <v>1554</v>
      </c>
      <c r="B1555" s="5" t="s">
        <v>25</v>
      </c>
      <c r="C1555" s="5">
        <v>4</v>
      </c>
      <c r="D1555" s="2" t="s">
        <v>20</v>
      </c>
      <c r="E1555" s="5" t="s">
        <v>13</v>
      </c>
      <c r="F1555" s="5" t="s">
        <v>51</v>
      </c>
      <c r="G1555" s="6">
        <v>105725</v>
      </c>
    </row>
    <row r="1556" spans="1:7" ht="10.5" customHeight="1" x14ac:dyDescent="0.2">
      <c r="A1556" s="5">
        <v>1555</v>
      </c>
      <c r="B1556" s="5" t="s">
        <v>25</v>
      </c>
      <c r="C1556" s="5">
        <v>5</v>
      </c>
      <c r="D1556" s="2" t="s">
        <v>2</v>
      </c>
      <c r="E1556" s="5" t="s">
        <v>13</v>
      </c>
      <c r="F1556" s="5" t="s">
        <v>51</v>
      </c>
      <c r="G1556" s="6">
        <v>495251</v>
      </c>
    </row>
    <row r="1557" spans="1:7" ht="10.5" customHeight="1" x14ac:dyDescent="0.2">
      <c r="A1557" s="5">
        <v>1556</v>
      </c>
      <c r="B1557" s="5" t="s">
        <v>25</v>
      </c>
      <c r="C1557" s="5">
        <v>6</v>
      </c>
      <c r="D1557" s="2" t="s">
        <v>19</v>
      </c>
      <c r="E1557" s="5" t="s">
        <v>13</v>
      </c>
      <c r="F1557" s="5" t="s">
        <v>51</v>
      </c>
      <c r="G1557" s="6">
        <v>484196</v>
      </c>
    </row>
    <row r="1558" spans="1:7" ht="10.5" customHeight="1" x14ac:dyDescent="0.2">
      <c r="A1558" s="5">
        <v>1557</v>
      </c>
      <c r="B1558" s="5" t="s">
        <v>25</v>
      </c>
      <c r="C1558" s="5">
        <v>7</v>
      </c>
      <c r="D1558" s="2" t="s">
        <v>3</v>
      </c>
      <c r="E1558" s="5" t="s">
        <v>13</v>
      </c>
      <c r="F1558" s="5" t="s">
        <v>51</v>
      </c>
      <c r="G1558" s="6">
        <v>0</v>
      </c>
    </row>
    <row r="1559" spans="1:7" ht="10.5" customHeight="1" x14ac:dyDescent="0.2">
      <c r="A1559" s="5">
        <v>1558</v>
      </c>
      <c r="B1559" s="5" t="s">
        <v>25</v>
      </c>
      <c r="C1559" s="5">
        <v>8</v>
      </c>
      <c r="D1559" s="2" t="s">
        <v>4</v>
      </c>
      <c r="E1559" s="5" t="s">
        <v>13</v>
      </c>
      <c r="F1559" s="5" t="s">
        <v>51</v>
      </c>
      <c r="G1559" s="6">
        <v>0</v>
      </c>
    </row>
    <row r="1560" spans="1:7" ht="10.5" customHeight="1" x14ac:dyDescent="0.2">
      <c r="A1560" s="5">
        <v>1559</v>
      </c>
      <c r="B1560" s="5" t="s">
        <v>25</v>
      </c>
      <c r="C1560" s="5">
        <v>9</v>
      </c>
      <c r="D1560" s="2" t="s">
        <v>5</v>
      </c>
      <c r="E1560" s="5" t="s">
        <v>13</v>
      </c>
      <c r="F1560" s="5" t="s">
        <v>51</v>
      </c>
      <c r="G1560" s="6">
        <v>0</v>
      </c>
    </row>
    <row r="1561" spans="1:7" ht="10.5" customHeight="1" x14ac:dyDescent="0.2">
      <c r="A1561" s="5">
        <v>1560</v>
      </c>
      <c r="B1561" s="5" t="s">
        <v>25</v>
      </c>
      <c r="C1561" s="5">
        <v>10</v>
      </c>
      <c r="D1561" s="2" t="s">
        <v>6</v>
      </c>
      <c r="E1561" s="5" t="s">
        <v>13</v>
      </c>
      <c r="F1561" s="5" t="s">
        <v>51</v>
      </c>
      <c r="G1561" s="6">
        <v>0</v>
      </c>
    </row>
    <row r="1562" spans="1:7" ht="10.5" customHeight="1" x14ac:dyDescent="0.2">
      <c r="A1562" s="5">
        <v>1561</v>
      </c>
      <c r="B1562" s="5" t="s">
        <v>25</v>
      </c>
      <c r="C1562" s="5">
        <v>11</v>
      </c>
      <c r="D1562" s="2" t="s">
        <v>7</v>
      </c>
      <c r="E1562" s="5" t="s">
        <v>13</v>
      </c>
      <c r="F1562" s="5" t="s">
        <v>51</v>
      </c>
      <c r="G1562" s="6">
        <v>0</v>
      </c>
    </row>
    <row r="1563" spans="1:7" ht="10.5" customHeight="1" x14ac:dyDescent="0.2">
      <c r="A1563" s="5">
        <v>1562</v>
      </c>
      <c r="B1563" s="5" t="s">
        <v>25</v>
      </c>
      <c r="C1563" s="5">
        <v>12</v>
      </c>
      <c r="D1563" s="2" t="s">
        <v>8</v>
      </c>
      <c r="E1563" s="5" t="s">
        <v>13</v>
      </c>
      <c r="F1563" s="5" t="s">
        <v>51</v>
      </c>
      <c r="G1563" s="6">
        <v>7493005</v>
      </c>
    </row>
    <row r="1564" spans="1:7" ht="10.5" customHeight="1" x14ac:dyDescent="0.2">
      <c r="A1564" s="5">
        <v>1563</v>
      </c>
      <c r="B1564" s="5" t="s">
        <v>25</v>
      </c>
      <c r="C1564" s="5">
        <v>13</v>
      </c>
      <c r="D1564" s="2" t="s">
        <v>9</v>
      </c>
      <c r="E1564" s="5" t="s">
        <v>13</v>
      </c>
      <c r="F1564" s="5" t="s">
        <v>51</v>
      </c>
      <c r="G1564" s="6">
        <v>0</v>
      </c>
    </row>
    <row r="1565" spans="1:7" ht="10.5" customHeight="1" x14ac:dyDescent="0.2">
      <c r="A1565" s="5">
        <v>1564</v>
      </c>
      <c r="B1565" s="5" t="s">
        <v>25</v>
      </c>
      <c r="C1565" s="5">
        <v>14</v>
      </c>
      <c r="D1565" s="2" t="s">
        <v>10</v>
      </c>
      <c r="E1565" s="5" t="s">
        <v>13</v>
      </c>
      <c r="F1565" s="5" t="s">
        <v>51</v>
      </c>
      <c r="G1565" s="6">
        <v>7548707</v>
      </c>
    </row>
    <row r="1566" spans="1:7" ht="10.5" customHeight="1" x14ac:dyDescent="0.2">
      <c r="A1566" s="5">
        <v>1565</v>
      </c>
      <c r="B1566" s="5" t="s">
        <v>25</v>
      </c>
      <c r="C1566" s="5">
        <v>1</v>
      </c>
      <c r="D1566" s="2" t="s">
        <v>18</v>
      </c>
      <c r="E1566" s="5" t="s">
        <v>14</v>
      </c>
      <c r="F1566" s="5" t="s">
        <v>51</v>
      </c>
      <c r="G1566" s="6">
        <v>0</v>
      </c>
    </row>
    <row r="1567" spans="1:7" ht="10.5" customHeight="1" x14ac:dyDescent="0.2">
      <c r="A1567" s="5">
        <v>1566</v>
      </c>
      <c r="B1567" s="5" t="s">
        <v>25</v>
      </c>
      <c r="C1567" s="5">
        <v>2</v>
      </c>
      <c r="D1567" s="2" t="s">
        <v>0</v>
      </c>
      <c r="E1567" s="5" t="s">
        <v>14</v>
      </c>
      <c r="F1567" s="5" t="s">
        <v>51</v>
      </c>
      <c r="G1567" s="6">
        <v>0</v>
      </c>
    </row>
    <row r="1568" spans="1:7" ht="10.5" customHeight="1" x14ac:dyDescent="0.2">
      <c r="A1568" s="5">
        <v>1567</v>
      </c>
      <c r="B1568" s="5" t="s">
        <v>25</v>
      </c>
      <c r="C1568" s="5">
        <v>3</v>
      </c>
      <c r="D1568" s="2" t="s">
        <v>1</v>
      </c>
      <c r="E1568" s="5" t="s">
        <v>14</v>
      </c>
      <c r="F1568" s="5" t="s">
        <v>51</v>
      </c>
      <c r="G1568" s="6">
        <v>82518</v>
      </c>
    </row>
    <row r="1569" spans="1:7" ht="10.5" customHeight="1" x14ac:dyDescent="0.2">
      <c r="A1569" s="5">
        <v>1568</v>
      </c>
      <c r="B1569" s="5" t="s">
        <v>25</v>
      </c>
      <c r="C1569" s="5">
        <v>4</v>
      </c>
      <c r="D1569" s="2" t="s">
        <v>20</v>
      </c>
      <c r="E1569" s="5" t="s">
        <v>14</v>
      </c>
      <c r="F1569" s="5" t="s">
        <v>51</v>
      </c>
      <c r="G1569" s="6">
        <v>17900</v>
      </c>
    </row>
    <row r="1570" spans="1:7" ht="10.5" customHeight="1" x14ac:dyDescent="0.2">
      <c r="A1570" s="5">
        <v>1569</v>
      </c>
      <c r="B1570" s="5" t="s">
        <v>25</v>
      </c>
      <c r="C1570" s="5">
        <v>5</v>
      </c>
      <c r="D1570" s="2" t="s">
        <v>2</v>
      </c>
      <c r="E1570" s="5" t="s">
        <v>14</v>
      </c>
      <c r="F1570" s="5" t="s">
        <v>51</v>
      </c>
      <c r="G1570" s="6">
        <v>0</v>
      </c>
    </row>
    <row r="1571" spans="1:7" ht="10.5" customHeight="1" x14ac:dyDescent="0.2">
      <c r="A1571" s="5">
        <v>1570</v>
      </c>
      <c r="B1571" s="5" t="s">
        <v>25</v>
      </c>
      <c r="C1571" s="5">
        <v>6</v>
      </c>
      <c r="D1571" s="2" t="s">
        <v>19</v>
      </c>
      <c r="E1571" s="5" t="s">
        <v>14</v>
      </c>
      <c r="F1571" s="5" t="s">
        <v>51</v>
      </c>
      <c r="G1571" s="6">
        <v>0</v>
      </c>
    </row>
    <row r="1572" spans="1:7" ht="10.5" customHeight="1" x14ac:dyDescent="0.2">
      <c r="A1572" s="5">
        <v>1571</v>
      </c>
      <c r="B1572" s="5" t="s">
        <v>25</v>
      </c>
      <c r="C1572" s="5">
        <v>7</v>
      </c>
      <c r="D1572" s="2" t="s">
        <v>3</v>
      </c>
      <c r="E1572" s="5" t="s">
        <v>14</v>
      </c>
      <c r="F1572" s="5" t="s">
        <v>51</v>
      </c>
      <c r="G1572" s="6">
        <v>29969</v>
      </c>
    </row>
    <row r="1573" spans="1:7" ht="10.5" customHeight="1" x14ac:dyDescent="0.2">
      <c r="A1573" s="5">
        <v>1572</v>
      </c>
      <c r="B1573" s="5" t="s">
        <v>25</v>
      </c>
      <c r="C1573" s="5">
        <v>8</v>
      </c>
      <c r="D1573" s="2" t="s">
        <v>4</v>
      </c>
      <c r="E1573" s="5" t="s">
        <v>14</v>
      </c>
      <c r="F1573" s="5" t="s">
        <v>51</v>
      </c>
      <c r="G1573" s="6">
        <v>706416</v>
      </c>
    </row>
    <row r="1574" spans="1:7" ht="10.5" customHeight="1" x14ac:dyDescent="0.2">
      <c r="A1574" s="5">
        <v>1573</v>
      </c>
      <c r="B1574" s="5" t="s">
        <v>25</v>
      </c>
      <c r="C1574" s="5">
        <v>9</v>
      </c>
      <c r="D1574" s="2" t="s">
        <v>5</v>
      </c>
      <c r="E1574" s="5" t="s">
        <v>14</v>
      </c>
      <c r="F1574" s="5" t="s">
        <v>51</v>
      </c>
      <c r="G1574" s="6">
        <v>752059</v>
      </c>
    </row>
    <row r="1575" spans="1:7" ht="10.5" customHeight="1" x14ac:dyDescent="0.2">
      <c r="A1575" s="5">
        <v>1574</v>
      </c>
      <c r="B1575" s="5" t="s">
        <v>25</v>
      </c>
      <c r="C1575" s="5">
        <v>10</v>
      </c>
      <c r="D1575" s="2" t="s">
        <v>6</v>
      </c>
      <c r="E1575" s="5" t="s">
        <v>14</v>
      </c>
      <c r="F1575" s="5" t="s">
        <v>51</v>
      </c>
      <c r="G1575" s="6">
        <v>81288</v>
      </c>
    </row>
    <row r="1576" spans="1:7" ht="10.5" customHeight="1" x14ac:dyDescent="0.2">
      <c r="A1576" s="5">
        <v>1575</v>
      </c>
      <c r="B1576" s="5" t="s">
        <v>25</v>
      </c>
      <c r="C1576" s="5">
        <v>11</v>
      </c>
      <c r="D1576" s="2" t="s">
        <v>7</v>
      </c>
      <c r="E1576" s="5" t="s">
        <v>14</v>
      </c>
      <c r="F1576" s="5" t="s">
        <v>51</v>
      </c>
      <c r="G1576" s="6">
        <v>636171</v>
      </c>
    </row>
    <row r="1577" spans="1:7" ht="10.5" customHeight="1" x14ac:dyDescent="0.2">
      <c r="A1577" s="5">
        <v>1576</v>
      </c>
      <c r="B1577" s="5" t="s">
        <v>25</v>
      </c>
      <c r="C1577" s="5">
        <v>12</v>
      </c>
      <c r="D1577" s="2" t="s">
        <v>8</v>
      </c>
      <c r="E1577" s="5" t="s">
        <v>14</v>
      </c>
      <c r="F1577" s="5" t="s">
        <v>51</v>
      </c>
      <c r="G1577" s="6">
        <v>0</v>
      </c>
    </row>
    <row r="1578" spans="1:7" ht="10.5" customHeight="1" x14ac:dyDescent="0.2">
      <c r="A1578" s="5">
        <v>1577</v>
      </c>
      <c r="B1578" s="5" t="s">
        <v>25</v>
      </c>
      <c r="C1578" s="5">
        <v>13</v>
      </c>
      <c r="D1578" s="2" t="s">
        <v>9</v>
      </c>
      <c r="E1578" s="5" t="s">
        <v>14</v>
      </c>
      <c r="F1578" s="5" t="s">
        <v>51</v>
      </c>
      <c r="G1578" s="6">
        <v>0</v>
      </c>
    </row>
    <row r="1579" spans="1:7" ht="10.5" customHeight="1" x14ac:dyDescent="0.2">
      <c r="A1579" s="5">
        <v>1578</v>
      </c>
      <c r="B1579" s="5" t="s">
        <v>25</v>
      </c>
      <c r="C1579" s="5">
        <v>14</v>
      </c>
      <c r="D1579" s="2" t="s">
        <v>10</v>
      </c>
      <c r="E1579" s="5" t="s">
        <v>14</v>
      </c>
      <c r="F1579" s="5" t="s">
        <v>51</v>
      </c>
      <c r="G1579" s="6">
        <v>140316</v>
      </c>
    </row>
    <row r="1580" spans="1:7" ht="10.5" customHeight="1" x14ac:dyDescent="0.2">
      <c r="A1580" s="5">
        <v>1579</v>
      </c>
      <c r="B1580" s="5" t="s">
        <v>104</v>
      </c>
      <c r="C1580" s="5">
        <v>20</v>
      </c>
      <c r="D1580" s="2" t="s">
        <v>56</v>
      </c>
      <c r="E1580" s="5" t="s">
        <v>13</v>
      </c>
      <c r="F1580" s="5" t="s">
        <v>51</v>
      </c>
      <c r="G1580" s="6">
        <v>0</v>
      </c>
    </row>
    <row r="1581" spans="1:7" ht="10.5" customHeight="1" x14ac:dyDescent="0.2">
      <c r="A1581" s="5">
        <v>1580</v>
      </c>
      <c r="B1581" s="5" t="s">
        <v>104</v>
      </c>
      <c r="C1581" s="5">
        <v>21</v>
      </c>
      <c r="D1581" s="2" t="s">
        <v>57</v>
      </c>
      <c r="E1581" s="5" t="s">
        <v>13</v>
      </c>
      <c r="F1581" s="5" t="s">
        <v>51</v>
      </c>
      <c r="G1581" s="6">
        <v>0</v>
      </c>
    </row>
    <row r="1582" spans="1:7" ht="10.5" customHeight="1" x14ac:dyDescent="0.2">
      <c r="A1582" s="5">
        <v>1581</v>
      </c>
      <c r="B1582" s="5" t="s">
        <v>104</v>
      </c>
      <c r="C1582" s="5">
        <v>22</v>
      </c>
      <c r="D1582" s="2" t="s">
        <v>58</v>
      </c>
      <c r="E1582" s="5" t="s">
        <v>13</v>
      </c>
      <c r="F1582" s="5" t="s">
        <v>51</v>
      </c>
      <c r="G1582" s="6">
        <v>0</v>
      </c>
    </row>
    <row r="1583" spans="1:7" ht="10.5" customHeight="1" x14ac:dyDescent="0.2">
      <c r="A1583" s="5">
        <v>1582</v>
      </c>
      <c r="B1583" s="5" t="s">
        <v>104</v>
      </c>
      <c r="C1583" s="5">
        <v>23</v>
      </c>
      <c r="D1583" s="2" t="s">
        <v>47</v>
      </c>
      <c r="E1583" s="5" t="s">
        <v>13</v>
      </c>
      <c r="F1583" s="5" t="s">
        <v>51</v>
      </c>
      <c r="G1583" s="6">
        <v>317272</v>
      </c>
    </row>
    <row r="1584" spans="1:7" ht="10.5" customHeight="1" x14ac:dyDescent="0.2">
      <c r="A1584" s="5">
        <v>1583</v>
      </c>
      <c r="B1584" s="5" t="s">
        <v>104</v>
      </c>
      <c r="C1584" s="5">
        <v>24</v>
      </c>
      <c r="D1584" s="2" t="s">
        <v>48</v>
      </c>
      <c r="E1584" s="5" t="s">
        <v>13</v>
      </c>
      <c r="F1584" s="5" t="s">
        <v>51</v>
      </c>
      <c r="G1584" s="6">
        <v>15996</v>
      </c>
    </row>
    <row r="1585" spans="1:7" ht="10.5" customHeight="1" x14ac:dyDescent="0.2">
      <c r="A1585" s="5">
        <v>1584</v>
      </c>
      <c r="B1585" s="5" t="s">
        <v>104</v>
      </c>
      <c r="C1585" s="5">
        <v>25</v>
      </c>
      <c r="D1585" s="2" t="s">
        <v>59</v>
      </c>
      <c r="E1585" s="5" t="s">
        <v>13</v>
      </c>
      <c r="F1585" s="5" t="s">
        <v>51</v>
      </c>
      <c r="G1585" s="6">
        <v>17095</v>
      </c>
    </row>
    <row r="1586" spans="1:7" ht="10.5" customHeight="1" x14ac:dyDescent="0.2">
      <c r="A1586" s="5">
        <v>1585</v>
      </c>
      <c r="B1586" s="5" t="s">
        <v>104</v>
      </c>
      <c r="C1586" s="5">
        <v>26</v>
      </c>
      <c r="D1586" s="2" t="s">
        <v>49</v>
      </c>
      <c r="E1586" s="5" t="s">
        <v>13</v>
      </c>
      <c r="F1586" s="5" t="s">
        <v>51</v>
      </c>
      <c r="G1586" s="6">
        <v>0</v>
      </c>
    </row>
    <row r="1587" spans="1:7" ht="10.5" customHeight="1" x14ac:dyDescent="0.2">
      <c r="A1587" s="5">
        <v>1586</v>
      </c>
      <c r="B1587" s="5" t="s">
        <v>104</v>
      </c>
      <c r="C1587" s="5">
        <v>27</v>
      </c>
      <c r="D1587" s="2" t="s">
        <v>60</v>
      </c>
      <c r="E1587" s="5" t="s">
        <v>13</v>
      </c>
      <c r="F1587" s="5" t="s">
        <v>51</v>
      </c>
      <c r="G1587" s="6">
        <v>0</v>
      </c>
    </row>
    <row r="1588" spans="1:7" ht="10.5" customHeight="1" x14ac:dyDescent="0.2">
      <c r="A1588" s="5">
        <v>1587</v>
      </c>
      <c r="B1588" s="5" t="s">
        <v>104</v>
      </c>
      <c r="C1588" s="5">
        <v>28</v>
      </c>
      <c r="D1588" s="2" t="s">
        <v>61</v>
      </c>
      <c r="E1588" s="5" t="s">
        <v>13</v>
      </c>
      <c r="F1588" s="5" t="s">
        <v>51</v>
      </c>
      <c r="G1588" s="6">
        <v>438563</v>
      </c>
    </row>
    <row r="1589" spans="1:7" ht="10.5" customHeight="1" x14ac:dyDescent="0.2">
      <c r="A1589" s="5">
        <v>1588</v>
      </c>
      <c r="B1589" s="5" t="s">
        <v>104</v>
      </c>
      <c r="C1589" s="5">
        <v>20</v>
      </c>
      <c r="D1589" s="2" t="s">
        <v>56</v>
      </c>
      <c r="E1589" s="5" t="s">
        <v>14</v>
      </c>
      <c r="F1589" s="5" t="s">
        <v>51</v>
      </c>
      <c r="G1589" s="6">
        <v>0</v>
      </c>
    </row>
    <row r="1590" spans="1:7" ht="10.5" customHeight="1" x14ac:dyDescent="0.2">
      <c r="A1590" s="5">
        <v>1589</v>
      </c>
      <c r="B1590" s="5" t="s">
        <v>104</v>
      </c>
      <c r="C1590" s="5">
        <v>21</v>
      </c>
      <c r="D1590" s="2" t="s">
        <v>57</v>
      </c>
      <c r="E1590" s="5" t="s">
        <v>14</v>
      </c>
      <c r="F1590" s="5" t="s">
        <v>51</v>
      </c>
      <c r="G1590" s="6">
        <v>20052</v>
      </c>
    </row>
    <row r="1591" spans="1:7" ht="10.5" customHeight="1" x14ac:dyDescent="0.2">
      <c r="A1591" s="5">
        <v>1590</v>
      </c>
      <c r="B1591" s="5" t="s">
        <v>104</v>
      </c>
      <c r="C1591" s="5">
        <v>22</v>
      </c>
      <c r="D1591" s="2" t="s">
        <v>58</v>
      </c>
      <c r="E1591" s="5" t="s">
        <v>14</v>
      </c>
      <c r="F1591" s="5" t="s">
        <v>51</v>
      </c>
      <c r="G1591" s="6">
        <v>0</v>
      </c>
    </row>
    <row r="1592" spans="1:7" ht="10.5" customHeight="1" x14ac:dyDescent="0.2">
      <c r="A1592" s="5">
        <v>1591</v>
      </c>
      <c r="B1592" s="5" t="s">
        <v>104</v>
      </c>
      <c r="C1592" s="5">
        <v>23</v>
      </c>
      <c r="D1592" s="2" t="s">
        <v>47</v>
      </c>
      <c r="E1592" s="5" t="s">
        <v>14</v>
      </c>
      <c r="F1592" s="5" t="s">
        <v>51</v>
      </c>
      <c r="G1592" s="6">
        <v>0</v>
      </c>
    </row>
    <row r="1593" spans="1:7" ht="10.5" customHeight="1" x14ac:dyDescent="0.2">
      <c r="A1593" s="5">
        <v>1592</v>
      </c>
      <c r="B1593" s="5" t="s">
        <v>104</v>
      </c>
      <c r="C1593" s="5">
        <v>24</v>
      </c>
      <c r="D1593" s="2" t="s">
        <v>48</v>
      </c>
      <c r="E1593" s="5" t="s">
        <v>14</v>
      </c>
      <c r="F1593" s="5" t="s">
        <v>51</v>
      </c>
      <c r="G1593" s="6">
        <v>79829</v>
      </c>
    </row>
    <row r="1594" spans="1:7" ht="10.5" customHeight="1" x14ac:dyDescent="0.2">
      <c r="A1594" s="5">
        <v>1593</v>
      </c>
      <c r="B1594" s="5" t="s">
        <v>104</v>
      </c>
      <c r="C1594" s="5">
        <v>25</v>
      </c>
      <c r="D1594" s="2" t="s">
        <v>59</v>
      </c>
      <c r="E1594" s="5" t="s">
        <v>14</v>
      </c>
      <c r="F1594" s="5" t="s">
        <v>51</v>
      </c>
      <c r="G1594" s="6">
        <v>450883</v>
      </c>
    </row>
    <row r="1595" spans="1:7" ht="10.5" customHeight="1" x14ac:dyDescent="0.2">
      <c r="A1595" s="5">
        <v>1594</v>
      </c>
      <c r="B1595" s="5" t="s">
        <v>104</v>
      </c>
      <c r="C1595" s="5">
        <v>26</v>
      </c>
      <c r="D1595" s="2" t="s">
        <v>49</v>
      </c>
      <c r="E1595" s="5" t="s">
        <v>14</v>
      </c>
      <c r="F1595" s="5" t="s">
        <v>51</v>
      </c>
      <c r="G1595" s="6">
        <v>0</v>
      </c>
    </row>
    <row r="1596" spans="1:7" ht="10.5" customHeight="1" x14ac:dyDescent="0.2">
      <c r="A1596" s="5">
        <v>1595</v>
      </c>
      <c r="B1596" s="5" t="s">
        <v>104</v>
      </c>
      <c r="C1596" s="5">
        <v>27</v>
      </c>
      <c r="D1596" s="2" t="s">
        <v>60</v>
      </c>
      <c r="E1596" s="5" t="s">
        <v>14</v>
      </c>
      <c r="F1596" s="5" t="s">
        <v>51</v>
      </c>
      <c r="G1596" s="6">
        <v>0</v>
      </c>
    </row>
    <row r="1597" spans="1:7" ht="10.5" customHeight="1" x14ac:dyDescent="0.2">
      <c r="A1597" s="5">
        <v>1596</v>
      </c>
      <c r="B1597" s="5" t="s">
        <v>104</v>
      </c>
      <c r="C1597" s="5">
        <v>28</v>
      </c>
      <c r="D1597" s="2" t="s">
        <v>61</v>
      </c>
      <c r="E1597" s="5" t="s">
        <v>14</v>
      </c>
      <c r="F1597" s="5" t="s">
        <v>51</v>
      </c>
      <c r="G1597" s="6">
        <v>461311</v>
      </c>
    </row>
    <row r="1598" spans="1:7" ht="10.5" customHeight="1" x14ac:dyDescent="0.2">
      <c r="A1598" s="5">
        <v>1597</v>
      </c>
      <c r="B1598" s="5" t="s">
        <v>11</v>
      </c>
      <c r="C1598" s="5">
        <v>29</v>
      </c>
      <c r="D1598" s="2" t="s">
        <v>11</v>
      </c>
      <c r="E1598" s="5" t="s">
        <v>13</v>
      </c>
      <c r="F1598" s="5" t="s">
        <v>51</v>
      </c>
      <c r="G1598" s="6">
        <v>1061974</v>
      </c>
    </row>
    <row r="1599" spans="1:7" ht="10.5" customHeight="1" x14ac:dyDescent="0.2">
      <c r="A1599" s="5">
        <v>1598</v>
      </c>
      <c r="B1599" s="5" t="s">
        <v>11</v>
      </c>
      <c r="C1599" s="5">
        <v>29</v>
      </c>
      <c r="D1599" s="2" t="s">
        <v>11</v>
      </c>
      <c r="E1599" s="5" t="s">
        <v>14</v>
      </c>
      <c r="F1599" s="5" t="s">
        <v>51</v>
      </c>
      <c r="G1599" s="6">
        <v>-818177</v>
      </c>
    </row>
    <row r="1600" spans="1:7" ht="10.5" customHeight="1" x14ac:dyDescent="0.2">
      <c r="A1600" s="5">
        <v>1599</v>
      </c>
      <c r="B1600" s="5" t="s">
        <v>24</v>
      </c>
      <c r="C1600" s="5">
        <v>30</v>
      </c>
      <c r="D1600" s="2" t="s">
        <v>15</v>
      </c>
      <c r="E1600" s="5" t="s">
        <v>13</v>
      </c>
      <c r="F1600" s="5" t="s">
        <v>51</v>
      </c>
      <c r="G1600" s="6">
        <v>0</v>
      </c>
    </row>
    <row r="1601" spans="1:7" ht="10.5" customHeight="1" x14ac:dyDescent="0.2">
      <c r="A1601" s="5">
        <v>1600</v>
      </c>
      <c r="B1601" s="5" t="s">
        <v>24</v>
      </c>
      <c r="C1601" s="5">
        <v>30</v>
      </c>
      <c r="D1601" s="2" t="s">
        <v>15</v>
      </c>
      <c r="E1601" s="5" t="s">
        <v>14</v>
      </c>
      <c r="F1601" s="5" t="s">
        <v>51</v>
      </c>
      <c r="G1601" s="6">
        <v>0</v>
      </c>
    </row>
    <row r="1602" spans="1:7" ht="10.5" customHeight="1" x14ac:dyDescent="0.2">
      <c r="A1602" s="5">
        <v>1601</v>
      </c>
      <c r="B1602" s="5" t="s">
        <v>25</v>
      </c>
      <c r="C1602" s="5">
        <v>1</v>
      </c>
      <c r="D1602" s="2" t="s">
        <v>18</v>
      </c>
      <c r="E1602" s="5" t="s">
        <v>13</v>
      </c>
      <c r="F1602" s="5" t="s">
        <v>52</v>
      </c>
      <c r="G1602" s="6">
        <v>136209</v>
      </c>
    </row>
    <row r="1603" spans="1:7" ht="10.5" customHeight="1" x14ac:dyDescent="0.2">
      <c r="A1603" s="5">
        <v>1602</v>
      </c>
      <c r="B1603" s="5" t="s">
        <v>25</v>
      </c>
      <c r="C1603" s="5">
        <v>2</v>
      </c>
      <c r="D1603" s="2" t="s">
        <v>0</v>
      </c>
      <c r="E1603" s="5" t="s">
        <v>13</v>
      </c>
      <c r="F1603" s="5" t="s">
        <v>52</v>
      </c>
      <c r="G1603" s="6">
        <v>2536011</v>
      </c>
    </row>
    <row r="1604" spans="1:7" ht="10.5" customHeight="1" x14ac:dyDescent="0.2">
      <c r="A1604" s="5">
        <v>1603</v>
      </c>
      <c r="B1604" s="5" t="s">
        <v>25</v>
      </c>
      <c r="C1604" s="5">
        <v>3</v>
      </c>
      <c r="D1604" s="2" t="s">
        <v>1</v>
      </c>
      <c r="E1604" s="5" t="s">
        <v>13</v>
      </c>
      <c r="F1604" s="5" t="s">
        <v>52</v>
      </c>
      <c r="G1604" s="6">
        <v>190644</v>
      </c>
    </row>
    <row r="1605" spans="1:7" ht="10.5" customHeight="1" x14ac:dyDescent="0.2">
      <c r="A1605" s="5">
        <v>1604</v>
      </c>
      <c r="B1605" s="5" t="s">
        <v>25</v>
      </c>
      <c r="C1605" s="5">
        <v>4</v>
      </c>
      <c r="D1605" s="2" t="s">
        <v>20</v>
      </c>
      <c r="E1605" s="5" t="s">
        <v>13</v>
      </c>
      <c r="F1605" s="5" t="s">
        <v>52</v>
      </c>
      <c r="G1605" s="6">
        <v>105300</v>
      </c>
    </row>
    <row r="1606" spans="1:7" ht="10.5" customHeight="1" x14ac:dyDescent="0.2">
      <c r="A1606" s="5">
        <v>1605</v>
      </c>
      <c r="B1606" s="5" t="s">
        <v>25</v>
      </c>
      <c r="C1606" s="5">
        <v>5</v>
      </c>
      <c r="D1606" s="2" t="s">
        <v>2</v>
      </c>
      <c r="E1606" s="5" t="s">
        <v>13</v>
      </c>
      <c r="F1606" s="5" t="s">
        <v>52</v>
      </c>
      <c r="G1606" s="6">
        <v>517875</v>
      </c>
    </row>
    <row r="1607" spans="1:7" ht="10.5" customHeight="1" x14ac:dyDescent="0.2">
      <c r="A1607" s="5">
        <v>1606</v>
      </c>
      <c r="B1607" s="5" t="s">
        <v>25</v>
      </c>
      <c r="C1607" s="5">
        <v>6</v>
      </c>
      <c r="D1607" s="2" t="s">
        <v>19</v>
      </c>
      <c r="E1607" s="5" t="s">
        <v>13</v>
      </c>
      <c r="F1607" s="5" t="s">
        <v>52</v>
      </c>
      <c r="G1607" s="6">
        <v>736929</v>
      </c>
    </row>
    <row r="1608" spans="1:7" ht="10.5" customHeight="1" x14ac:dyDescent="0.2">
      <c r="A1608" s="5">
        <v>1607</v>
      </c>
      <c r="B1608" s="5" t="s">
        <v>25</v>
      </c>
      <c r="C1608" s="5">
        <v>7</v>
      </c>
      <c r="D1608" s="2" t="s">
        <v>3</v>
      </c>
      <c r="E1608" s="5" t="s">
        <v>13</v>
      </c>
      <c r="F1608" s="5" t="s">
        <v>52</v>
      </c>
      <c r="G1608" s="6">
        <v>0</v>
      </c>
    </row>
    <row r="1609" spans="1:7" ht="10.5" customHeight="1" x14ac:dyDescent="0.2">
      <c r="A1609" s="5">
        <v>1608</v>
      </c>
      <c r="B1609" s="5" t="s">
        <v>25</v>
      </c>
      <c r="C1609" s="5">
        <v>8</v>
      </c>
      <c r="D1609" s="2" t="s">
        <v>4</v>
      </c>
      <c r="E1609" s="5" t="s">
        <v>13</v>
      </c>
      <c r="F1609" s="5" t="s">
        <v>52</v>
      </c>
      <c r="G1609" s="6">
        <v>0</v>
      </c>
    </row>
    <row r="1610" spans="1:7" ht="10.5" customHeight="1" x14ac:dyDescent="0.2">
      <c r="A1610" s="5">
        <v>1609</v>
      </c>
      <c r="B1610" s="5" t="s">
        <v>25</v>
      </c>
      <c r="C1610" s="5">
        <v>9</v>
      </c>
      <c r="D1610" s="2" t="s">
        <v>5</v>
      </c>
      <c r="E1610" s="5" t="s">
        <v>13</v>
      </c>
      <c r="F1610" s="5" t="s">
        <v>52</v>
      </c>
      <c r="G1610" s="6">
        <v>0</v>
      </c>
    </row>
    <row r="1611" spans="1:7" ht="10.5" customHeight="1" x14ac:dyDescent="0.2">
      <c r="A1611" s="5">
        <v>1610</v>
      </c>
      <c r="B1611" s="5" t="s">
        <v>25</v>
      </c>
      <c r="C1611" s="5">
        <v>10</v>
      </c>
      <c r="D1611" s="2" t="s">
        <v>6</v>
      </c>
      <c r="E1611" s="5" t="s">
        <v>13</v>
      </c>
      <c r="F1611" s="5" t="s">
        <v>52</v>
      </c>
      <c r="G1611" s="6">
        <v>0</v>
      </c>
    </row>
    <row r="1612" spans="1:7" ht="10.5" customHeight="1" x14ac:dyDescent="0.2">
      <c r="A1612" s="5">
        <v>1611</v>
      </c>
      <c r="B1612" s="5" t="s">
        <v>25</v>
      </c>
      <c r="C1612" s="5">
        <v>11</v>
      </c>
      <c r="D1612" s="2" t="s">
        <v>7</v>
      </c>
      <c r="E1612" s="5" t="s">
        <v>13</v>
      </c>
      <c r="F1612" s="5" t="s">
        <v>52</v>
      </c>
      <c r="G1612" s="6">
        <v>0</v>
      </c>
    </row>
    <row r="1613" spans="1:7" ht="10.5" customHeight="1" x14ac:dyDescent="0.2">
      <c r="A1613" s="5">
        <v>1612</v>
      </c>
      <c r="B1613" s="5" t="s">
        <v>25</v>
      </c>
      <c r="C1613" s="5">
        <v>12</v>
      </c>
      <c r="D1613" s="2" t="s">
        <v>8</v>
      </c>
      <c r="E1613" s="5" t="s">
        <v>13</v>
      </c>
      <c r="F1613" s="5" t="s">
        <v>52</v>
      </c>
      <c r="G1613" s="6">
        <v>7712691</v>
      </c>
    </row>
    <row r="1614" spans="1:7" ht="10.5" customHeight="1" x14ac:dyDescent="0.2">
      <c r="A1614" s="5">
        <v>1613</v>
      </c>
      <c r="B1614" s="5" t="s">
        <v>25</v>
      </c>
      <c r="C1614" s="5">
        <v>13</v>
      </c>
      <c r="D1614" s="2" t="s">
        <v>9</v>
      </c>
      <c r="E1614" s="5" t="s">
        <v>13</v>
      </c>
      <c r="F1614" s="5" t="s">
        <v>52</v>
      </c>
      <c r="G1614" s="6">
        <v>0</v>
      </c>
    </row>
    <row r="1615" spans="1:7" ht="10.5" customHeight="1" x14ac:dyDescent="0.2">
      <c r="A1615" s="5">
        <v>1614</v>
      </c>
      <c r="B1615" s="5" t="s">
        <v>25</v>
      </c>
      <c r="C1615" s="5">
        <v>14</v>
      </c>
      <c r="D1615" s="2" t="s">
        <v>10</v>
      </c>
      <c r="E1615" s="5" t="s">
        <v>13</v>
      </c>
      <c r="F1615" s="5" t="s">
        <v>52</v>
      </c>
      <c r="G1615" s="6">
        <v>7643144</v>
      </c>
    </row>
    <row r="1616" spans="1:7" ht="10.5" customHeight="1" x14ac:dyDescent="0.2">
      <c r="A1616" s="5">
        <v>1615</v>
      </c>
      <c r="B1616" s="5" t="s">
        <v>25</v>
      </c>
      <c r="C1616" s="5">
        <v>1</v>
      </c>
      <c r="D1616" s="2" t="s">
        <v>18</v>
      </c>
      <c r="E1616" s="5" t="s">
        <v>14</v>
      </c>
      <c r="F1616" s="5" t="s">
        <v>52</v>
      </c>
      <c r="G1616" s="6">
        <v>0</v>
      </c>
    </row>
    <row r="1617" spans="1:7" ht="10.5" customHeight="1" x14ac:dyDescent="0.2">
      <c r="A1617" s="5">
        <v>1616</v>
      </c>
      <c r="B1617" s="5" t="s">
        <v>25</v>
      </c>
      <c r="C1617" s="5">
        <v>2</v>
      </c>
      <c r="D1617" s="2" t="s">
        <v>0</v>
      </c>
      <c r="E1617" s="5" t="s">
        <v>14</v>
      </c>
      <c r="F1617" s="5" t="s">
        <v>52</v>
      </c>
      <c r="G1617" s="6">
        <v>0</v>
      </c>
    </row>
    <row r="1618" spans="1:7" ht="10.5" customHeight="1" x14ac:dyDescent="0.2">
      <c r="A1618" s="5">
        <v>1617</v>
      </c>
      <c r="B1618" s="5" t="s">
        <v>25</v>
      </c>
      <c r="C1618" s="5">
        <v>3</v>
      </c>
      <c r="D1618" s="2" t="s">
        <v>1</v>
      </c>
      <c r="E1618" s="5" t="s">
        <v>14</v>
      </c>
      <c r="F1618" s="5" t="s">
        <v>52</v>
      </c>
      <c r="G1618" s="6">
        <v>80977</v>
      </c>
    </row>
    <row r="1619" spans="1:7" ht="10.5" customHeight="1" x14ac:dyDescent="0.2">
      <c r="A1619" s="5">
        <v>1618</v>
      </c>
      <c r="B1619" s="5" t="s">
        <v>25</v>
      </c>
      <c r="C1619" s="5">
        <v>4</v>
      </c>
      <c r="D1619" s="2" t="s">
        <v>20</v>
      </c>
      <c r="E1619" s="5" t="s">
        <v>14</v>
      </c>
      <c r="F1619" s="5" t="s">
        <v>52</v>
      </c>
      <c r="G1619" s="6">
        <v>18098</v>
      </c>
    </row>
    <row r="1620" spans="1:7" ht="10.5" customHeight="1" x14ac:dyDescent="0.2">
      <c r="A1620" s="5">
        <v>1619</v>
      </c>
      <c r="B1620" s="5" t="s">
        <v>25</v>
      </c>
      <c r="C1620" s="5">
        <v>5</v>
      </c>
      <c r="D1620" s="2" t="s">
        <v>2</v>
      </c>
      <c r="E1620" s="5" t="s">
        <v>14</v>
      </c>
      <c r="F1620" s="5" t="s">
        <v>52</v>
      </c>
      <c r="G1620" s="6">
        <v>0</v>
      </c>
    </row>
    <row r="1621" spans="1:7" ht="10.5" customHeight="1" x14ac:dyDescent="0.2">
      <c r="A1621" s="5">
        <v>1620</v>
      </c>
      <c r="B1621" s="5" t="s">
        <v>25</v>
      </c>
      <c r="C1621" s="5">
        <v>6</v>
      </c>
      <c r="D1621" s="2" t="s">
        <v>19</v>
      </c>
      <c r="E1621" s="5" t="s">
        <v>14</v>
      </c>
      <c r="F1621" s="5" t="s">
        <v>52</v>
      </c>
      <c r="G1621" s="6">
        <v>0</v>
      </c>
    </row>
    <row r="1622" spans="1:7" ht="10.5" customHeight="1" x14ac:dyDescent="0.2">
      <c r="A1622" s="5">
        <v>1621</v>
      </c>
      <c r="B1622" s="5" t="s">
        <v>25</v>
      </c>
      <c r="C1622" s="5">
        <v>7</v>
      </c>
      <c r="D1622" s="2" t="s">
        <v>3</v>
      </c>
      <c r="E1622" s="5" t="s">
        <v>14</v>
      </c>
      <c r="F1622" s="5" t="s">
        <v>52</v>
      </c>
      <c r="G1622" s="6">
        <v>35500</v>
      </c>
    </row>
    <row r="1623" spans="1:7" ht="10.5" customHeight="1" x14ac:dyDescent="0.2">
      <c r="A1623" s="5">
        <v>1622</v>
      </c>
      <c r="B1623" s="5" t="s">
        <v>25</v>
      </c>
      <c r="C1623" s="5">
        <v>8</v>
      </c>
      <c r="D1623" s="2" t="s">
        <v>4</v>
      </c>
      <c r="E1623" s="5" t="s">
        <v>14</v>
      </c>
      <c r="F1623" s="5" t="s">
        <v>52</v>
      </c>
      <c r="G1623" s="6">
        <v>753835</v>
      </c>
    </row>
    <row r="1624" spans="1:7" ht="10.5" customHeight="1" x14ac:dyDescent="0.2">
      <c r="A1624" s="5">
        <v>1623</v>
      </c>
      <c r="B1624" s="5" t="s">
        <v>25</v>
      </c>
      <c r="C1624" s="5">
        <v>9</v>
      </c>
      <c r="D1624" s="2" t="s">
        <v>5</v>
      </c>
      <c r="E1624" s="5" t="s">
        <v>14</v>
      </c>
      <c r="F1624" s="5" t="s">
        <v>52</v>
      </c>
      <c r="G1624" s="6">
        <v>835401</v>
      </c>
    </row>
    <row r="1625" spans="1:7" ht="10.5" customHeight="1" x14ac:dyDescent="0.2">
      <c r="A1625" s="5">
        <v>1624</v>
      </c>
      <c r="B1625" s="5" t="s">
        <v>25</v>
      </c>
      <c r="C1625" s="5">
        <v>10</v>
      </c>
      <c r="D1625" s="2" t="s">
        <v>6</v>
      </c>
      <c r="E1625" s="5" t="s">
        <v>14</v>
      </c>
      <c r="F1625" s="5" t="s">
        <v>52</v>
      </c>
      <c r="G1625" s="6">
        <v>93232</v>
      </c>
    </row>
    <row r="1626" spans="1:7" ht="10.5" customHeight="1" x14ac:dyDescent="0.2">
      <c r="A1626" s="5">
        <v>1625</v>
      </c>
      <c r="B1626" s="5" t="s">
        <v>25</v>
      </c>
      <c r="C1626" s="5">
        <v>11</v>
      </c>
      <c r="D1626" s="2" t="s">
        <v>7</v>
      </c>
      <c r="E1626" s="5" t="s">
        <v>14</v>
      </c>
      <c r="F1626" s="5" t="s">
        <v>52</v>
      </c>
      <c r="G1626" s="6">
        <v>826827</v>
      </c>
    </row>
    <row r="1627" spans="1:7" ht="10.5" customHeight="1" x14ac:dyDescent="0.2">
      <c r="A1627" s="5">
        <v>1626</v>
      </c>
      <c r="B1627" s="5" t="s">
        <v>25</v>
      </c>
      <c r="C1627" s="5">
        <v>12</v>
      </c>
      <c r="D1627" s="2" t="s">
        <v>8</v>
      </c>
      <c r="E1627" s="5" t="s">
        <v>14</v>
      </c>
      <c r="F1627" s="5" t="s">
        <v>52</v>
      </c>
      <c r="G1627" s="6">
        <v>0</v>
      </c>
    </row>
    <row r="1628" spans="1:7" ht="10.5" customHeight="1" x14ac:dyDescent="0.2">
      <c r="A1628" s="5">
        <v>1627</v>
      </c>
      <c r="B1628" s="5" t="s">
        <v>25</v>
      </c>
      <c r="C1628" s="5">
        <v>13</v>
      </c>
      <c r="D1628" s="2" t="s">
        <v>9</v>
      </c>
      <c r="E1628" s="5" t="s">
        <v>14</v>
      </c>
      <c r="F1628" s="5" t="s">
        <v>52</v>
      </c>
      <c r="G1628" s="6">
        <v>0</v>
      </c>
    </row>
    <row r="1629" spans="1:7" ht="10.5" customHeight="1" x14ac:dyDescent="0.2">
      <c r="A1629" s="5">
        <v>1628</v>
      </c>
      <c r="B1629" s="5" t="s">
        <v>25</v>
      </c>
      <c r="C1629" s="5">
        <v>14</v>
      </c>
      <c r="D1629" s="2" t="s">
        <v>10</v>
      </c>
      <c r="E1629" s="5" t="s">
        <v>14</v>
      </c>
      <c r="F1629" s="5" t="s">
        <v>52</v>
      </c>
      <c r="G1629" s="6">
        <v>152344</v>
      </c>
    </row>
    <row r="1630" spans="1:7" ht="10.5" customHeight="1" x14ac:dyDescent="0.2">
      <c r="A1630" s="5">
        <v>1629</v>
      </c>
      <c r="B1630" s="5" t="s">
        <v>104</v>
      </c>
      <c r="C1630" s="5">
        <v>20</v>
      </c>
      <c r="D1630" s="2" t="s">
        <v>56</v>
      </c>
      <c r="E1630" s="5" t="s">
        <v>13</v>
      </c>
      <c r="F1630" s="5" t="s">
        <v>52</v>
      </c>
      <c r="G1630" s="6">
        <v>0</v>
      </c>
    </row>
    <row r="1631" spans="1:7" ht="10.5" customHeight="1" x14ac:dyDescent="0.2">
      <c r="A1631" s="5">
        <v>1630</v>
      </c>
      <c r="B1631" s="5" t="s">
        <v>104</v>
      </c>
      <c r="C1631" s="5">
        <v>21</v>
      </c>
      <c r="D1631" s="2" t="s">
        <v>57</v>
      </c>
      <c r="E1631" s="5" t="s">
        <v>13</v>
      </c>
      <c r="F1631" s="5" t="s">
        <v>52</v>
      </c>
      <c r="G1631" s="6">
        <v>0</v>
      </c>
    </row>
    <row r="1632" spans="1:7" ht="10.5" customHeight="1" x14ac:dyDescent="0.2">
      <c r="A1632" s="5">
        <v>1631</v>
      </c>
      <c r="B1632" s="5" t="s">
        <v>104</v>
      </c>
      <c r="C1632" s="5">
        <v>22</v>
      </c>
      <c r="D1632" s="2" t="s">
        <v>58</v>
      </c>
      <c r="E1632" s="5" t="s">
        <v>13</v>
      </c>
      <c r="F1632" s="5" t="s">
        <v>52</v>
      </c>
      <c r="G1632" s="6">
        <v>0</v>
      </c>
    </row>
    <row r="1633" spans="1:7" ht="10.5" customHeight="1" x14ac:dyDescent="0.2">
      <c r="A1633" s="5">
        <v>1632</v>
      </c>
      <c r="B1633" s="5" t="s">
        <v>104</v>
      </c>
      <c r="C1633" s="5">
        <v>23</v>
      </c>
      <c r="D1633" s="2" t="s">
        <v>47</v>
      </c>
      <c r="E1633" s="5" t="s">
        <v>13</v>
      </c>
      <c r="F1633" s="5" t="s">
        <v>52</v>
      </c>
      <c r="G1633" s="6">
        <v>239390</v>
      </c>
    </row>
    <row r="1634" spans="1:7" ht="10.5" customHeight="1" x14ac:dyDescent="0.2">
      <c r="A1634" s="5">
        <v>1633</v>
      </c>
      <c r="B1634" s="5" t="s">
        <v>104</v>
      </c>
      <c r="C1634" s="5">
        <v>24</v>
      </c>
      <c r="D1634" s="2" t="s">
        <v>48</v>
      </c>
      <c r="E1634" s="5" t="s">
        <v>13</v>
      </c>
      <c r="F1634" s="5" t="s">
        <v>52</v>
      </c>
      <c r="G1634" s="6">
        <v>1377</v>
      </c>
    </row>
    <row r="1635" spans="1:7" ht="10.5" customHeight="1" x14ac:dyDescent="0.2">
      <c r="A1635" s="5">
        <v>1634</v>
      </c>
      <c r="B1635" s="5" t="s">
        <v>104</v>
      </c>
      <c r="C1635" s="5">
        <v>25</v>
      </c>
      <c r="D1635" s="2" t="s">
        <v>59</v>
      </c>
      <c r="E1635" s="5" t="s">
        <v>13</v>
      </c>
      <c r="F1635" s="5" t="s">
        <v>52</v>
      </c>
      <c r="G1635" s="6">
        <v>146151</v>
      </c>
    </row>
    <row r="1636" spans="1:7" ht="10.5" customHeight="1" x14ac:dyDescent="0.2">
      <c r="A1636" s="5">
        <v>1635</v>
      </c>
      <c r="B1636" s="5" t="s">
        <v>104</v>
      </c>
      <c r="C1636" s="5">
        <v>26</v>
      </c>
      <c r="D1636" s="2" t="s">
        <v>49</v>
      </c>
      <c r="E1636" s="5" t="s">
        <v>13</v>
      </c>
      <c r="F1636" s="5" t="s">
        <v>52</v>
      </c>
      <c r="G1636" s="6">
        <v>0</v>
      </c>
    </row>
    <row r="1637" spans="1:7" ht="10.5" customHeight="1" x14ac:dyDescent="0.2">
      <c r="A1637" s="5">
        <v>1636</v>
      </c>
      <c r="B1637" s="5" t="s">
        <v>104</v>
      </c>
      <c r="C1637" s="5">
        <v>27</v>
      </c>
      <c r="D1637" s="2" t="s">
        <v>60</v>
      </c>
      <c r="E1637" s="5" t="s">
        <v>13</v>
      </c>
      <c r="F1637" s="5" t="s">
        <v>52</v>
      </c>
      <c r="G1637" s="6">
        <v>0</v>
      </c>
    </row>
    <row r="1638" spans="1:7" ht="10.5" customHeight="1" x14ac:dyDescent="0.2">
      <c r="A1638" s="5">
        <v>1637</v>
      </c>
      <c r="B1638" s="5" t="s">
        <v>104</v>
      </c>
      <c r="C1638" s="5">
        <v>28</v>
      </c>
      <c r="D1638" s="2" t="s">
        <v>61</v>
      </c>
      <c r="E1638" s="5" t="s">
        <v>13</v>
      </c>
      <c r="F1638" s="5" t="s">
        <v>52</v>
      </c>
      <c r="G1638" s="6">
        <v>525350</v>
      </c>
    </row>
    <row r="1639" spans="1:7" ht="10.5" customHeight="1" x14ac:dyDescent="0.2">
      <c r="A1639" s="5">
        <v>1638</v>
      </c>
      <c r="B1639" s="5" t="s">
        <v>104</v>
      </c>
      <c r="C1639" s="5">
        <v>20</v>
      </c>
      <c r="D1639" s="2" t="s">
        <v>56</v>
      </c>
      <c r="E1639" s="5" t="s">
        <v>14</v>
      </c>
      <c r="F1639" s="5" t="s">
        <v>52</v>
      </c>
      <c r="G1639" s="6">
        <v>0</v>
      </c>
    </row>
    <row r="1640" spans="1:7" ht="10.5" customHeight="1" x14ac:dyDescent="0.2">
      <c r="A1640" s="5">
        <v>1639</v>
      </c>
      <c r="B1640" s="5" t="s">
        <v>104</v>
      </c>
      <c r="C1640" s="5">
        <v>21</v>
      </c>
      <c r="D1640" s="2" t="s">
        <v>57</v>
      </c>
      <c r="E1640" s="5" t="s">
        <v>14</v>
      </c>
      <c r="F1640" s="5" t="s">
        <v>52</v>
      </c>
      <c r="G1640" s="6">
        <v>23057</v>
      </c>
    </row>
    <row r="1641" spans="1:7" ht="10.5" customHeight="1" x14ac:dyDescent="0.2">
      <c r="A1641" s="5">
        <v>1640</v>
      </c>
      <c r="B1641" s="5" t="s">
        <v>104</v>
      </c>
      <c r="C1641" s="5">
        <v>22</v>
      </c>
      <c r="D1641" s="2" t="s">
        <v>58</v>
      </c>
      <c r="E1641" s="5" t="s">
        <v>14</v>
      </c>
      <c r="F1641" s="5" t="s">
        <v>52</v>
      </c>
      <c r="G1641" s="6">
        <v>0</v>
      </c>
    </row>
    <row r="1642" spans="1:7" ht="10.5" customHeight="1" x14ac:dyDescent="0.2">
      <c r="A1642" s="5">
        <v>1641</v>
      </c>
      <c r="B1642" s="5" t="s">
        <v>104</v>
      </c>
      <c r="C1642" s="5">
        <v>23</v>
      </c>
      <c r="D1642" s="2" t="s">
        <v>47</v>
      </c>
      <c r="E1642" s="5" t="s">
        <v>14</v>
      </c>
      <c r="F1642" s="5" t="s">
        <v>52</v>
      </c>
      <c r="G1642" s="6">
        <v>0</v>
      </c>
    </row>
    <row r="1643" spans="1:7" ht="10.5" customHeight="1" x14ac:dyDescent="0.2">
      <c r="A1643" s="5">
        <v>1642</v>
      </c>
      <c r="B1643" s="5" t="s">
        <v>104</v>
      </c>
      <c r="C1643" s="5">
        <v>24</v>
      </c>
      <c r="D1643" s="2" t="s">
        <v>48</v>
      </c>
      <c r="E1643" s="5" t="s">
        <v>14</v>
      </c>
      <c r="F1643" s="5" t="s">
        <v>52</v>
      </c>
      <c r="G1643" s="6">
        <v>70925</v>
      </c>
    </row>
    <row r="1644" spans="1:7" ht="10.5" customHeight="1" x14ac:dyDescent="0.2">
      <c r="A1644" s="5">
        <v>1643</v>
      </c>
      <c r="B1644" s="5" t="s">
        <v>104</v>
      </c>
      <c r="C1644" s="5">
        <v>25</v>
      </c>
      <c r="D1644" s="2" t="s">
        <v>59</v>
      </c>
      <c r="E1644" s="5" t="s">
        <v>14</v>
      </c>
      <c r="F1644" s="5" t="s">
        <v>52</v>
      </c>
      <c r="G1644" s="6">
        <v>318077</v>
      </c>
    </row>
    <row r="1645" spans="1:7" ht="10.5" customHeight="1" x14ac:dyDescent="0.2">
      <c r="A1645" s="5">
        <v>1644</v>
      </c>
      <c r="B1645" s="5" t="s">
        <v>104</v>
      </c>
      <c r="C1645" s="5">
        <v>26</v>
      </c>
      <c r="D1645" s="2" t="s">
        <v>49</v>
      </c>
      <c r="E1645" s="5" t="s">
        <v>14</v>
      </c>
      <c r="F1645" s="5" t="s">
        <v>52</v>
      </c>
      <c r="G1645" s="6">
        <v>0</v>
      </c>
    </row>
    <row r="1646" spans="1:7" ht="10.5" customHeight="1" x14ac:dyDescent="0.2">
      <c r="A1646" s="5">
        <v>1645</v>
      </c>
      <c r="B1646" s="5" t="s">
        <v>104</v>
      </c>
      <c r="C1646" s="5">
        <v>27</v>
      </c>
      <c r="D1646" s="2" t="s">
        <v>60</v>
      </c>
      <c r="E1646" s="5" t="s">
        <v>14</v>
      </c>
      <c r="F1646" s="5" t="s">
        <v>52</v>
      </c>
      <c r="G1646" s="6">
        <v>0</v>
      </c>
    </row>
    <row r="1647" spans="1:7" ht="10.5" customHeight="1" x14ac:dyDescent="0.2">
      <c r="A1647" s="5">
        <v>1646</v>
      </c>
      <c r="B1647" s="5" t="s">
        <v>104</v>
      </c>
      <c r="C1647" s="5">
        <v>28</v>
      </c>
      <c r="D1647" s="2" t="s">
        <v>61</v>
      </c>
      <c r="E1647" s="5" t="s">
        <v>14</v>
      </c>
      <c r="F1647" s="5" t="s">
        <v>52</v>
      </c>
      <c r="G1647" s="6">
        <v>512923</v>
      </c>
    </row>
    <row r="1648" spans="1:7" ht="10.5" customHeight="1" x14ac:dyDescent="0.2">
      <c r="A1648" s="5">
        <v>1647</v>
      </c>
      <c r="B1648" s="5" t="s">
        <v>11</v>
      </c>
      <c r="C1648" s="5">
        <v>29</v>
      </c>
      <c r="D1648" s="2" t="s">
        <v>11</v>
      </c>
      <c r="E1648" s="5" t="s">
        <v>13</v>
      </c>
      <c r="F1648" s="5" t="s">
        <v>52</v>
      </c>
      <c r="G1648" s="6">
        <v>742120</v>
      </c>
    </row>
    <row r="1649" spans="1:7" ht="10.5" customHeight="1" x14ac:dyDescent="0.2">
      <c r="A1649" s="5">
        <v>1648</v>
      </c>
      <c r="B1649" s="5" t="s">
        <v>11</v>
      </c>
      <c r="C1649" s="5">
        <v>29</v>
      </c>
      <c r="D1649" s="2" t="s">
        <v>11</v>
      </c>
      <c r="E1649" s="5" t="s">
        <v>14</v>
      </c>
      <c r="F1649" s="5" t="s">
        <v>52</v>
      </c>
      <c r="G1649" s="6">
        <v>-663324</v>
      </c>
    </row>
    <row r="1650" spans="1:7" ht="10.5" customHeight="1" x14ac:dyDescent="0.2">
      <c r="A1650" s="5">
        <v>1649</v>
      </c>
      <c r="B1650" s="5" t="s">
        <v>24</v>
      </c>
      <c r="C1650" s="5">
        <v>30</v>
      </c>
      <c r="D1650" s="2" t="s">
        <v>15</v>
      </c>
      <c r="E1650" s="5" t="s">
        <v>13</v>
      </c>
      <c r="F1650" s="5" t="s">
        <v>52</v>
      </c>
      <c r="G1650" s="6">
        <v>0</v>
      </c>
    </row>
    <row r="1651" spans="1:7" ht="10.5" customHeight="1" x14ac:dyDescent="0.2">
      <c r="A1651" s="5">
        <v>1650</v>
      </c>
      <c r="B1651" s="5" t="s">
        <v>24</v>
      </c>
      <c r="C1651" s="5">
        <v>30</v>
      </c>
      <c r="D1651" s="2" t="s">
        <v>15</v>
      </c>
      <c r="E1651" s="5" t="s">
        <v>14</v>
      </c>
      <c r="F1651" s="5" t="s">
        <v>52</v>
      </c>
      <c r="G1651" s="6">
        <v>0</v>
      </c>
    </row>
    <row r="1652" spans="1:7" ht="10.5" customHeight="1" x14ac:dyDescent="0.2">
      <c r="A1652" s="5">
        <v>1651</v>
      </c>
      <c r="B1652" s="5" t="s">
        <v>25</v>
      </c>
      <c r="C1652" s="5">
        <v>1</v>
      </c>
      <c r="D1652" s="2" t="s">
        <v>18</v>
      </c>
      <c r="E1652" s="5" t="s">
        <v>13</v>
      </c>
      <c r="F1652" s="5" t="s">
        <v>53</v>
      </c>
      <c r="G1652" s="6">
        <v>137433</v>
      </c>
    </row>
    <row r="1653" spans="1:7" ht="10.5" customHeight="1" x14ac:dyDescent="0.2">
      <c r="A1653" s="5">
        <v>1652</v>
      </c>
      <c r="B1653" s="5" t="s">
        <v>25</v>
      </c>
      <c r="C1653" s="5">
        <v>2</v>
      </c>
      <c r="D1653" s="2" t="s">
        <v>0</v>
      </c>
      <c r="E1653" s="5" t="s">
        <v>13</v>
      </c>
      <c r="F1653" s="5" t="s">
        <v>53</v>
      </c>
      <c r="G1653" s="6">
        <v>3231281</v>
      </c>
    </row>
    <row r="1654" spans="1:7" ht="10.5" customHeight="1" x14ac:dyDescent="0.2">
      <c r="A1654" s="5">
        <v>1653</v>
      </c>
      <c r="B1654" s="5" t="s">
        <v>25</v>
      </c>
      <c r="C1654" s="5">
        <v>3</v>
      </c>
      <c r="D1654" s="2" t="s">
        <v>1</v>
      </c>
      <c r="E1654" s="5" t="s">
        <v>13</v>
      </c>
      <c r="F1654" s="5" t="s">
        <v>53</v>
      </c>
      <c r="G1654" s="6">
        <v>184787</v>
      </c>
    </row>
    <row r="1655" spans="1:7" ht="10.5" customHeight="1" x14ac:dyDescent="0.2">
      <c r="A1655" s="5">
        <v>1654</v>
      </c>
      <c r="B1655" s="5" t="s">
        <v>25</v>
      </c>
      <c r="C1655" s="5">
        <v>4</v>
      </c>
      <c r="D1655" s="2" t="s">
        <v>20</v>
      </c>
      <c r="E1655" s="5" t="s">
        <v>13</v>
      </c>
      <c r="F1655" s="5" t="s">
        <v>53</v>
      </c>
      <c r="G1655" s="6">
        <v>124802</v>
      </c>
    </row>
    <row r="1656" spans="1:7" ht="10.5" customHeight="1" x14ac:dyDescent="0.2">
      <c r="A1656" s="5">
        <v>1655</v>
      </c>
      <c r="B1656" s="5" t="s">
        <v>25</v>
      </c>
      <c r="C1656" s="5">
        <v>5</v>
      </c>
      <c r="D1656" s="2" t="s">
        <v>2</v>
      </c>
      <c r="E1656" s="5" t="s">
        <v>13</v>
      </c>
      <c r="F1656" s="5" t="s">
        <v>53</v>
      </c>
      <c r="G1656" s="6">
        <v>236452</v>
      </c>
    </row>
    <row r="1657" spans="1:7" ht="10.5" customHeight="1" x14ac:dyDescent="0.2">
      <c r="A1657" s="5">
        <v>1656</v>
      </c>
      <c r="B1657" s="5" t="s">
        <v>25</v>
      </c>
      <c r="C1657" s="5">
        <v>6</v>
      </c>
      <c r="D1657" s="2" t="s">
        <v>19</v>
      </c>
      <c r="E1657" s="5" t="s">
        <v>13</v>
      </c>
      <c r="F1657" s="5" t="s">
        <v>53</v>
      </c>
      <c r="G1657" s="6">
        <v>457489</v>
      </c>
    </row>
    <row r="1658" spans="1:7" ht="10.5" customHeight="1" x14ac:dyDescent="0.2">
      <c r="A1658" s="5">
        <v>1657</v>
      </c>
      <c r="B1658" s="5" t="s">
        <v>25</v>
      </c>
      <c r="C1658" s="5">
        <v>7</v>
      </c>
      <c r="D1658" s="2" t="s">
        <v>3</v>
      </c>
      <c r="E1658" s="5" t="s">
        <v>13</v>
      </c>
      <c r="F1658" s="5" t="s">
        <v>53</v>
      </c>
      <c r="G1658" s="6">
        <v>0</v>
      </c>
    </row>
    <row r="1659" spans="1:7" ht="10.5" customHeight="1" x14ac:dyDescent="0.2">
      <c r="A1659" s="5">
        <v>1658</v>
      </c>
      <c r="B1659" s="5" t="s">
        <v>25</v>
      </c>
      <c r="C1659" s="5">
        <v>8</v>
      </c>
      <c r="D1659" s="2" t="s">
        <v>4</v>
      </c>
      <c r="E1659" s="5" t="s">
        <v>13</v>
      </c>
      <c r="F1659" s="5" t="s">
        <v>53</v>
      </c>
      <c r="G1659" s="6">
        <v>0</v>
      </c>
    </row>
    <row r="1660" spans="1:7" ht="10.5" customHeight="1" x14ac:dyDescent="0.2">
      <c r="A1660" s="5">
        <v>1659</v>
      </c>
      <c r="B1660" s="5" t="s">
        <v>25</v>
      </c>
      <c r="C1660" s="5">
        <v>9</v>
      </c>
      <c r="D1660" s="2" t="s">
        <v>5</v>
      </c>
      <c r="E1660" s="5" t="s">
        <v>13</v>
      </c>
      <c r="F1660" s="5" t="s">
        <v>53</v>
      </c>
      <c r="G1660" s="6">
        <v>0</v>
      </c>
    </row>
    <row r="1661" spans="1:7" ht="10.5" customHeight="1" x14ac:dyDescent="0.2">
      <c r="A1661" s="5">
        <v>1660</v>
      </c>
      <c r="B1661" s="5" t="s">
        <v>25</v>
      </c>
      <c r="C1661" s="5">
        <v>10</v>
      </c>
      <c r="D1661" s="2" t="s">
        <v>6</v>
      </c>
      <c r="E1661" s="5" t="s">
        <v>13</v>
      </c>
      <c r="F1661" s="5" t="s">
        <v>53</v>
      </c>
      <c r="G1661" s="6">
        <v>0</v>
      </c>
    </row>
    <row r="1662" spans="1:7" ht="10.5" customHeight="1" x14ac:dyDescent="0.2">
      <c r="A1662" s="5">
        <v>1661</v>
      </c>
      <c r="B1662" s="5" t="s">
        <v>25</v>
      </c>
      <c r="C1662" s="5">
        <v>11</v>
      </c>
      <c r="D1662" s="2" t="s">
        <v>7</v>
      </c>
      <c r="E1662" s="5" t="s">
        <v>13</v>
      </c>
      <c r="F1662" s="5" t="s">
        <v>53</v>
      </c>
      <c r="G1662" s="6">
        <v>0</v>
      </c>
    </row>
    <row r="1663" spans="1:7" ht="10.5" customHeight="1" x14ac:dyDescent="0.2">
      <c r="A1663" s="5">
        <v>1662</v>
      </c>
      <c r="B1663" s="5" t="s">
        <v>25</v>
      </c>
      <c r="C1663" s="5">
        <v>12</v>
      </c>
      <c r="D1663" s="2" t="s">
        <v>8</v>
      </c>
      <c r="E1663" s="5" t="s">
        <v>13</v>
      </c>
      <c r="F1663" s="5" t="s">
        <v>53</v>
      </c>
      <c r="G1663" s="6">
        <v>9297451</v>
      </c>
    </row>
    <row r="1664" spans="1:7" ht="10.5" customHeight="1" x14ac:dyDescent="0.2">
      <c r="A1664" s="5">
        <v>1663</v>
      </c>
      <c r="B1664" s="5" t="s">
        <v>25</v>
      </c>
      <c r="C1664" s="5">
        <v>13</v>
      </c>
      <c r="D1664" s="2" t="s">
        <v>9</v>
      </c>
      <c r="E1664" s="5" t="s">
        <v>13</v>
      </c>
      <c r="F1664" s="5" t="s">
        <v>53</v>
      </c>
      <c r="G1664" s="6">
        <v>0</v>
      </c>
    </row>
    <row r="1665" spans="1:7" ht="10.5" customHeight="1" x14ac:dyDescent="0.2">
      <c r="A1665" s="5">
        <v>1664</v>
      </c>
      <c r="B1665" s="5" t="s">
        <v>25</v>
      </c>
      <c r="C1665" s="5">
        <v>14</v>
      </c>
      <c r="D1665" s="2" t="s">
        <v>10</v>
      </c>
      <c r="E1665" s="5" t="s">
        <v>13</v>
      </c>
      <c r="F1665" s="5" t="s">
        <v>53</v>
      </c>
      <c r="G1665" s="6">
        <v>8638833</v>
      </c>
    </row>
    <row r="1666" spans="1:7" ht="10.5" customHeight="1" x14ac:dyDescent="0.2">
      <c r="A1666" s="5">
        <v>1665</v>
      </c>
      <c r="B1666" s="5" t="s">
        <v>25</v>
      </c>
      <c r="C1666" s="5">
        <v>1</v>
      </c>
      <c r="D1666" s="2" t="s">
        <v>18</v>
      </c>
      <c r="E1666" s="5" t="s">
        <v>14</v>
      </c>
      <c r="F1666" s="5" t="s">
        <v>53</v>
      </c>
      <c r="G1666" s="6">
        <v>0</v>
      </c>
    </row>
    <row r="1667" spans="1:7" ht="10.5" customHeight="1" x14ac:dyDescent="0.2">
      <c r="A1667" s="5">
        <v>1666</v>
      </c>
      <c r="B1667" s="5" t="s">
        <v>25</v>
      </c>
      <c r="C1667" s="5">
        <v>2</v>
      </c>
      <c r="D1667" s="2" t="s">
        <v>0</v>
      </c>
      <c r="E1667" s="5" t="s">
        <v>14</v>
      </c>
      <c r="F1667" s="5" t="s">
        <v>53</v>
      </c>
      <c r="G1667" s="6">
        <v>0</v>
      </c>
    </row>
    <row r="1668" spans="1:7" ht="10.5" customHeight="1" x14ac:dyDescent="0.2">
      <c r="A1668" s="5">
        <v>1667</v>
      </c>
      <c r="B1668" s="5" t="s">
        <v>25</v>
      </c>
      <c r="C1668" s="5">
        <v>3</v>
      </c>
      <c r="D1668" s="2" t="s">
        <v>1</v>
      </c>
      <c r="E1668" s="5" t="s">
        <v>14</v>
      </c>
      <c r="F1668" s="5" t="s">
        <v>53</v>
      </c>
      <c r="G1668" s="6">
        <v>78444</v>
      </c>
    </row>
    <row r="1669" spans="1:7" ht="10.5" customHeight="1" x14ac:dyDescent="0.2">
      <c r="A1669" s="5">
        <v>1668</v>
      </c>
      <c r="B1669" s="5" t="s">
        <v>25</v>
      </c>
      <c r="C1669" s="5">
        <v>4</v>
      </c>
      <c r="D1669" s="2" t="s">
        <v>20</v>
      </c>
      <c r="E1669" s="5" t="s">
        <v>14</v>
      </c>
      <c r="F1669" s="5" t="s">
        <v>53</v>
      </c>
      <c r="G1669" s="6">
        <v>19417</v>
      </c>
    </row>
    <row r="1670" spans="1:7" ht="10.5" customHeight="1" x14ac:dyDescent="0.2">
      <c r="A1670" s="5">
        <v>1669</v>
      </c>
      <c r="B1670" s="5" t="s">
        <v>25</v>
      </c>
      <c r="C1670" s="5">
        <v>5</v>
      </c>
      <c r="D1670" s="2" t="s">
        <v>2</v>
      </c>
      <c r="E1670" s="5" t="s">
        <v>14</v>
      </c>
      <c r="F1670" s="5" t="s">
        <v>53</v>
      </c>
      <c r="G1670" s="6">
        <v>0</v>
      </c>
    </row>
    <row r="1671" spans="1:7" ht="10.5" customHeight="1" x14ac:dyDescent="0.2">
      <c r="A1671" s="5">
        <v>1670</v>
      </c>
      <c r="B1671" s="5" t="s">
        <v>25</v>
      </c>
      <c r="C1671" s="5">
        <v>6</v>
      </c>
      <c r="D1671" s="2" t="s">
        <v>19</v>
      </c>
      <c r="E1671" s="5" t="s">
        <v>14</v>
      </c>
      <c r="F1671" s="5" t="s">
        <v>53</v>
      </c>
      <c r="G1671" s="6">
        <v>0</v>
      </c>
    </row>
    <row r="1672" spans="1:7" ht="10.5" customHeight="1" x14ac:dyDescent="0.2">
      <c r="A1672" s="5">
        <v>1671</v>
      </c>
      <c r="B1672" s="5" t="s">
        <v>25</v>
      </c>
      <c r="C1672" s="5">
        <v>7</v>
      </c>
      <c r="D1672" s="2" t="s">
        <v>3</v>
      </c>
      <c r="E1672" s="5" t="s">
        <v>14</v>
      </c>
      <c r="F1672" s="5" t="s">
        <v>53</v>
      </c>
      <c r="G1672" s="6">
        <v>33868</v>
      </c>
    </row>
    <row r="1673" spans="1:7" ht="10.5" customHeight="1" x14ac:dyDescent="0.2">
      <c r="A1673" s="5">
        <v>1672</v>
      </c>
      <c r="B1673" s="5" t="s">
        <v>25</v>
      </c>
      <c r="C1673" s="5">
        <v>8</v>
      </c>
      <c r="D1673" s="2" t="s">
        <v>4</v>
      </c>
      <c r="E1673" s="5" t="s">
        <v>14</v>
      </c>
      <c r="F1673" s="5" t="s">
        <v>53</v>
      </c>
      <c r="G1673" s="6">
        <v>1013030</v>
      </c>
    </row>
    <row r="1674" spans="1:7" ht="10.5" customHeight="1" x14ac:dyDescent="0.2">
      <c r="A1674" s="5">
        <v>1673</v>
      </c>
      <c r="B1674" s="5" t="s">
        <v>25</v>
      </c>
      <c r="C1674" s="5">
        <v>9</v>
      </c>
      <c r="D1674" s="2" t="s">
        <v>5</v>
      </c>
      <c r="E1674" s="5" t="s">
        <v>14</v>
      </c>
      <c r="F1674" s="5" t="s">
        <v>53</v>
      </c>
      <c r="G1674" s="6">
        <v>1087467</v>
      </c>
    </row>
    <row r="1675" spans="1:7" ht="10.5" customHeight="1" x14ac:dyDescent="0.2">
      <c r="A1675" s="5">
        <v>1674</v>
      </c>
      <c r="B1675" s="5" t="s">
        <v>25</v>
      </c>
      <c r="C1675" s="5">
        <v>10</v>
      </c>
      <c r="D1675" s="2" t="s">
        <v>6</v>
      </c>
      <c r="E1675" s="5" t="s">
        <v>14</v>
      </c>
      <c r="F1675" s="5" t="s">
        <v>53</v>
      </c>
      <c r="G1675" s="6">
        <v>125695</v>
      </c>
    </row>
    <row r="1676" spans="1:7" ht="10.5" customHeight="1" x14ac:dyDescent="0.2">
      <c r="A1676" s="5">
        <v>1675</v>
      </c>
      <c r="B1676" s="5" t="s">
        <v>25</v>
      </c>
      <c r="C1676" s="5">
        <v>11</v>
      </c>
      <c r="D1676" s="2" t="s">
        <v>7</v>
      </c>
      <c r="E1676" s="5" t="s">
        <v>14</v>
      </c>
      <c r="F1676" s="5" t="s">
        <v>53</v>
      </c>
      <c r="G1676" s="6">
        <v>859954</v>
      </c>
    </row>
    <row r="1677" spans="1:7" ht="10.5" customHeight="1" x14ac:dyDescent="0.2">
      <c r="A1677" s="5">
        <v>1676</v>
      </c>
      <c r="B1677" s="5" t="s">
        <v>25</v>
      </c>
      <c r="C1677" s="5">
        <v>12</v>
      </c>
      <c r="D1677" s="2" t="s">
        <v>8</v>
      </c>
      <c r="E1677" s="5" t="s">
        <v>14</v>
      </c>
      <c r="F1677" s="5" t="s">
        <v>53</v>
      </c>
      <c r="G1677" s="6">
        <v>0</v>
      </c>
    </row>
    <row r="1678" spans="1:7" ht="10.5" customHeight="1" x14ac:dyDescent="0.2">
      <c r="A1678" s="5">
        <v>1677</v>
      </c>
      <c r="B1678" s="5" t="s">
        <v>25</v>
      </c>
      <c r="C1678" s="5">
        <v>13</v>
      </c>
      <c r="D1678" s="2" t="s">
        <v>9</v>
      </c>
      <c r="E1678" s="5" t="s">
        <v>14</v>
      </c>
      <c r="F1678" s="5" t="s">
        <v>53</v>
      </c>
      <c r="G1678" s="6">
        <v>0</v>
      </c>
    </row>
    <row r="1679" spans="1:7" ht="10.5" customHeight="1" x14ac:dyDescent="0.2">
      <c r="A1679" s="5">
        <v>1678</v>
      </c>
      <c r="B1679" s="5" t="s">
        <v>25</v>
      </c>
      <c r="C1679" s="5">
        <v>14</v>
      </c>
      <c r="D1679" s="2" t="s">
        <v>10</v>
      </c>
      <c r="E1679" s="5" t="s">
        <v>14</v>
      </c>
      <c r="F1679" s="5" t="s">
        <v>53</v>
      </c>
      <c r="G1679" s="6">
        <v>159032</v>
      </c>
    </row>
    <row r="1680" spans="1:7" ht="10.5" customHeight="1" x14ac:dyDescent="0.2">
      <c r="A1680" s="5">
        <v>1679</v>
      </c>
      <c r="B1680" s="5" t="s">
        <v>104</v>
      </c>
      <c r="C1680" s="5">
        <v>20</v>
      </c>
      <c r="D1680" s="2" t="s">
        <v>56</v>
      </c>
      <c r="E1680" s="5" t="s">
        <v>13</v>
      </c>
      <c r="F1680" s="5" t="s">
        <v>53</v>
      </c>
      <c r="G1680" s="6">
        <v>0</v>
      </c>
    </row>
    <row r="1681" spans="1:7" ht="10.5" customHeight="1" x14ac:dyDescent="0.2">
      <c r="A1681" s="5">
        <v>1680</v>
      </c>
      <c r="B1681" s="5" t="s">
        <v>104</v>
      </c>
      <c r="C1681" s="5">
        <v>21</v>
      </c>
      <c r="D1681" s="2" t="s">
        <v>57</v>
      </c>
      <c r="E1681" s="5" t="s">
        <v>13</v>
      </c>
      <c r="F1681" s="5" t="s">
        <v>53</v>
      </c>
      <c r="G1681" s="6">
        <v>0</v>
      </c>
    </row>
    <row r="1682" spans="1:7" ht="10.5" customHeight="1" x14ac:dyDescent="0.2">
      <c r="A1682" s="5">
        <v>1681</v>
      </c>
      <c r="B1682" s="5" t="s">
        <v>104</v>
      </c>
      <c r="C1682" s="5">
        <v>22</v>
      </c>
      <c r="D1682" s="2" t="s">
        <v>58</v>
      </c>
      <c r="E1682" s="5" t="s">
        <v>13</v>
      </c>
      <c r="F1682" s="5" t="s">
        <v>53</v>
      </c>
      <c r="G1682" s="6">
        <v>0</v>
      </c>
    </row>
    <row r="1683" spans="1:7" ht="10.5" customHeight="1" x14ac:dyDescent="0.2">
      <c r="A1683" s="5">
        <v>1682</v>
      </c>
      <c r="B1683" s="5" t="s">
        <v>104</v>
      </c>
      <c r="C1683" s="5">
        <v>23</v>
      </c>
      <c r="D1683" s="2" t="s">
        <v>47</v>
      </c>
      <c r="E1683" s="5" t="s">
        <v>13</v>
      </c>
      <c r="F1683" s="5" t="s">
        <v>53</v>
      </c>
      <c r="G1683" s="6">
        <v>255132</v>
      </c>
    </row>
    <row r="1684" spans="1:7" ht="10.5" customHeight="1" x14ac:dyDescent="0.2">
      <c r="A1684" s="5">
        <v>1683</v>
      </c>
      <c r="B1684" s="5" t="s">
        <v>104</v>
      </c>
      <c r="C1684" s="5">
        <v>24</v>
      </c>
      <c r="D1684" s="2" t="s">
        <v>48</v>
      </c>
      <c r="E1684" s="5" t="s">
        <v>13</v>
      </c>
      <c r="F1684" s="5" t="s">
        <v>53</v>
      </c>
      <c r="G1684" s="6">
        <v>1904</v>
      </c>
    </row>
    <row r="1685" spans="1:7" ht="10.5" customHeight="1" x14ac:dyDescent="0.2">
      <c r="A1685" s="5">
        <v>1684</v>
      </c>
      <c r="B1685" s="5" t="s">
        <v>104</v>
      </c>
      <c r="C1685" s="5">
        <v>25</v>
      </c>
      <c r="D1685" s="2" t="s">
        <v>59</v>
      </c>
      <c r="E1685" s="5" t="s">
        <v>13</v>
      </c>
      <c r="F1685" s="5" t="s">
        <v>53</v>
      </c>
      <c r="G1685" s="6">
        <v>284202</v>
      </c>
    </row>
    <row r="1686" spans="1:7" ht="10.5" customHeight="1" x14ac:dyDescent="0.2">
      <c r="A1686" s="5">
        <v>1685</v>
      </c>
      <c r="B1686" s="5" t="s">
        <v>104</v>
      </c>
      <c r="C1686" s="5">
        <v>26</v>
      </c>
      <c r="D1686" s="2" t="s">
        <v>49</v>
      </c>
      <c r="E1686" s="5" t="s">
        <v>13</v>
      </c>
      <c r="F1686" s="5" t="s">
        <v>53</v>
      </c>
      <c r="G1686" s="6">
        <v>0</v>
      </c>
    </row>
    <row r="1687" spans="1:7" ht="10.5" customHeight="1" x14ac:dyDescent="0.2">
      <c r="A1687" s="5">
        <v>1686</v>
      </c>
      <c r="B1687" s="5" t="s">
        <v>104</v>
      </c>
      <c r="C1687" s="5">
        <v>27</v>
      </c>
      <c r="D1687" s="2" t="s">
        <v>60</v>
      </c>
      <c r="E1687" s="5" t="s">
        <v>13</v>
      </c>
      <c r="F1687" s="5" t="s">
        <v>53</v>
      </c>
      <c r="G1687" s="6">
        <v>0</v>
      </c>
    </row>
    <row r="1688" spans="1:7" ht="10.5" customHeight="1" x14ac:dyDescent="0.2">
      <c r="A1688" s="5">
        <v>1687</v>
      </c>
      <c r="B1688" s="5" t="s">
        <v>104</v>
      </c>
      <c r="C1688" s="5">
        <v>28</v>
      </c>
      <c r="D1688" s="2" t="s">
        <v>61</v>
      </c>
      <c r="E1688" s="5" t="s">
        <v>13</v>
      </c>
      <c r="F1688" s="5" t="s">
        <v>53</v>
      </c>
      <c r="G1688" s="6">
        <v>485217</v>
      </c>
    </row>
    <row r="1689" spans="1:7" ht="10.5" customHeight="1" x14ac:dyDescent="0.2">
      <c r="A1689" s="5">
        <v>1688</v>
      </c>
      <c r="B1689" s="5" t="s">
        <v>104</v>
      </c>
      <c r="C1689" s="5">
        <v>20</v>
      </c>
      <c r="D1689" s="2" t="s">
        <v>56</v>
      </c>
      <c r="E1689" s="5" t="s">
        <v>14</v>
      </c>
      <c r="F1689" s="5" t="s">
        <v>53</v>
      </c>
      <c r="G1689" s="6">
        <v>0</v>
      </c>
    </row>
    <row r="1690" spans="1:7" ht="10.5" customHeight="1" x14ac:dyDescent="0.2">
      <c r="A1690" s="5">
        <v>1689</v>
      </c>
      <c r="B1690" s="5" t="s">
        <v>104</v>
      </c>
      <c r="C1690" s="5">
        <v>21</v>
      </c>
      <c r="D1690" s="2" t="s">
        <v>57</v>
      </c>
      <c r="E1690" s="5" t="s">
        <v>14</v>
      </c>
      <c r="F1690" s="5" t="s">
        <v>53</v>
      </c>
      <c r="G1690" s="6">
        <v>25356</v>
      </c>
    </row>
    <row r="1691" spans="1:7" ht="10.5" customHeight="1" x14ac:dyDescent="0.2">
      <c r="A1691" s="5">
        <v>1690</v>
      </c>
      <c r="B1691" s="5" t="s">
        <v>104</v>
      </c>
      <c r="C1691" s="5">
        <v>22</v>
      </c>
      <c r="D1691" s="2" t="s">
        <v>58</v>
      </c>
      <c r="E1691" s="5" t="s">
        <v>14</v>
      </c>
      <c r="F1691" s="5" t="s">
        <v>53</v>
      </c>
      <c r="G1691" s="6">
        <v>0</v>
      </c>
    </row>
    <row r="1692" spans="1:7" ht="10.5" customHeight="1" x14ac:dyDescent="0.2">
      <c r="A1692" s="5">
        <v>1691</v>
      </c>
      <c r="B1692" s="5" t="s">
        <v>104</v>
      </c>
      <c r="C1692" s="5">
        <v>23</v>
      </c>
      <c r="D1692" s="2" t="s">
        <v>47</v>
      </c>
      <c r="E1692" s="5" t="s">
        <v>14</v>
      </c>
      <c r="F1692" s="5" t="s">
        <v>53</v>
      </c>
      <c r="G1692" s="6">
        <v>0</v>
      </c>
    </row>
    <row r="1693" spans="1:7" ht="10.5" customHeight="1" x14ac:dyDescent="0.2">
      <c r="A1693" s="5">
        <v>1692</v>
      </c>
      <c r="B1693" s="5" t="s">
        <v>104</v>
      </c>
      <c r="C1693" s="5">
        <v>24</v>
      </c>
      <c r="D1693" s="2" t="s">
        <v>48</v>
      </c>
      <c r="E1693" s="5" t="s">
        <v>14</v>
      </c>
      <c r="F1693" s="5" t="s">
        <v>53</v>
      </c>
      <c r="G1693" s="6">
        <v>105834</v>
      </c>
    </row>
    <row r="1694" spans="1:7" ht="10.5" customHeight="1" x14ac:dyDescent="0.2">
      <c r="A1694" s="5">
        <v>1693</v>
      </c>
      <c r="B1694" s="5" t="s">
        <v>104</v>
      </c>
      <c r="C1694" s="5">
        <v>25</v>
      </c>
      <c r="D1694" s="2" t="s">
        <v>59</v>
      </c>
      <c r="E1694" s="5" t="s">
        <v>14</v>
      </c>
      <c r="F1694" s="5" t="s">
        <v>53</v>
      </c>
      <c r="G1694" s="6">
        <v>111524</v>
      </c>
    </row>
    <row r="1695" spans="1:7" ht="10.5" customHeight="1" x14ac:dyDescent="0.2">
      <c r="A1695" s="5">
        <v>1694</v>
      </c>
      <c r="B1695" s="5" t="s">
        <v>104</v>
      </c>
      <c r="C1695" s="5">
        <v>26</v>
      </c>
      <c r="D1695" s="2" t="s">
        <v>49</v>
      </c>
      <c r="E1695" s="5" t="s">
        <v>14</v>
      </c>
      <c r="F1695" s="5" t="s">
        <v>53</v>
      </c>
      <c r="G1695" s="6">
        <v>0</v>
      </c>
    </row>
    <row r="1696" spans="1:7" ht="10.5" customHeight="1" x14ac:dyDescent="0.2">
      <c r="A1696" s="5">
        <v>1695</v>
      </c>
      <c r="B1696" s="5" t="s">
        <v>104</v>
      </c>
      <c r="C1696" s="5">
        <v>27</v>
      </c>
      <c r="D1696" s="2" t="s">
        <v>60</v>
      </c>
      <c r="E1696" s="5" t="s">
        <v>14</v>
      </c>
      <c r="F1696" s="5" t="s">
        <v>53</v>
      </c>
      <c r="G1696" s="6">
        <v>0</v>
      </c>
    </row>
    <row r="1697" spans="1:7" ht="10.5" customHeight="1" x14ac:dyDescent="0.2">
      <c r="A1697" s="5">
        <v>1696</v>
      </c>
      <c r="B1697" s="5" t="s">
        <v>104</v>
      </c>
      <c r="C1697" s="5">
        <v>28</v>
      </c>
      <c r="D1697" s="2" t="s">
        <v>61</v>
      </c>
      <c r="E1697" s="5" t="s">
        <v>14</v>
      </c>
      <c r="F1697" s="5" t="s">
        <v>53</v>
      </c>
      <c r="G1697" s="6">
        <v>662814</v>
      </c>
    </row>
    <row r="1698" spans="1:7" ht="10.5" customHeight="1" x14ac:dyDescent="0.2">
      <c r="A1698" s="5">
        <v>1697</v>
      </c>
      <c r="B1698" s="5" t="s">
        <v>11</v>
      </c>
      <c r="C1698" s="5">
        <v>29</v>
      </c>
      <c r="D1698" s="2" t="s">
        <v>11</v>
      </c>
      <c r="E1698" s="5" t="s">
        <v>13</v>
      </c>
      <c r="F1698" s="5" t="s">
        <v>53</v>
      </c>
      <c r="G1698" s="6">
        <v>474510</v>
      </c>
    </row>
    <row r="1699" spans="1:7" ht="10.5" customHeight="1" x14ac:dyDescent="0.2">
      <c r="A1699" s="5">
        <v>1698</v>
      </c>
      <c r="B1699" s="5" t="s">
        <v>11</v>
      </c>
      <c r="C1699" s="5">
        <v>29</v>
      </c>
      <c r="D1699" s="2" t="s">
        <v>11</v>
      </c>
      <c r="E1699" s="5" t="s">
        <v>14</v>
      </c>
      <c r="F1699" s="5" t="s">
        <v>53</v>
      </c>
      <c r="G1699" s="6">
        <v>-465762</v>
      </c>
    </row>
    <row r="1700" spans="1:7" ht="10.5" customHeight="1" x14ac:dyDescent="0.2">
      <c r="A1700" s="5">
        <v>1699</v>
      </c>
      <c r="B1700" s="5" t="s">
        <v>24</v>
      </c>
      <c r="C1700" s="5">
        <v>30</v>
      </c>
      <c r="D1700" s="2" t="s">
        <v>15</v>
      </c>
      <c r="E1700" s="5" t="s">
        <v>13</v>
      </c>
      <c r="F1700" s="5" t="s">
        <v>53</v>
      </c>
      <c r="G1700" s="6">
        <v>0</v>
      </c>
    </row>
    <row r="1701" spans="1:7" ht="10.5" customHeight="1" x14ac:dyDescent="0.2">
      <c r="A1701" s="5">
        <v>1700</v>
      </c>
      <c r="B1701" s="5" t="s">
        <v>24</v>
      </c>
      <c r="C1701" s="5">
        <v>30</v>
      </c>
      <c r="D1701" s="2" t="s">
        <v>15</v>
      </c>
      <c r="E1701" s="5" t="s">
        <v>14</v>
      </c>
      <c r="F1701" s="5" t="s">
        <v>53</v>
      </c>
      <c r="G1701" s="6">
        <v>0</v>
      </c>
    </row>
    <row r="1702" spans="1:7" ht="10.5" customHeight="1" x14ac:dyDescent="0.2">
      <c r="A1702" s="5">
        <v>1701</v>
      </c>
      <c r="B1702" s="5" t="s">
        <v>25</v>
      </c>
      <c r="C1702" s="5">
        <v>1</v>
      </c>
      <c r="D1702" s="2" t="s">
        <v>18</v>
      </c>
      <c r="E1702" s="5" t="s">
        <v>13</v>
      </c>
      <c r="F1702" s="5" t="s">
        <v>54</v>
      </c>
      <c r="G1702" s="6">
        <v>135786</v>
      </c>
    </row>
    <row r="1703" spans="1:7" ht="10.5" customHeight="1" x14ac:dyDescent="0.2">
      <c r="A1703" s="5">
        <v>1702</v>
      </c>
      <c r="B1703" s="5" t="s">
        <v>25</v>
      </c>
      <c r="C1703" s="5">
        <v>2</v>
      </c>
      <c r="D1703" s="2" t="s">
        <v>0</v>
      </c>
      <c r="E1703" s="5" t="s">
        <v>13</v>
      </c>
      <c r="F1703" s="5" t="s">
        <v>54</v>
      </c>
      <c r="G1703" s="6">
        <v>3664593</v>
      </c>
    </row>
    <row r="1704" spans="1:7" ht="10.5" customHeight="1" x14ac:dyDescent="0.2">
      <c r="A1704" s="5">
        <v>1703</v>
      </c>
      <c r="B1704" s="5" t="s">
        <v>25</v>
      </c>
      <c r="C1704" s="5">
        <v>3</v>
      </c>
      <c r="D1704" s="2" t="s">
        <v>1</v>
      </c>
      <c r="E1704" s="5" t="s">
        <v>13</v>
      </c>
      <c r="F1704" s="5" t="s">
        <v>54</v>
      </c>
      <c r="G1704" s="6">
        <v>184578</v>
      </c>
    </row>
    <row r="1705" spans="1:7" ht="10.5" customHeight="1" x14ac:dyDescent="0.2">
      <c r="A1705" s="5">
        <v>1704</v>
      </c>
      <c r="B1705" s="5" t="s">
        <v>25</v>
      </c>
      <c r="C1705" s="5">
        <v>4</v>
      </c>
      <c r="D1705" s="2" t="s">
        <v>20</v>
      </c>
      <c r="E1705" s="5" t="s">
        <v>13</v>
      </c>
      <c r="F1705" s="5" t="s">
        <v>54</v>
      </c>
      <c r="G1705" s="6">
        <v>117560</v>
      </c>
    </row>
    <row r="1706" spans="1:7" ht="10.5" customHeight="1" x14ac:dyDescent="0.2">
      <c r="A1706" s="5">
        <v>1705</v>
      </c>
      <c r="B1706" s="5" t="s">
        <v>25</v>
      </c>
      <c r="C1706" s="5">
        <v>5</v>
      </c>
      <c r="D1706" s="2" t="s">
        <v>2</v>
      </c>
      <c r="E1706" s="5" t="s">
        <v>13</v>
      </c>
      <c r="F1706" s="5" t="s">
        <v>54</v>
      </c>
      <c r="G1706" s="6">
        <v>296805</v>
      </c>
    </row>
    <row r="1707" spans="1:7" ht="10.5" customHeight="1" x14ac:dyDescent="0.2">
      <c r="A1707" s="5">
        <v>1706</v>
      </c>
      <c r="B1707" s="5" t="s">
        <v>25</v>
      </c>
      <c r="C1707" s="5">
        <v>6</v>
      </c>
      <c r="D1707" s="2" t="s">
        <v>19</v>
      </c>
      <c r="E1707" s="5" t="s">
        <v>13</v>
      </c>
      <c r="F1707" s="5" t="s">
        <v>54</v>
      </c>
      <c r="G1707" s="6">
        <v>643139</v>
      </c>
    </row>
    <row r="1708" spans="1:7" ht="10.5" customHeight="1" x14ac:dyDescent="0.2">
      <c r="A1708" s="5">
        <v>1707</v>
      </c>
      <c r="B1708" s="5" t="s">
        <v>25</v>
      </c>
      <c r="C1708" s="5">
        <v>7</v>
      </c>
      <c r="D1708" s="2" t="s">
        <v>3</v>
      </c>
      <c r="E1708" s="5" t="s">
        <v>13</v>
      </c>
      <c r="F1708" s="5" t="s">
        <v>54</v>
      </c>
      <c r="G1708" s="6">
        <v>0</v>
      </c>
    </row>
    <row r="1709" spans="1:7" ht="10.5" customHeight="1" x14ac:dyDescent="0.2">
      <c r="A1709" s="5">
        <v>1708</v>
      </c>
      <c r="B1709" s="5" t="s">
        <v>25</v>
      </c>
      <c r="C1709" s="5">
        <v>8</v>
      </c>
      <c r="D1709" s="2" t="s">
        <v>4</v>
      </c>
      <c r="E1709" s="5" t="s">
        <v>13</v>
      </c>
      <c r="F1709" s="5" t="s">
        <v>54</v>
      </c>
      <c r="G1709" s="6">
        <v>0</v>
      </c>
    </row>
    <row r="1710" spans="1:7" ht="10.5" customHeight="1" x14ac:dyDescent="0.2">
      <c r="A1710" s="5">
        <v>1709</v>
      </c>
      <c r="B1710" s="5" t="s">
        <v>25</v>
      </c>
      <c r="C1710" s="5">
        <v>9</v>
      </c>
      <c r="D1710" s="2" t="s">
        <v>5</v>
      </c>
      <c r="E1710" s="5" t="s">
        <v>13</v>
      </c>
      <c r="F1710" s="5" t="s">
        <v>54</v>
      </c>
      <c r="G1710" s="6">
        <v>0</v>
      </c>
    </row>
    <row r="1711" spans="1:7" ht="10.5" customHeight="1" x14ac:dyDescent="0.2">
      <c r="A1711" s="5">
        <v>1710</v>
      </c>
      <c r="B1711" s="5" t="s">
        <v>25</v>
      </c>
      <c r="C1711" s="5">
        <v>10</v>
      </c>
      <c r="D1711" s="2" t="s">
        <v>6</v>
      </c>
      <c r="E1711" s="5" t="s">
        <v>13</v>
      </c>
      <c r="F1711" s="5" t="s">
        <v>54</v>
      </c>
      <c r="G1711" s="6">
        <v>0</v>
      </c>
    </row>
    <row r="1712" spans="1:7" ht="10.5" customHeight="1" x14ac:dyDescent="0.2">
      <c r="A1712" s="5">
        <v>1711</v>
      </c>
      <c r="B1712" s="5" t="s">
        <v>25</v>
      </c>
      <c r="C1712" s="5">
        <v>11</v>
      </c>
      <c r="D1712" s="2" t="s">
        <v>7</v>
      </c>
      <c r="E1712" s="5" t="s">
        <v>13</v>
      </c>
      <c r="F1712" s="5" t="s">
        <v>54</v>
      </c>
      <c r="G1712" s="6">
        <v>0</v>
      </c>
    </row>
    <row r="1713" spans="1:7" ht="10.5" customHeight="1" x14ac:dyDescent="0.2">
      <c r="A1713" s="5">
        <v>1712</v>
      </c>
      <c r="B1713" s="5" t="s">
        <v>25</v>
      </c>
      <c r="C1713" s="5">
        <v>12</v>
      </c>
      <c r="D1713" s="2" t="s">
        <v>8</v>
      </c>
      <c r="E1713" s="5" t="s">
        <v>13</v>
      </c>
      <c r="F1713" s="5" t="s">
        <v>54</v>
      </c>
      <c r="G1713" s="6">
        <v>10805734</v>
      </c>
    </row>
    <row r="1714" spans="1:7" ht="10.5" customHeight="1" x14ac:dyDescent="0.2">
      <c r="A1714" s="5">
        <v>1713</v>
      </c>
      <c r="B1714" s="5" t="s">
        <v>25</v>
      </c>
      <c r="C1714" s="5">
        <v>13</v>
      </c>
      <c r="D1714" s="2" t="s">
        <v>9</v>
      </c>
      <c r="E1714" s="5" t="s">
        <v>13</v>
      </c>
      <c r="F1714" s="5" t="s">
        <v>54</v>
      </c>
      <c r="G1714" s="6">
        <v>0</v>
      </c>
    </row>
    <row r="1715" spans="1:7" ht="10.5" customHeight="1" x14ac:dyDescent="0.2">
      <c r="A1715" s="5">
        <v>1714</v>
      </c>
      <c r="B1715" s="5" t="s">
        <v>25</v>
      </c>
      <c r="C1715" s="5">
        <v>14</v>
      </c>
      <c r="D1715" s="2" t="s">
        <v>10</v>
      </c>
      <c r="E1715" s="5" t="s">
        <v>13</v>
      </c>
      <c r="F1715" s="5" t="s">
        <v>54</v>
      </c>
      <c r="G1715" s="6">
        <v>9666514</v>
      </c>
    </row>
    <row r="1716" spans="1:7" ht="10.5" customHeight="1" x14ac:dyDescent="0.2">
      <c r="A1716" s="5">
        <v>1715</v>
      </c>
      <c r="B1716" s="5" t="s">
        <v>25</v>
      </c>
      <c r="C1716" s="5">
        <v>1</v>
      </c>
      <c r="D1716" s="2" t="s">
        <v>18</v>
      </c>
      <c r="E1716" s="5" t="s">
        <v>14</v>
      </c>
      <c r="F1716" s="5" t="s">
        <v>54</v>
      </c>
      <c r="G1716" s="6">
        <v>0</v>
      </c>
    </row>
    <row r="1717" spans="1:7" ht="10.5" customHeight="1" x14ac:dyDescent="0.2">
      <c r="A1717" s="5">
        <v>1716</v>
      </c>
      <c r="B1717" s="5" t="s">
        <v>25</v>
      </c>
      <c r="C1717" s="5">
        <v>2</v>
      </c>
      <c r="D1717" s="2" t="s">
        <v>0</v>
      </c>
      <c r="E1717" s="5" t="s">
        <v>14</v>
      </c>
      <c r="F1717" s="5" t="s">
        <v>54</v>
      </c>
      <c r="G1717" s="6">
        <v>0</v>
      </c>
    </row>
    <row r="1718" spans="1:7" ht="10.5" customHeight="1" x14ac:dyDescent="0.2">
      <c r="A1718" s="5">
        <v>1717</v>
      </c>
      <c r="B1718" s="5" t="s">
        <v>25</v>
      </c>
      <c r="C1718" s="5">
        <v>3</v>
      </c>
      <c r="D1718" s="2" t="s">
        <v>1</v>
      </c>
      <c r="E1718" s="5" t="s">
        <v>14</v>
      </c>
      <c r="F1718" s="5" t="s">
        <v>54</v>
      </c>
      <c r="G1718" s="6">
        <v>78749</v>
      </c>
    </row>
    <row r="1719" spans="1:7" ht="10.5" customHeight="1" x14ac:dyDescent="0.2">
      <c r="A1719" s="5">
        <v>1718</v>
      </c>
      <c r="B1719" s="5" t="s">
        <v>25</v>
      </c>
      <c r="C1719" s="5">
        <v>4</v>
      </c>
      <c r="D1719" s="2" t="s">
        <v>20</v>
      </c>
      <c r="E1719" s="5" t="s">
        <v>14</v>
      </c>
      <c r="F1719" s="5" t="s">
        <v>54</v>
      </c>
      <c r="G1719" s="6">
        <v>20367</v>
      </c>
    </row>
    <row r="1720" spans="1:7" ht="10.5" customHeight="1" x14ac:dyDescent="0.2">
      <c r="A1720" s="5">
        <v>1719</v>
      </c>
      <c r="B1720" s="5" t="s">
        <v>25</v>
      </c>
      <c r="C1720" s="5">
        <v>5</v>
      </c>
      <c r="D1720" s="2" t="s">
        <v>2</v>
      </c>
      <c r="E1720" s="5" t="s">
        <v>14</v>
      </c>
      <c r="F1720" s="5" t="s">
        <v>54</v>
      </c>
      <c r="G1720" s="6">
        <v>0</v>
      </c>
    </row>
    <row r="1721" spans="1:7" ht="10.5" customHeight="1" x14ac:dyDescent="0.2">
      <c r="A1721" s="5">
        <v>1720</v>
      </c>
      <c r="B1721" s="5" t="s">
        <v>25</v>
      </c>
      <c r="C1721" s="5">
        <v>6</v>
      </c>
      <c r="D1721" s="2" t="s">
        <v>19</v>
      </c>
      <c r="E1721" s="5" t="s">
        <v>14</v>
      </c>
      <c r="F1721" s="5" t="s">
        <v>54</v>
      </c>
      <c r="G1721" s="6">
        <v>0</v>
      </c>
    </row>
    <row r="1722" spans="1:7" ht="10.5" customHeight="1" x14ac:dyDescent="0.2">
      <c r="A1722" s="5">
        <v>1721</v>
      </c>
      <c r="B1722" s="5" t="s">
        <v>25</v>
      </c>
      <c r="C1722" s="5">
        <v>7</v>
      </c>
      <c r="D1722" s="2" t="s">
        <v>3</v>
      </c>
      <c r="E1722" s="5" t="s">
        <v>14</v>
      </c>
      <c r="F1722" s="5" t="s">
        <v>54</v>
      </c>
      <c r="G1722" s="6">
        <v>33416</v>
      </c>
    </row>
    <row r="1723" spans="1:7" ht="10.5" customHeight="1" x14ac:dyDescent="0.2">
      <c r="A1723" s="5">
        <v>1722</v>
      </c>
      <c r="B1723" s="5" t="s">
        <v>25</v>
      </c>
      <c r="C1723" s="5">
        <v>8</v>
      </c>
      <c r="D1723" s="2" t="s">
        <v>4</v>
      </c>
      <c r="E1723" s="5" t="s">
        <v>14</v>
      </c>
      <c r="F1723" s="5" t="s">
        <v>54</v>
      </c>
      <c r="G1723" s="6">
        <v>1206069</v>
      </c>
    </row>
    <row r="1724" spans="1:7" ht="10.5" customHeight="1" x14ac:dyDescent="0.2">
      <c r="A1724" s="5">
        <v>1723</v>
      </c>
      <c r="B1724" s="5" t="s">
        <v>25</v>
      </c>
      <c r="C1724" s="5">
        <v>9</v>
      </c>
      <c r="D1724" s="2" t="s">
        <v>5</v>
      </c>
      <c r="E1724" s="5" t="s">
        <v>14</v>
      </c>
      <c r="F1724" s="5" t="s">
        <v>54</v>
      </c>
      <c r="G1724" s="6">
        <v>1028432</v>
      </c>
    </row>
    <row r="1725" spans="1:7" ht="10.5" customHeight="1" x14ac:dyDescent="0.2">
      <c r="A1725" s="5">
        <v>1724</v>
      </c>
      <c r="B1725" s="5" t="s">
        <v>25</v>
      </c>
      <c r="C1725" s="5">
        <v>10</v>
      </c>
      <c r="D1725" s="2" t="s">
        <v>6</v>
      </c>
      <c r="E1725" s="5" t="s">
        <v>14</v>
      </c>
      <c r="F1725" s="5" t="s">
        <v>54</v>
      </c>
      <c r="G1725" s="6">
        <v>131205</v>
      </c>
    </row>
    <row r="1726" spans="1:7" ht="10.5" customHeight="1" x14ac:dyDescent="0.2">
      <c r="A1726" s="5">
        <v>1725</v>
      </c>
      <c r="B1726" s="5" t="s">
        <v>25</v>
      </c>
      <c r="C1726" s="5">
        <v>11</v>
      </c>
      <c r="D1726" s="2" t="s">
        <v>7</v>
      </c>
      <c r="E1726" s="5" t="s">
        <v>14</v>
      </c>
      <c r="F1726" s="5" t="s">
        <v>54</v>
      </c>
      <c r="G1726" s="6">
        <v>893598</v>
      </c>
    </row>
    <row r="1727" spans="1:7" ht="10.5" customHeight="1" x14ac:dyDescent="0.2">
      <c r="A1727" s="5">
        <v>1726</v>
      </c>
      <c r="B1727" s="5" t="s">
        <v>25</v>
      </c>
      <c r="C1727" s="5">
        <v>12</v>
      </c>
      <c r="D1727" s="2" t="s">
        <v>8</v>
      </c>
      <c r="E1727" s="5" t="s">
        <v>14</v>
      </c>
      <c r="F1727" s="5" t="s">
        <v>54</v>
      </c>
      <c r="G1727" s="6">
        <v>0</v>
      </c>
    </row>
    <row r="1728" spans="1:7" ht="10.5" customHeight="1" x14ac:dyDescent="0.2">
      <c r="A1728" s="5">
        <v>1727</v>
      </c>
      <c r="B1728" s="5" t="s">
        <v>25</v>
      </c>
      <c r="C1728" s="5">
        <v>13</v>
      </c>
      <c r="D1728" s="2" t="s">
        <v>9</v>
      </c>
      <c r="E1728" s="5" t="s">
        <v>14</v>
      </c>
      <c r="F1728" s="5" t="s">
        <v>54</v>
      </c>
      <c r="G1728" s="6">
        <v>0</v>
      </c>
    </row>
    <row r="1729" spans="1:7" ht="10.5" customHeight="1" x14ac:dyDescent="0.2">
      <c r="A1729" s="5">
        <v>1728</v>
      </c>
      <c r="B1729" s="5" t="s">
        <v>25</v>
      </c>
      <c r="C1729" s="5">
        <v>14</v>
      </c>
      <c r="D1729" s="2" t="s">
        <v>10</v>
      </c>
      <c r="E1729" s="5" t="s">
        <v>14</v>
      </c>
      <c r="F1729" s="5" t="s">
        <v>54</v>
      </c>
      <c r="G1729" s="6">
        <v>131050</v>
      </c>
    </row>
    <row r="1730" spans="1:7" ht="10.5" customHeight="1" x14ac:dyDescent="0.2">
      <c r="A1730" s="5">
        <v>1729</v>
      </c>
      <c r="B1730" s="5" t="s">
        <v>104</v>
      </c>
      <c r="C1730" s="5">
        <v>20</v>
      </c>
      <c r="D1730" s="2" t="s">
        <v>56</v>
      </c>
      <c r="E1730" s="5" t="s">
        <v>13</v>
      </c>
      <c r="F1730" s="5" t="s">
        <v>54</v>
      </c>
      <c r="G1730" s="6">
        <v>0</v>
      </c>
    </row>
    <row r="1731" spans="1:7" ht="10.5" customHeight="1" x14ac:dyDescent="0.2">
      <c r="A1731" s="5">
        <v>1730</v>
      </c>
      <c r="B1731" s="5" t="s">
        <v>104</v>
      </c>
      <c r="C1731" s="5">
        <v>21</v>
      </c>
      <c r="D1731" s="2" t="s">
        <v>57</v>
      </c>
      <c r="E1731" s="5" t="s">
        <v>13</v>
      </c>
      <c r="F1731" s="5" t="s">
        <v>54</v>
      </c>
      <c r="G1731" s="6">
        <v>0</v>
      </c>
    </row>
    <row r="1732" spans="1:7" ht="10.5" customHeight="1" x14ac:dyDescent="0.2">
      <c r="A1732" s="5">
        <v>1731</v>
      </c>
      <c r="B1732" s="5" t="s">
        <v>104</v>
      </c>
      <c r="C1732" s="5">
        <v>22</v>
      </c>
      <c r="D1732" s="2" t="s">
        <v>58</v>
      </c>
      <c r="E1732" s="5" t="s">
        <v>13</v>
      </c>
      <c r="F1732" s="5" t="s">
        <v>54</v>
      </c>
      <c r="G1732" s="6">
        <v>255273</v>
      </c>
    </row>
    <row r="1733" spans="1:7" ht="10.5" customHeight="1" x14ac:dyDescent="0.2">
      <c r="A1733" s="5">
        <v>1732</v>
      </c>
      <c r="B1733" s="5" t="s">
        <v>104</v>
      </c>
      <c r="C1733" s="5">
        <v>23</v>
      </c>
      <c r="D1733" s="2" t="s">
        <v>47</v>
      </c>
      <c r="E1733" s="5" t="s">
        <v>13</v>
      </c>
      <c r="F1733" s="5" t="s">
        <v>54</v>
      </c>
      <c r="G1733" s="6">
        <v>472791</v>
      </c>
    </row>
    <row r="1734" spans="1:7" ht="10.5" customHeight="1" x14ac:dyDescent="0.2">
      <c r="A1734" s="5">
        <v>1733</v>
      </c>
      <c r="B1734" s="5" t="s">
        <v>104</v>
      </c>
      <c r="C1734" s="5">
        <v>24</v>
      </c>
      <c r="D1734" s="2" t="s">
        <v>48</v>
      </c>
      <c r="E1734" s="5" t="s">
        <v>13</v>
      </c>
      <c r="F1734" s="5" t="s">
        <v>54</v>
      </c>
      <c r="G1734" s="6">
        <v>2393</v>
      </c>
    </row>
    <row r="1735" spans="1:7" ht="10.5" customHeight="1" x14ac:dyDescent="0.2">
      <c r="A1735" s="5">
        <v>1734</v>
      </c>
      <c r="B1735" s="5" t="s">
        <v>104</v>
      </c>
      <c r="C1735" s="5">
        <v>25</v>
      </c>
      <c r="D1735" s="2" t="s">
        <v>59</v>
      </c>
      <c r="E1735" s="5" t="s">
        <v>13</v>
      </c>
      <c r="F1735" s="5" t="s">
        <v>54</v>
      </c>
      <c r="G1735" s="6">
        <v>10560</v>
      </c>
    </row>
    <row r="1736" spans="1:7" ht="10.5" customHeight="1" x14ac:dyDescent="0.2">
      <c r="A1736" s="5">
        <v>1735</v>
      </c>
      <c r="B1736" s="5" t="s">
        <v>104</v>
      </c>
      <c r="C1736" s="5">
        <v>26</v>
      </c>
      <c r="D1736" s="2" t="s">
        <v>49</v>
      </c>
      <c r="E1736" s="5" t="s">
        <v>13</v>
      </c>
      <c r="F1736" s="5" t="s">
        <v>54</v>
      </c>
      <c r="G1736" s="6">
        <v>28090</v>
      </c>
    </row>
    <row r="1737" spans="1:7" ht="10.5" customHeight="1" x14ac:dyDescent="0.2">
      <c r="A1737" s="5">
        <v>1736</v>
      </c>
      <c r="B1737" s="5" t="s">
        <v>104</v>
      </c>
      <c r="C1737" s="5">
        <v>27</v>
      </c>
      <c r="D1737" s="2" t="s">
        <v>60</v>
      </c>
      <c r="E1737" s="5" t="s">
        <v>13</v>
      </c>
      <c r="F1737" s="5" t="s">
        <v>54</v>
      </c>
      <c r="G1737" s="6">
        <v>0</v>
      </c>
    </row>
    <row r="1738" spans="1:7" ht="10.5" customHeight="1" x14ac:dyDescent="0.2">
      <c r="A1738" s="5">
        <v>1737</v>
      </c>
      <c r="B1738" s="5" t="s">
        <v>104</v>
      </c>
      <c r="C1738" s="5">
        <v>28</v>
      </c>
      <c r="D1738" s="2" t="s">
        <v>61</v>
      </c>
      <c r="E1738" s="5" t="s">
        <v>13</v>
      </c>
      <c r="F1738" s="5" t="s">
        <v>54</v>
      </c>
      <c r="G1738" s="6">
        <v>211816</v>
      </c>
    </row>
    <row r="1739" spans="1:7" ht="10.5" customHeight="1" x14ac:dyDescent="0.2">
      <c r="A1739" s="5">
        <v>1738</v>
      </c>
      <c r="B1739" s="5" t="s">
        <v>104</v>
      </c>
      <c r="C1739" s="5">
        <v>20</v>
      </c>
      <c r="D1739" s="2" t="s">
        <v>56</v>
      </c>
      <c r="E1739" s="5" t="s">
        <v>14</v>
      </c>
      <c r="F1739" s="5" t="s">
        <v>54</v>
      </c>
      <c r="G1739" s="6">
        <v>0</v>
      </c>
    </row>
    <row r="1740" spans="1:7" ht="10.5" customHeight="1" x14ac:dyDescent="0.2">
      <c r="A1740" s="5">
        <v>1739</v>
      </c>
      <c r="B1740" s="5" t="s">
        <v>104</v>
      </c>
      <c r="C1740" s="5">
        <v>21</v>
      </c>
      <c r="D1740" s="2" t="s">
        <v>57</v>
      </c>
      <c r="E1740" s="5" t="s">
        <v>14</v>
      </c>
      <c r="F1740" s="5" t="s">
        <v>54</v>
      </c>
      <c r="G1740" s="6">
        <v>30190</v>
      </c>
    </row>
    <row r="1741" spans="1:7" ht="10.5" customHeight="1" x14ac:dyDescent="0.2">
      <c r="A1741" s="5">
        <v>1740</v>
      </c>
      <c r="B1741" s="5" t="s">
        <v>104</v>
      </c>
      <c r="C1741" s="5">
        <v>22</v>
      </c>
      <c r="D1741" s="2" t="s">
        <v>58</v>
      </c>
      <c r="E1741" s="5" t="s">
        <v>14</v>
      </c>
      <c r="F1741" s="5" t="s">
        <v>54</v>
      </c>
      <c r="G1741" s="6">
        <v>0</v>
      </c>
    </row>
    <row r="1742" spans="1:7" ht="10.5" customHeight="1" x14ac:dyDescent="0.2">
      <c r="A1742" s="5">
        <v>1741</v>
      </c>
      <c r="B1742" s="5" t="s">
        <v>104</v>
      </c>
      <c r="C1742" s="5">
        <v>23</v>
      </c>
      <c r="D1742" s="2" t="s">
        <v>47</v>
      </c>
      <c r="E1742" s="5" t="s">
        <v>14</v>
      </c>
      <c r="F1742" s="5" t="s">
        <v>54</v>
      </c>
      <c r="G1742" s="6">
        <v>0</v>
      </c>
    </row>
    <row r="1743" spans="1:7" ht="10.5" customHeight="1" x14ac:dyDescent="0.2">
      <c r="A1743" s="5">
        <v>1742</v>
      </c>
      <c r="B1743" s="5" t="s">
        <v>104</v>
      </c>
      <c r="C1743" s="5">
        <v>24</v>
      </c>
      <c r="D1743" s="2" t="s">
        <v>48</v>
      </c>
      <c r="E1743" s="5" t="s">
        <v>14</v>
      </c>
      <c r="F1743" s="5" t="s">
        <v>54</v>
      </c>
      <c r="G1743" s="6">
        <v>159732</v>
      </c>
    </row>
    <row r="1744" spans="1:7" ht="10.5" customHeight="1" x14ac:dyDescent="0.2">
      <c r="A1744" s="5">
        <v>1743</v>
      </c>
      <c r="B1744" s="5" t="s">
        <v>104</v>
      </c>
      <c r="C1744" s="5">
        <v>25</v>
      </c>
      <c r="D1744" s="2" t="s">
        <v>59</v>
      </c>
      <c r="E1744" s="5" t="s">
        <v>14</v>
      </c>
      <c r="F1744" s="5" t="s">
        <v>54</v>
      </c>
      <c r="G1744" s="6">
        <v>494536</v>
      </c>
    </row>
    <row r="1745" spans="1:7" ht="10.5" customHeight="1" x14ac:dyDescent="0.2">
      <c r="A1745" s="5">
        <v>1744</v>
      </c>
      <c r="B1745" s="5" t="s">
        <v>104</v>
      </c>
      <c r="C1745" s="5">
        <v>26</v>
      </c>
      <c r="D1745" s="2" t="s">
        <v>49</v>
      </c>
      <c r="E1745" s="5" t="s">
        <v>14</v>
      </c>
      <c r="F1745" s="5" t="s">
        <v>54</v>
      </c>
      <c r="G1745" s="6">
        <v>0</v>
      </c>
    </row>
    <row r="1746" spans="1:7" ht="10.5" customHeight="1" x14ac:dyDescent="0.2">
      <c r="A1746" s="5">
        <v>1745</v>
      </c>
      <c r="B1746" s="5" t="s">
        <v>104</v>
      </c>
      <c r="C1746" s="5">
        <v>27</v>
      </c>
      <c r="D1746" s="2" t="s">
        <v>60</v>
      </c>
      <c r="E1746" s="5" t="s">
        <v>14</v>
      </c>
      <c r="F1746" s="5" t="s">
        <v>54</v>
      </c>
      <c r="G1746" s="6">
        <v>0</v>
      </c>
    </row>
    <row r="1747" spans="1:7" ht="10.5" customHeight="1" x14ac:dyDescent="0.2">
      <c r="A1747" s="5">
        <v>1746</v>
      </c>
      <c r="B1747" s="5" t="s">
        <v>104</v>
      </c>
      <c r="C1747" s="5">
        <v>28</v>
      </c>
      <c r="D1747" s="2" t="s">
        <v>61</v>
      </c>
      <c r="E1747" s="5" t="s">
        <v>14</v>
      </c>
      <c r="F1747" s="5" t="s">
        <v>54</v>
      </c>
      <c r="G1747" s="6">
        <v>847866</v>
      </c>
    </row>
    <row r="1748" spans="1:7" ht="10.5" customHeight="1" x14ac:dyDescent="0.2">
      <c r="A1748" s="5">
        <v>1747</v>
      </c>
      <c r="B1748" s="5" t="s">
        <v>11</v>
      </c>
      <c r="C1748" s="5">
        <v>29</v>
      </c>
      <c r="D1748" s="2" t="s">
        <v>11</v>
      </c>
      <c r="E1748" s="5" t="s">
        <v>13</v>
      </c>
      <c r="F1748" s="5" t="s">
        <v>54</v>
      </c>
      <c r="G1748" s="6">
        <v>40512</v>
      </c>
    </row>
    <row r="1749" spans="1:7" ht="10.5" customHeight="1" x14ac:dyDescent="0.2">
      <c r="A1749" s="5">
        <v>1748</v>
      </c>
      <c r="B1749" s="5" t="s">
        <v>11</v>
      </c>
      <c r="C1749" s="5">
        <v>29</v>
      </c>
      <c r="D1749" s="2" t="s">
        <v>11</v>
      </c>
      <c r="E1749" s="5" t="s">
        <v>14</v>
      </c>
      <c r="F1749" s="5" t="s">
        <v>54</v>
      </c>
      <c r="G1749" s="6">
        <v>-21129</v>
      </c>
    </row>
    <row r="1750" spans="1:7" ht="10.5" customHeight="1" x14ac:dyDescent="0.2">
      <c r="A1750" s="5">
        <v>1749</v>
      </c>
      <c r="B1750" s="5" t="s">
        <v>24</v>
      </c>
      <c r="C1750" s="5">
        <v>30</v>
      </c>
      <c r="D1750" s="2" t="s">
        <v>15</v>
      </c>
      <c r="E1750" s="5" t="s">
        <v>13</v>
      </c>
      <c r="F1750" s="5" t="s">
        <v>54</v>
      </c>
      <c r="G1750" s="6">
        <v>0</v>
      </c>
    </row>
    <row r="1751" spans="1:7" ht="10.5" customHeight="1" x14ac:dyDescent="0.2">
      <c r="A1751" s="5">
        <v>1750</v>
      </c>
      <c r="B1751" s="5" t="s">
        <v>24</v>
      </c>
      <c r="C1751" s="5">
        <v>30</v>
      </c>
      <c r="D1751" s="2" t="s">
        <v>15</v>
      </c>
      <c r="E1751" s="5" t="s">
        <v>14</v>
      </c>
      <c r="F1751" s="5" t="s">
        <v>54</v>
      </c>
      <c r="G1751" s="6">
        <v>0</v>
      </c>
    </row>
    <row r="1752" spans="1:7" ht="10.5" customHeight="1" x14ac:dyDescent="0.2">
      <c r="A1752" s="5">
        <v>1751</v>
      </c>
      <c r="B1752" s="5" t="s">
        <v>25</v>
      </c>
      <c r="C1752" s="5">
        <v>1</v>
      </c>
      <c r="D1752" s="2" t="s">
        <v>18</v>
      </c>
      <c r="E1752" s="5" t="s">
        <v>13</v>
      </c>
      <c r="F1752" s="5" t="s">
        <v>40</v>
      </c>
      <c r="G1752" s="6">
        <v>132261</v>
      </c>
    </row>
    <row r="1753" spans="1:7" ht="10.5" customHeight="1" x14ac:dyDescent="0.2">
      <c r="A1753" s="5">
        <v>1752</v>
      </c>
      <c r="B1753" s="5" t="s">
        <v>25</v>
      </c>
      <c r="C1753" s="5">
        <v>2</v>
      </c>
      <c r="D1753" s="2" t="s">
        <v>0</v>
      </c>
      <c r="E1753" s="5" t="s">
        <v>13</v>
      </c>
      <c r="F1753" s="5" t="s">
        <v>40</v>
      </c>
      <c r="G1753" s="6">
        <v>3843024</v>
      </c>
    </row>
    <row r="1754" spans="1:7" ht="10.5" customHeight="1" x14ac:dyDescent="0.2">
      <c r="A1754" s="5">
        <v>1753</v>
      </c>
      <c r="B1754" s="5" t="s">
        <v>25</v>
      </c>
      <c r="C1754" s="5">
        <v>3</v>
      </c>
      <c r="D1754" s="2" t="s">
        <v>1</v>
      </c>
      <c r="E1754" s="5" t="s">
        <v>13</v>
      </c>
      <c r="F1754" s="5" t="s">
        <v>40</v>
      </c>
      <c r="G1754" s="6">
        <v>181252</v>
      </c>
    </row>
    <row r="1755" spans="1:7" ht="10.5" customHeight="1" x14ac:dyDescent="0.2">
      <c r="A1755" s="5">
        <v>1754</v>
      </c>
      <c r="B1755" s="5" t="s">
        <v>25</v>
      </c>
      <c r="C1755" s="5">
        <v>4</v>
      </c>
      <c r="D1755" s="2" t="s">
        <v>20</v>
      </c>
      <c r="E1755" s="5" t="s">
        <v>13</v>
      </c>
      <c r="F1755" s="5" t="s">
        <v>40</v>
      </c>
      <c r="G1755" s="6">
        <v>111933</v>
      </c>
    </row>
    <row r="1756" spans="1:7" ht="10.5" customHeight="1" x14ac:dyDescent="0.2">
      <c r="A1756" s="5">
        <v>1755</v>
      </c>
      <c r="B1756" s="5" t="s">
        <v>25</v>
      </c>
      <c r="C1756" s="5">
        <v>5</v>
      </c>
      <c r="D1756" s="2" t="s">
        <v>2</v>
      </c>
      <c r="E1756" s="5" t="s">
        <v>13</v>
      </c>
      <c r="F1756" s="5" t="s">
        <v>40</v>
      </c>
      <c r="G1756" s="6">
        <v>252811</v>
      </c>
    </row>
    <row r="1757" spans="1:7" ht="10.5" customHeight="1" x14ac:dyDescent="0.2">
      <c r="A1757" s="5">
        <v>1756</v>
      </c>
      <c r="B1757" s="5" t="s">
        <v>25</v>
      </c>
      <c r="C1757" s="5">
        <v>6</v>
      </c>
      <c r="D1757" s="2" t="s">
        <v>19</v>
      </c>
      <c r="E1757" s="5" t="s">
        <v>13</v>
      </c>
      <c r="F1757" s="5" t="s">
        <v>40</v>
      </c>
      <c r="G1757" s="6">
        <v>839939</v>
      </c>
    </row>
    <row r="1758" spans="1:7" ht="10.5" customHeight="1" x14ac:dyDescent="0.2">
      <c r="A1758" s="5">
        <v>1757</v>
      </c>
      <c r="B1758" s="5" t="s">
        <v>25</v>
      </c>
      <c r="C1758" s="5">
        <v>7</v>
      </c>
      <c r="D1758" s="2" t="s">
        <v>3</v>
      </c>
      <c r="E1758" s="5" t="s">
        <v>13</v>
      </c>
      <c r="F1758" s="5" t="s">
        <v>40</v>
      </c>
      <c r="G1758" s="6">
        <v>0</v>
      </c>
    </row>
    <row r="1759" spans="1:7" ht="10.5" customHeight="1" x14ac:dyDescent="0.2">
      <c r="A1759" s="5">
        <v>1758</v>
      </c>
      <c r="B1759" s="5" t="s">
        <v>25</v>
      </c>
      <c r="C1759" s="5">
        <v>8</v>
      </c>
      <c r="D1759" s="2" t="s">
        <v>4</v>
      </c>
      <c r="E1759" s="5" t="s">
        <v>13</v>
      </c>
      <c r="F1759" s="5" t="s">
        <v>40</v>
      </c>
      <c r="G1759" s="6">
        <v>0</v>
      </c>
    </row>
    <row r="1760" spans="1:7" ht="10.5" customHeight="1" x14ac:dyDescent="0.2">
      <c r="A1760" s="5">
        <v>1759</v>
      </c>
      <c r="B1760" s="5" t="s">
        <v>25</v>
      </c>
      <c r="C1760" s="5">
        <v>9</v>
      </c>
      <c r="D1760" s="2" t="s">
        <v>5</v>
      </c>
      <c r="E1760" s="5" t="s">
        <v>13</v>
      </c>
      <c r="F1760" s="5" t="s">
        <v>40</v>
      </c>
      <c r="G1760" s="6">
        <v>0</v>
      </c>
    </row>
    <row r="1761" spans="1:7" ht="10.5" customHeight="1" x14ac:dyDescent="0.2">
      <c r="A1761" s="5">
        <v>1760</v>
      </c>
      <c r="B1761" s="5" t="s">
        <v>25</v>
      </c>
      <c r="C1761" s="5">
        <v>10</v>
      </c>
      <c r="D1761" s="2" t="s">
        <v>6</v>
      </c>
      <c r="E1761" s="5" t="s">
        <v>13</v>
      </c>
      <c r="F1761" s="5" t="s">
        <v>40</v>
      </c>
      <c r="G1761" s="6">
        <v>0</v>
      </c>
    </row>
    <row r="1762" spans="1:7" ht="10.5" customHeight="1" x14ac:dyDescent="0.2">
      <c r="A1762" s="5">
        <v>1761</v>
      </c>
      <c r="B1762" s="5" t="s">
        <v>25</v>
      </c>
      <c r="C1762" s="5">
        <v>11</v>
      </c>
      <c r="D1762" s="2" t="s">
        <v>7</v>
      </c>
      <c r="E1762" s="5" t="s">
        <v>13</v>
      </c>
      <c r="F1762" s="5" t="s">
        <v>40</v>
      </c>
      <c r="G1762" s="6">
        <v>0</v>
      </c>
    </row>
    <row r="1763" spans="1:7" ht="10.5" customHeight="1" x14ac:dyDescent="0.2">
      <c r="A1763" s="5">
        <v>1762</v>
      </c>
      <c r="B1763" s="5" t="s">
        <v>25</v>
      </c>
      <c r="C1763" s="5">
        <v>12</v>
      </c>
      <c r="D1763" s="2" t="s">
        <v>8</v>
      </c>
      <c r="E1763" s="5" t="s">
        <v>13</v>
      </c>
      <c r="F1763" s="5" t="s">
        <v>40</v>
      </c>
      <c r="G1763" s="6">
        <v>11418720</v>
      </c>
    </row>
    <row r="1764" spans="1:7" ht="10.5" customHeight="1" x14ac:dyDescent="0.2">
      <c r="A1764" s="5">
        <v>1763</v>
      </c>
      <c r="B1764" s="5" t="s">
        <v>25</v>
      </c>
      <c r="C1764" s="5">
        <v>13</v>
      </c>
      <c r="D1764" s="2" t="s">
        <v>9</v>
      </c>
      <c r="E1764" s="5" t="s">
        <v>13</v>
      </c>
      <c r="F1764" s="5" t="s">
        <v>40</v>
      </c>
      <c r="G1764" s="6">
        <v>0</v>
      </c>
    </row>
    <row r="1765" spans="1:7" ht="10.5" customHeight="1" x14ac:dyDescent="0.2">
      <c r="A1765" s="5">
        <v>1764</v>
      </c>
      <c r="B1765" s="5" t="s">
        <v>25</v>
      </c>
      <c r="C1765" s="5">
        <v>14</v>
      </c>
      <c r="D1765" s="2" t="s">
        <v>10</v>
      </c>
      <c r="E1765" s="5" t="s">
        <v>13</v>
      </c>
      <c r="F1765" s="5" t="s">
        <v>40</v>
      </c>
      <c r="G1765" s="6">
        <v>10202041</v>
      </c>
    </row>
    <row r="1766" spans="1:7" ht="10.5" customHeight="1" x14ac:dyDescent="0.2">
      <c r="A1766" s="5">
        <v>1765</v>
      </c>
      <c r="B1766" s="5" t="s">
        <v>25</v>
      </c>
      <c r="C1766" s="5">
        <v>1</v>
      </c>
      <c r="D1766" s="2" t="s">
        <v>18</v>
      </c>
      <c r="E1766" s="5" t="s">
        <v>14</v>
      </c>
      <c r="F1766" s="5" t="s">
        <v>40</v>
      </c>
      <c r="G1766" s="6">
        <v>0</v>
      </c>
    </row>
    <row r="1767" spans="1:7" ht="10.5" customHeight="1" x14ac:dyDescent="0.2">
      <c r="A1767" s="5">
        <v>1766</v>
      </c>
      <c r="B1767" s="5" t="s">
        <v>25</v>
      </c>
      <c r="C1767" s="5">
        <v>2</v>
      </c>
      <c r="D1767" s="2" t="s">
        <v>0</v>
      </c>
      <c r="E1767" s="5" t="s">
        <v>14</v>
      </c>
      <c r="F1767" s="5" t="s">
        <v>40</v>
      </c>
      <c r="G1767" s="6">
        <v>0</v>
      </c>
    </row>
    <row r="1768" spans="1:7" ht="10.5" customHeight="1" x14ac:dyDescent="0.2">
      <c r="A1768" s="5">
        <v>1767</v>
      </c>
      <c r="B1768" s="5" t="s">
        <v>25</v>
      </c>
      <c r="C1768" s="5">
        <v>3</v>
      </c>
      <c r="D1768" s="2" t="s">
        <v>1</v>
      </c>
      <c r="E1768" s="5" t="s">
        <v>14</v>
      </c>
      <c r="F1768" s="5" t="s">
        <v>40</v>
      </c>
      <c r="G1768" s="6">
        <v>80879</v>
      </c>
    </row>
    <row r="1769" spans="1:7" ht="10.5" customHeight="1" x14ac:dyDescent="0.2">
      <c r="A1769" s="5">
        <v>1768</v>
      </c>
      <c r="B1769" s="5" t="s">
        <v>25</v>
      </c>
      <c r="C1769" s="5">
        <v>4</v>
      </c>
      <c r="D1769" s="2" t="s">
        <v>20</v>
      </c>
      <c r="E1769" s="5" t="s">
        <v>14</v>
      </c>
      <c r="F1769" s="5" t="s">
        <v>40</v>
      </c>
      <c r="G1769" s="6">
        <v>23666</v>
      </c>
    </row>
    <row r="1770" spans="1:7" ht="10.5" customHeight="1" x14ac:dyDescent="0.2">
      <c r="A1770" s="5">
        <v>1769</v>
      </c>
      <c r="B1770" s="5" t="s">
        <v>25</v>
      </c>
      <c r="C1770" s="5">
        <v>5</v>
      </c>
      <c r="D1770" s="2" t="s">
        <v>2</v>
      </c>
      <c r="E1770" s="5" t="s">
        <v>14</v>
      </c>
      <c r="F1770" s="5" t="s">
        <v>40</v>
      </c>
      <c r="G1770" s="6">
        <v>0</v>
      </c>
    </row>
    <row r="1771" spans="1:7" ht="10.5" customHeight="1" x14ac:dyDescent="0.2">
      <c r="A1771" s="5">
        <v>1770</v>
      </c>
      <c r="B1771" s="5" t="s">
        <v>25</v>
      </c>
      <c r="C1771" s="5">
        <v>6</v>
      </c>
      <c r="D1771" s="2" t="s">
        <v>19</v>
      </c>
      <c r="E1771" s="5" t="s">
        <v>14</v>
      </c>
      <c r="F1771" s="5" t="s">
        <v>40</v>
      </c>
      <c r="G1771" s="6">
        <v>0</v>
      </c>
    </row>
    <row r="1772" spans="1:7" ht="10.5" customHeight="1" x14ac:dyDescent="0.2">
      <c r="A1772" s="5">
        <v>1771</v>
      </c>
      <c r="B1772" s="5" t="s">
        <v>25</v>
      </c>
      <c r="C1772" s="5">
        <v>7</v>
      </c>
      <c r="D1772" s="2" t="s">
        <v>3</v>
      </c>
      <c r="E1772" s="5" t="s">
        <v>14</v>
      </c>
      <c r="F1772" s="5" t="s">
        <v>40</v>
      </c>
      <c r="G1772" s="6">
        <v>31042</v>
      </c>
    </row>
    <row r="1773" spans="1:7" ht="10.5" customHeight="1" x14ac:dyDescent="0.2">
      <c r="A1773" s="5">
        <v>1772</v>
      </c>
      <c r="B1773" s="5" t="s">
        <v>25</v>
      </c>
      <c r="C1773" s="5">
        <v>8</v>
      </c>
      <c r="D1773" s="2" t="s">
        <v>4</v>
      </c>
      <c r="E1773" s="5" t="s">
        <v>14</v>
      </c>
      <c r="F1773" s="5" t="s">
        <v>40</v>
      </c>
      <c r="G1773" s="6">
        <v>1490803</v>
      </c>
    </row>
    <row r="1774" spans="1:7" ht="10.5" customHeight="1" x14ac:dyDescent="0.2">
      <c r="A1774" s="5">
        <v>1773</v>
      </c>
      <c r="B1774" s="5" t="s">
        <v>25</v>
      </c>
      <c r="C1774" s="5">
        <v>9</v>
      </c>
      <c r="D1774" s="2" t="s">
        <v>5</v>
      </c>
      <c r="E1774" s="5" t="s">
        <v>14</v>
      </c>
      <c r="F1774" s="5" t="s">
        <v>40</v>
      </c>
      <c r="G1774" s="6">
        <v>1062620</v>
      </c>
    </row>
    <row r="1775" spans="1:7" ht="10.5" customHeight="1" x14ac:dyDescent="0.2">
      <c r="A1775" s="5">
        <v>1774</v>
      </c>
      <c r="B1775" s="5" t="s">
        <v>25</v>
      </c>
      <c r="C1775" s="5">
        <v>10</v>
      </c>
      <c r="D1775" s="2" t="s">
        <v>6</v>
      </c>
      <c r="E1775" s="5" t="s">
        <v>14</v>
      </c>
      <c r="F1775" s="5" t="s">
        <v>40</v>
      </c>
      <c r="G1775" s="6">
        <v>130968</v>
      </c>
    </row>
    <row r="1776" spans="1:7" ht="10.5" customHeight="1" x14ac:dyDescent="0.2">
      <c r="A1776" s="5">
        <v>1775</v>
      </c>
      <c r="B1776" s="5" t="s">
        <v>25</v>
      </c>
      <c r="C1776" s="5">
        <v>11</v>
      </c>
      <c r="D1776" s="2" t="s">
        <v>7</v>
      </c>
      <c r="E1776" s="5" t="s">
        <v>14</v>
      </c>
      <c r="F1776" s="5" t="s">
        <v>40</v>
      </c>
      <c r="G1776" s="6">
        <v>998009</v>
      </c>
    </row>
    <row r="1777" spans="1:7" ht="10.5" customHeight="1" x14ac:dyDescent="0.2">
      <c r="A1777" s="5">
        <v>1776</v>
      </c>
      <c r="B1777" s="5" t="s">
        <v>25</v>
      </c>
      <c r="C1777" s="5">
        <v>12</v>
      </c>
      <c r="D1777" s="2" t="s">
        <v>8</v>
      </c>
      <c r="E1777" s="5" t="s">
        <v>14</v>
      </c>
      <c r="F1777" s="5" t="s">
        <v>40</v>
      </c>
      <c r="G1777" s="6">
        <v>0</v>
      </c>
    </row>
    <row r="1778" spans="1:7" ht="10.5" customHeight="1" x14ac:dyDescent="0.2">
      <c r="A1778" s="5">
        <v>1777</v>
      </c>
      <c r="B1778" s="5" t="s">
        <v>25</v>
      </c>
      <c r="C1778" s="5">
        <v>13</v>
      </c>
      <c r="D1778" s="2" t="s">
        <v>9</v>
      </c>
      <c r="E1778" s="5" t="s">
        <v>14</v>
      </c>
      <c r="F1778" s="5" t="s">
        <v>40</v>
      </c>
      <c r="G1778" s="6">
        <v>0</v>
      </c>
    </row>
    <row r="1779" spans="1:7" ht="10.5" customHeight="1" x14ac:dyDescent="0.2">
      <c r="A1779" s="5">
        <v>1778</v>
      </c>
      <c r="B1779" s="5" t="s">
        <v>25</v>
      </c>
      <c r="C1779" s="5">
        <v>14</v>
      </c>
      <c r="D1779" s="2" t="s">
        <v>10</v>
      </c>
      <c r="E1779" s="5" t="s">
        <v>14</v>
      </c>
      <c r="F1779" s="5" t="s">
        <v>40</v>
      </c>
      <c r="G1779" s="6">
        <v>115889</v>
      </c>
    </row>
    <row r="1780" spans="1:7" ht="10.5" customHeight="1" x14ac:dyDescent="0.2">
      <c r="A1780" s="5">
        <v>1779</v>
      </c>
      <c r="B1780" s="5" t="s">
        <v>104</v>
      </c>
      <c r="C1780" s="5">
        <v>20</v>
      </c>
      <c r="D1780" s="2" t="s">
        <v>56</v>
      </c>
      <c r="E1780" s="5" t="s">
        <v>13</v>
      </c>
      <c r="F1780" s="5" t="s">
        <v>40</v>
      </c>
      <c r="G1780" s="6">
        <v>0</v>
      </c>
    </row>
    <row r="1781" spans="1:7" ht="10.5" customHeight="1" x14ac:dyDescent="0.2">
      <c r="A1781" s="5">
        <v>1780</v>
      </c>
      <c r="B1781" s="5" t="s">
        <v>104</v>
      </c>
      <c r="C1781" s="5">
        <v>21</v>
      </c>
      <c r="D1781" s="2" t="s">
        <v>57</v>
      </c>
      <c r="E1781" s="5" t="s">
        <v>13</v>
      </c>
      <c r="F1781" s="5" t="s">
        <v>40</v>
      </c>
      <c r="G1781" s="6">
        <v>0</v>
      </c>
    </row>
    <row r="1782" spans="1:7" ht="10.5" customHeight="1" x14ac:dyDescent="0.2">
      <c r="A1782" s="5">
        <v>1781</v>
      </c>
      <c r="B1782" s="5" t="s">
        <v>104</v>
      </c>
      <c r="C1782" s="5">
        <v>22</v>
      </c>
      <c r="D1782" s="2" t="s">
        <v>58</v>
      </c>
      <c r="E1782" s="5" t="s">
        <v>13</v>
      </c>
      <c r="F1782" s="5" t="s">
        <v>40</v>
      </c>
      <c r="G1782" s="6">
        <v>270438</v>
      </c>
    </row>
    <row r="1783" spans="1:7" ht="10.5" customHeight="1" x14ac:dyDescent="0.2">
      <c r="A1783" s="5">
        <v>1782</v>
      </c>
      <c r="B1783" s="5" t="s">
        <v>104</v>
      </c>
      <c r="C1783" s="5">
        <v>23</v>
      </c>
      <c r="D1783" s="2" t="s">
        <v>47</v>
      </c>
      <c r="E1783" s="5" t="s">
        <v>13</v>
      </c>
      <c r="F1783" s="5" t="s">
        <v>40</v>
      </c>
      <c r="G1783" s="6">
        <v>518987</v>
      </c>
    </row>
    <row r="1784" spans="1:7" ht="10.5" customHeight="1" x14ac:dyDescent="0.2">
      <c r="A1784" s="5">
        <v>1783</v>
      </c>
      <c r="B1784" s="5" t="s">
        <v>104</v>
      </c>
      <c r="C1784" s="5">
        <v>24</v>
      </c>
      <c r="D1784" s="2" t="s">
        <v>48</v>
      </c>
      <c r="E1784" s="5" t="s">
        <v>13</v>
      </c>
      <c r="F1784" s="5" t="s">
        <v>40</v>
      </c>
      <c r="G1784" s="6">
        <v>2149</v>
      </c>
    </row>
    <row r="1785" spans="1:7" ht="10.5" customHeight="1" x14ac:dyDescent="0.2">
      <c r="A1785" s="5">
        <v>1784</v>
      </c>
      <c r="B1785" s="5" t="s">
        <v>104</v>
      </c>
      <c r="C1785" s="5">
        <v>25</v>
      </c>
      <c r="D1785" s="2" t="s">
        <v>59</v>
      </c>
      <c r="E1785" s="5" t="s">
        <v>13</v>
      </c>
      <c r="F1785" s="5" t="s">
        <v>40</v>
      </c>
      <c r="G1785" s="6">
        <v>16513</v>
      </c>
    </row>
    <row r="1786" spans="1:7" ht="10.5" customHeight="1" x14ac:dyDescent="0.2">
      <c r="A1786" s="5">
        <v>1785</v>
      </c>
      <c r="B1786" s="5" t="s">
        <v>104</v>
      </c>
      <c r="C1786" s="5">
        <v>26</v>
      </c>
      <c r="D1786" s="2" t="s">
        <v>49</v>
      </c>
      <c r="E1786" s="5" t="s">
        <v>13</v>
      </c>
      <c r="F1786" s="5" t="s">
        <v>40</v>
      </c>
      <c r="G1786" s="6">
        <v>41526</v>
      </c>
    </row>
    <row r="1787" spans="1:7" ht="10.5" customHeight="1" x14ac:dyDescent="0.2">
      <c r="A1787" s="5">
        <v>1786</v>
      </c>
      <c r="B1787" s="5" t="s">
        <v>104</v>
      </c>
      <c r="C1787" s="5">
        <v>27</v>
      </c>
      <c r="D1787" s="2" t="s">
        <v>60</v>
      </c>
      <c r="E1787" s="5" t="s">
        <v>13</v>
      </c>
      <c r="F1787" s="5" t="s">
        <v>40</v>
      </c>
      <c r="G1787" s="6">
        <v>0</v>
      </c>
    </row>
    <row r="1788" spans="1:7" ht="10.5" customHeight="1" x14ac:dyDescent="0.2">
      <c r="A1788" s="5">
        <v>1787</v>
      </c>
      <c r="B1788" s="5" t="s">
        <v>104</v>
      </c>
      <c r="C1788" s="5">
        <v>28</v>
      </c>
      <c r="D1788" s="2" t="s">
        <v>61</v>
      </c>
      <c r="E1788" s="5" t="s">
        <v>13</v>
      </c>
      <c r="F1788" s="5" t="s">
        <v>40</v>
      </c>
      <c r="G1788" s="6">
        <v>258514</v>
      </c>
    </row>
    <row r="1789" spans="1:7" ht="10.5" customHeight="1" x14ac:dyDescent="0.2">
      <c r="A1789" s="5">
        <v>1788</v>
      </c>
      <c r="B1789" s="5" t="s">
        <v>104</v>
      </c>
      <c r="C1789" s="5">
        <v>20</v>
      </c>
      <c r="D1789" s="2" t="s">
        <v>56</v>
      </c>
      <c r="E1789" s="5" t="s">
        <v>14</v>
      </c>
      <c r="F1789" s="5" t="s">
        <v>40</v>
      </c>
      <c r="G1789" s="6">
        <v>0</v>
      </c>
    </row>
    <row r="1790" spans="1:7" ht="10.5" customHeight="1" x14ac:dyDescent="0.2">
      <c r="A1790" s="5">
        <v>1789</v>
      </c>
      <c r="B1790" s="5" t="s">
        <v>104</v>
      </c>
      <c r="C1790" s="5">
        <v>21</v>
      </c>
      <c r="D1790" s="2" t="s">
        <v>57</v>
      </c>
      <c r="E1790" s="5" t="s">
        <v>14</v>
      </c>
      <c r="F1790" s="5" t="s">
        <v>40</v>
      </c>
      <c r="G1790" s="6">
        <v>34544</v>
      </c>
    </row>
    <row r="1791" spans="1:7" ht="10.5" customHeight="1" x14ac:dyDescent="0.2">
      <c r="A1791" s="5">
        <v>1790</v>
      </c>
      <c r="B1791" s="5" t="s">
        <v>104</v>
      </c>
      <c r="C1791" s="5">
        <v>22</v>
      </c>
      <c r="D1791" s="2" t="s">
        <v>58</v>
      </c>
      <c r="E1791" s="5" t="s">
        <v>14</v>
      </c>
      <c r="F1791" s="5" t="s">
        <v>40</v>
      </c>
      <c r="G1791" s="6">
        <v>0</v>
      </c>
    </row>
    <row r="1792" spans="1:7" ht="10.5" customHeight="1" x14ac:dyDescent="0.2">
      <c r="A1792" s="5">
        <v>1791</v>
      </c>
      <c r="B1792" s="5" t="s">
        <v>104</v>
      </c>
      <c r="C1792" s="5">
        <v>23</v>
      </c>
      <c r="D1792" s="2" t="s">
        <v>47</v>
      </c>
      <c r="E1792" s="5" t="s">
        <v>14</v>
      </c>
      <c r="F1792" s="5" t="s">
        <v>40</v>
      </c>
      <c r="G1792" s="6">
        <v>1752</v>
      </c>
    </row>
    <row r="1793" spans="1:7" ht="10.5" customHeight="1" x14ac:dyDescent="0.2">
      <c r="A1793" s="5">
        <v>1792</v>
      </c>
      <c r="B1793" s="5" t="s">
        <v>104</v>
      </c>
      <c r="C1793" s="5">
        <v>24</v>
      </c>
      <c r="D1793" s="2" t="s">
        <v>48</v>
      </c>
      <c r="E1793" s="5" t="s">
        <v>14</v>
      </c>
      <c r="F1793" s="5" t="s">
        <v>40</v>
      </c>
      <c r="G1793" s="6">
        <v>132940</v>
      </c>
    </row>
    <row r="1794" spans="1:7" ht="10.5" customHeight="1" x14ac:dyDescent="0.2">
      <c r="A1794" s="5">
        <v>1793</v>
      </c>
      <c r="B1794" s="5" t="s">
        <v>104</v>
      </c>
      <c r="C1794" s="5">
        <v>25</v>
      </c>
      <c r="D1794" s="2" t="s">
        <v>59</v>
      </c>
      <c r="E1794" s="5" t="s">
        <v>14</v>
      </c>
      <c r="F1794" s="5" t="s">
        <v>40</v>
      </c>
      <c r="G1794" s="6">
        <v>404341</v>
      </c>
    </row>
    <row r="1795" spans="1:7" ht="10.5" customHeight="1" x14ac:dyDescent="0.2">
      <c r="A1795" s="5">
        <v>1794</v>
      </c>
      <c r="B1795" s="5" t="s">
        <v>104</v>
      </c>
      <c r="C1795" s="5">
        <v>26</v>
      </c>
      <c r="D1795" s="2" t="s">
        <v>49</v>
      </c>
      <c r="E1795" s="5" t="s">
        <v>14</v>
      </c>
      <c r="F1795" s="5" t="s">
        <v>40</v>
      </c>
      <c r="G1795" s="6">
        <v>0</v>
      </c>
    </row>
    <row r="1796" spans="1:7" ht="10.5" customHeight="1" x14ac:dyDescent="0.2">
      <c r="A1796" s="5">
        <v>1795</v>
      </c>
      <c r="B1796" s="5" t="s">
        <v>104</v>
      </c>
      <c r="C1796" s="5">
        <v>27</v>
      </c>
      <c r="D1796" s="2" t="s">
        <v>60</v>
      </c>
      <c r="E1796" s="5" t="s">
        <v>14</v>
      </c>
      <c r="F1796" s="5" t="s">
        <v>40</v>
      </c>
      <c r="G1796" s="6">
        <v>0</v>
      </c>
    </row>
    <row r="1797" spans="1:7" ht="10.5" customHeight="1" x14ac:dyDescent="0.2">
      <c r="A1797" s="5">
        <v>1796</v>
      </c>
      <c r="B1797" s="5" t="s">
        <v>104</v>
      </c>
      <c r="C1797" s="5">
        <v>28</v>
      </c>
      <c r="D1797" s="2" t="s">
        <v>61</v>
      </c>
      <c r="E1797" s="5" t="s">
        <v>14</v>
      </c>
      <c r="F1797" s="5" t="s">
        <v>40</v>
      </c>
      <c r="G1797" s="6">
        <v>938998</v>
      </c>
    </row>
    <row r="1798" spans="1:7" ht="10.5" customHeight="1" x14ac:dyDescent="0.2">
      <c r="A1798" s="5">
        <v>1797</v>
      </c>
      <c r="B1798" s="5" t="s">
        <v>11</v>
      </c>
      <c r="C1798" s="5">
        <v>29</v>
      </c>
      <c r="D1798" s="2" t="s">
        <v>11</v>
      </c>
      <c r="E1798" s="5" t="s">
        <v>13</v>
      </c>
      <c r="F1798" s="5" t="s">
        <v>40</v>
      </c>
      <c r="G1798" s="6">
        <v>-17864</v>
      </c>
    </row>
    <row r="1799" spans="1:7" ht="10.5" customHeight="1" x14ac:dyDescent="0.2">
      <c r="A1799" s="5">
        <v>1798</v>
      </c>
      <c r="B1799" s="5" t="s">
        <v>11</v>
      </c>
      <c r="C1799" s="5">
        <v>29</v>
      </c>
      <c r="D1799" s="2" t="s">
        <v>11</v>
      </c>
      <c r="E1799" s="5" t="s">
        <v>14</v>
      </c>
      <c r="F1799" s="5" t="s">
        <v>40</v>
      </c>
      <c r="G1799" s="6">
        <v>39232</v>
      </c>
    </row>
    <row r="1800" spans="1:7" ht="10.5" customHeight="1" x14ac:dyDescent="0.2">
      <c r="A1800" s="5">
        <v>1799</v>
      </c>
      <c r="B1800" s="5" t="s">
        <v>24</v>
      </c>
      <c r="C1800" s="5">
        <v>30</v>
      </c>
      <c r="D1800" s="2" t="s">
        <v>15</v>
      </c>
      <c r="E1800" s="5" t="s">
        <v>13</v>
      </c>
      <c r="F1800" s="5" t="s">
        <v>40</v>
      </c>
      <c r="G1800" s="6">
        <v>0</v>
      </c>
    </row>
    <row r="1801" spans="1:7" ht="10.5" customHeight="1" x14ac:dyDescent="0.2">
      <c r="A1801" s="5">
        <v>1800</v>
      </c>
      <c r="B1801" s="5" t="s">
        <v>24</v>
      </c>
      <c r="C1801" s="5">
        <v>30</v>
      </c>
      <c r="D1801" s="2" t="s">
        <v>15</v>
      </c>
      <c r="E1801" s="5" t="s">
        <v>14</v>
      </c>
      <c r="F1801" s="5" t="s">
        <v>40</v>
      </c>
      <c r="G1801" s="6">
        <v>0</v>
      </c>
    </row>
    <row r="1802" spans="1:7" ht="10.5" customHeight="1" x14ac:dyDescent="0.2">
      <c r="A1802" s="5">
        <v>1801</v>
      </c>
      <c r="B1802" s="5" t="s">
        <v>25</v>
      </c>
      <c r="C1802" s="5">
        <v>1</v>
      </c>
      <c r="D1802" s="2" t="s">
        <v>18</v>
      </c>
      <c r="E1802" s="5" t="s">
        <v>13</v>
      </c>
      <c r="F1802" s="5" t="s">
        <v>39</v>
      </c>
      <c r="G1802" s="6">
        <v>131288</v>
      </c>
    </row>
    <row r="1803" spans="1:7" ht="10.5" customHeight="1" x14ac:dyDescent="0.2">
      <c r="A1803" s="5">
        <v>1802</v>
      </c>
      <c r="B1803" s="5" t="s">
        <v>25</v>
      </c>
      <c r="C1803" s="5">
        <v>2</v>
      </c>
      <c r="D1803" s="2" t="s">
        <v>0</v>
      </c>
      <c r="E1803" s="5" t="s">
        <v>13</v>
      </c>
      <c r="F1803" s="5" t="s">
        <v>39</v>
      </c>
      <c r="G1803" s="6">
        <v>4800843</v>
      </c>
    </row>
    <row r="1804" spans="1:7" ht="10.5" customHeight="1" x14ac:dyDescent="0.2">
      <c r="A1804" s="5">
        <v>1803</v>
      </c>
      <c r="B1804" s="5" t="s">
        <v>25</v>
      </c>
      <c r="C1804" s="5">
        <v>3</v>
      </c>
      <c r="D1804" s="2" t="s">
        <v>1</v>
      </c>
      <c r="E1804" s="5" t="s">
        <v>13</v>
      </c>
      <c r="F1804" s="5" t="s">
        <v>39</v>
      </c>
      <c r="G1804" s="6">
        <v>179282</v>
      </c>
    </row>
    <row r="1805" spans="1:7" ht="10.5" customHeight="1" x14ac:dyDescent="0.2">
      <c r="A1805" s="5">
        <v>1804</v>
      </c>
      <c r="B1805" s="5" t="s">
        <v>25</v>
      </c>
      <c r="C1805" s="5">
        <v>4</v>
      </c>
      <c r="D1805" s="2" t="s">
        <v>20</v>
      </c>
      <c r="E1805" s="5" t="s">
        <v>13</v>
      </c>
      <c r="F1805" s="5" t="s">
        <v>39</v>
      </c>
      <c r="G1805" s="6">
        <v>111122</v>
      </c>
    </row>
    <row r="1806" spans="1:7" ht="10.5" customHeight="1" x14ac:dyDescent="0.2">
      <c r="A1806" s="5">
        <v>1805</v>
      </c>
      <c r="B1806" s="5" t="s">
        <v>25</v>
      </c>
      <c r="C1806" s="5">
        <v>5</v>
      </c>
      <c r="D1806" s="2" t="s">
        <v>2</v>
      </c>
      <c r="E1806" s="5" t="s">
        <v>13</v>
      </c>
      <c r="F1806" s="5" t="s">
        <v>39</v>
      </c>
      <c r="G1806" s="6">
        <v>273090</v>
      </c>
    </row>
    <row r="1807" spans="1:7" ht="10.5" customHeight="1" x14ac:dyDescent="0.2">
      <c r="A1807" s="5">
        <v>1806</v>
      </c>
      <c r="B1807" s="5" t="s">
        <v>25</v>
      </c>
      <c r="C1807" s="5">
        <v>6</v>
      </c>
      <c r="D1807" s="2" t="s">
        <v>19</v>
      </c>
      <c r="E1807" s="5" t="s">
        <v>13</v>
      </c>
      <c r="F1807" s="5" t="s">
        <v>39</v>
      </c>
      <c r="G1807" s="6">
        <v>1008804</v>
      </c>
    </row>
    <row r="1808" spans="1:7" ht="10.5" customHeight="1" x14ac:dyDescent="0.2">
      <c r="A1808" s="5">
        <v>1807</v>
      </c>
      <c r="B1808" s="5" t="s">
        <v>25</v>
      </c>
      <c r="C1808" s="5">
        <v>7</v>
      </c>
      <c r="D1808" s="2" t="s">
        <v>3</v>
      </c>
      <c r="E1808" s="5" t="s">
        <v>13</v>
      </c>
      <c r="F1808" s="5" t="s">
        <v>39</v>
      </c>
      <c r="G1808" s="6">
        <v>0</v>
      </c>
    </row>
    <row r="1809" spans="1:7" ht="10.5" customHeight="1" x14ac:dyDescent="0.2">
      <c r="A1809" s="5">
        <v>1808</v>
      </c>
      <c r="B1809" s="5" t="s">
        <v>25</v>
      </c>
      <c r="C1809" s="5">
        <v>8</v>
      </c>
      <c r="D1809" s="2" t="s">
        <v>4</v>
      </c>
      <c r="E1809" s="5" t="s">
        <v>13</v>
      </c>
      <c r="F1809" s="5" t="s">
        <v>39</v>
      </c>
      <c r="G1809" s="6">
        <v>0</v>
      </c>
    </row>
    <row r="1810" spans="1:7" ht="10.5" customHeight="1" x14ac:dyDescent="0.2">
      <c r="A1810" s="5">
        <v>1809</v>
      </c>
      <c r="B1810" s="5" t="s">
        <v>25</v>
      </c>
      <c r="C1810" s="5">
        <v>9</v>
      </c>
      <c r="D1810" s="2" t="s">
        <v>5</v>
      </c>
      <c r="E1810" s="5" t="s">
        <v>13</v>
      </c>
      <c r="F1810" s="5" t="s">
        <v>39</v>
      </c>
      <c r="G1810" s="6">
        <v>0</v>
      </c>
    </row>
    <row r="1811" spans="1:7" ht="10.5" customHeight="1" x14ac:dyDescent="0.2">
      <c r="A1811" s="5">
        <v>1810</v>
      </c>
      <c r="B1811" s="5" t="s">
        <v>25</v>
      </c>
      <c r="C1811" s="5">
        <v>10</v>
      </c>
      <c r="D1811" s="2" t="s">
        <v>6</v>
      </c>
      <c r="E1811" s="5" t="s">
        <v>13</v>
      </c>
      <c r="F1811" s="5" t="s">
        <v>39</v>
      </c>
      <c r="G1811" s="6">
        <v>0</v>
      </c>
    </row>
    <row r="1812" spans="1:7" ht="10.5" customHeight="1" x14ac:dyDescent="0.2">
      <c r="A1812" s="5">
        <v>1811</v>
      </c>
      <c r="B1812" s="5" t="s">
        <v>25</v>
      </c>
      <c r="C1812" s="5">
        <v>11</v>
      </c>
      <c r="D1812" s="2" t="s">
        <v>7</v>
      </c>
      <c r="E1812" s="5" t="s">
        <v>13</v>
      </c>
      <c r="F1812" s="5" t="s">
        <v>39</v>
      </c>
      <c r="G1812" s="6">
        <v>0</v>
      </c>
    </row>
    <row r="1813" spans="1:7" ht="10.5" customHeight="1" x14ac:dyDescent="0.2">
      <c r="A1813" s="5">
        <v>1812</v>
      </c>
      <c r="B1813" s="5" t="s">
        <v>25</v>
      </c>
      <c r="C1813" s="5">
        <v>12</v>
      </c>
      <c r="D1813" s="2" t="s">
        <v>8</v>
      </c>
      <c r="E1813" s="5" t="s">
        <v>13</v>
      </c>
      <c r="F1813" s="5" t="s">
        <v>39</v>
      </c>
      <c r="G1813" s="6">
        <v>13922074</v>
      </c>
    </row>
    <row r="1814" spans="1:7" ht="10.5" customHeight="1" x14ac:dyDescent="0.2">
      <c r="A1814" s="5">
        <v>1813</v>
      </c>
      <c r="B1814" s="5" t="s">
        <v>25</v>
      </c>
      <c r="C1814" s="5">
        <v>13</v>
      </c>
      <c r="D1814" s="2" t="s">
        <v>9</v>
      </c>
      <c r="E1814" s="5" t="s">
        <v>13</v>
      </c>
      <c r="F1814" s="5" t="s">
        <v>39</v>
      </c>
      <c r="G1814" s="6">
        <v>0</v>
      </c>
    </row>
    <row r="1815" spans="1:7" ht="10.5" customHeight="1" x14ac:dyDescent="0.2">
      <c r="A1815" s="5">
        <v>1814</v>
      </c>
      <c r="B1815" s="5" t="s">
        <v>25</v>
      </c>
      <c r="C1815" s="5">
        <v>14</v>
      </c>
      <c r="D1815" s="2" t="s">
        <v>10</v>
      </c>
      <c r="E1815" s="5" t="s">
        <v>13</v>
      </c>
      <c r="F1815" s="5" t="s">
        <v>39</v>
      </c>
      <c r="G1815" s="6">
        <v>10904022</v>
      </c>
    </row>
    <row r="1816" spans="1:7" ht="10.5" customHeight="1" x14ac:dyDescent="0.2">
      <c r="A1816" s="5">
        <v>1815</v>
      </c>
      <c r="B1816" s="5" t="s">
        <v>25</v>
      </c>
      <c r="C1816" s="5">
        <v>1</v>
      </c>
      <c r="D1816" s="2" t="s">
        <v>18</v>
      </c>
      <c r="E1816" s="5" t="s">
        <v>14</v>
      </c>
      <c r="F1816" s="5" t="s">
        <v>39</v>
      </c>
      <c r="G1816" s="6">
        <v>0</v>
      </c>
    </row>
    <row r="1817" spans="1:7" ht="10.5" customHeight="1" x14ac:dyDescent="0.2">
      <c r="A1817" s="5">
        <v>1816</v>
      </c>
      <c r="B1817" s="5" t="s">
        <v>25</v>
      </c>
      <c r="C1817" s="5">
        <v>2</v>
      </c>
      <c r="D1817" s="2" t="s">
        <v>0</v>
      </c>
      <c r="E1817" s="5" t="s">
        <v>14</v>
      </c>
      <c r="F1817" s="5" t="s">
        <v>39</v>
      </c>
      <c r="G1817" s="6">
        <v>0</v>
      </c>
    </row>
    <row r="1818" spans="1:7" ht="10.5" customHeight="1" x14ac:dyDescent="0.2">
      <c r="A1818" s="5">
        <v>1817</v>
      </c>
      <c r="B1818" s="5" t="s">
        <v>25</v>
      </c>
      <c r="C1818" s="5">
        <v>3</v>
      </c>
      <c r="D1818" s="2" t="s">
        <v>1</v>
      </c>
      <c r="E1818" s="5" t="s">
        <v>14</v>
      </c>
      <c r="F1818" s="5" t="s">
        <v>39</v>
      </c>
      <c r="G1818" s="6">
        <v>75793</v>
      </c>
    </row>
    <row r="1819" spans="1:7" ht="10.5" customHeight="1" x14ac:dyDescent="0.2">
      <c r="A1819" s="5">
        <v>1818</v>
      </c>
      <c r="B1819" s="5" t="s">
        <v>25</v>
      </c>
      <c r="C1819" s="5">
        <v>4</v>
      </c>
      <c r="D1819" s="2" t="s">
        <v>20</v>
      </c>
      <c r="E1819" s="5" t="s">
        <v>14</v>
      </c>
      <c r="F1819" s="5" t="s">
        <v>39</v>
      </c>
      <c r="G1819" s="6">
        <v>21750</v>
      </c>
    </row>
    <row r="1820" spans="1:7" ht="10.5" customHeight="1" x14ac:dyDescent="0.2">
      <c r="A1820" s="5">
        <v>1819</v>
      </c>
      <c r="B1820" s="5" t="s">
        <v>25</v>
      </c>
      <c r="C1820" s="5">
        <v>5</v>
      </c>
      <c r="D1820" s="2" t="s">
        <v>2</v>
      </c>
      <c r="E1820" s="5" t="s">
        <v>14</v>
      </c>
      <c r="F1820" s="5" t="s">
        <v>39</v>
      </c>
      <c r="G1820" s="6">
        <v>0</v>
      </c>
    </row>
    <row r="1821" spans="1:7" ht="10.5" customHeight="1" x14ac:dyDescent="0.2">
      <c r="A1821" s="5">
        <v>1820</v>
      </c>
      <c r="B1821" s="5" t="s">
        <v>25</v>
      </c>
      <c r="C1821" s="5">
        <v>6</v>
      </c>
      <c r="D1821" s="2" t="s">
        <v>19</v>
      </c>
      <c r="E1821" s="5" t="s">
        <v>14</v>
      </c>
      <c r="F1821" s="5" t="s">
        <v>39</v>
      </c>
      <c r="G1821" s="6">
        <v>0</v>
      </c>
    </row>
    <row r="1822" spans="1:7" ht="10.5" customHeight="1" x14ac:dyDescent="0.2">
      <c r="A1822" s="5">
        <v>1821</v>
      </c>
      <c r="B1822" s="5" t="s">
        <v>25</v>
      </c>
      <c r="C1822" s="5">
        <v>7</v>
      </c>
      <c r="D1822" s="2" t="s">
        <v>3</v>
      </c>
      <c r="E1822" s="5" t="s">
        <v>14</v>
      </c>
      <c r="F1822" s="5" t="s">
        <v>39</v>
      </c>
      <c r="G1822" s="6">
        <v>29702</v>
      </c>
    </row>
    <row r="1823" spans="1:7" ht="10.5" customHeight="1" x14ac:dyDescent="0.2">
      <c r="A1823" s="5">
        <v>1822</v>
      </c>
      <c r="B1823" s="5" t="s">
        <v>25</v>
      </c>
      <c r="C1823" s="5">
        <v>8</v>
      </c>
      <c r="D1823" s="2" t="s">
        <v>4</v>
      </c>
      <c r="E1823" s="5" t="s">
        <v>14</v>
      </c>
      <c r="F1823" s="5" t="s">
        <v>39</v>
      </c>
      <c r="G1823" s="6">
        <v>1635023</v>
      </c>
    </row>
    <row r="1824" spans="1:7" ht="10.5" customHeight="1" x14ac:dyDescent="0.2">
      <c r="A1824" s="5">
        <v>1823</v>
      </c>
      <c r="B1824" s="5" t="s">
        <v>25</v>
      </c>
      <c r="C1824" s="5">
        <v>9</v>
      </c>
      <c r="D1824" s="2" t="s">
        <v>5</v>
      </c>
      <c r="E1824" s="5" t="s">
        <v>14</v>
      </c>
      <c r="F1824" s="5" t="s">
        <v>39</v>
      </c>
      <c r="G1824" s="6">
        <v>1107931</v>
      </c>
    </row>
    <row r="1825" spans="1:7" ht="10.5" customHeight="1" x14ac:dyDescent="0.2">
      <c r="A1825" s="5">
        <v>1824</v>
      </c>
      <c r="B1825" s="5" t="s">
        <v>25</v>
      </c>
      <c r="C1825" s="5">
        <v>10</v>
      </c>
      <c r="D1825" s="2" t="s">
        <v>6</v>
      </c>
      <c r="E1825" s="5" t="s">
        <v>14</v>
      </c>
      <c r="F1825" s="5" t="s">
        <v>39</v>
      </c>
      <c r="G1825" s="6">
        <v>141655</v>
      </c>
    </row>
    <row r="1826" spans="1:7" ht="10.5" customHeight="1" x14ac:dyDescent="0.2">
      <c r="A1826" s="5">
        <v>1825</v>
      </c>
      <c r="B1826" s="5" t="s">
        <v>25</v>
      </c>
      <c r="C1826" s="5">
        <v>11</v>
      </c>
      <c r="D1826" s="2" t="s">
        <v>7</v>
      </c>
      <c r="E1826" s="5" t="s">
        <v>14</v>
      </c>
      <c r="F1826" s="5" t="s">
        <v>39</v>
      </c>
      <c r="G1826" s="6">
        <v>1025126</v>
      </c>
    </row>
    <row r="1827" spans="1:7" ht="10.5" customHeight="1" x14ac:dyDescent="0.2">
      <c r="A1827" s="5">
        <v>1826</v>
      </c>
      <c r="B1827" s="5" t="s">
        <v>25</v>
      </c>
      <c r="C1827" s="5">
        <v>12</v>
      </c>
      <c r="D1827" s="2" t="s">
        <v>8</v>
      </c>
      <c r="E1827" s="5" t="s">
        <v>14</v>
      </c>
      <c r="F1827" s="5" t="s">
        <v>39</v>
      </c>
      <c r="G1827" s="6">
        <v>0</v>
      </c>
    </row>
    <row r="1828" spans="1:7" ht="10.5" customHeight="1" x14ac:dyDescent="0.2">
      <c r="A1828" s="5">
        <v>1827</v>
      </c>
      <c r="B1828" s="5" t="s">
        <v>25</v>
      </c>
      <c r="C1828" s="5">
        <v>13</v>
      </c>
      <c r="D1828" s="2" t="s">
        <v>9</v>
      </c>
      <c r="E1828" s="5" t="s">
        <v>14</v>
      </c>
      <c r="F1828" s="5" t="s">
        <v>39</v>
      </c>
      <c r="G1828" s="6">
        <v>0</v>
      </c>
    </row>
    <row r="1829" spans="1:7" ht="10.5" customHeight="1" x14ac:dyDescent="0.2">
      <c r="A1829" s="5">
        <v>1828</v>
      </c>
      <c r="B1829" s="5" t="s">
        <v>25</v>
      </c>
      <c r="C1829" s="5">
        <v>14</v>
      </c>
      <c r="D1829" s="2" t="s">
        <v>10</v>
      </c>
      <c r="E1829" s="5" t="s">
        <v>14</v>
      </c>
      <c r="F1829" s="5" t="s">
        <v>39</v>
      </c>
      <c r="G1829" s="6">
        <v>0</v>
      </c>
    </row>
    <row r="1830" spans="1:7" ht="10.5" customHeight="1" x14ac:dyDescent="0.2">
      <c r="A1830" s="5">
        <v>1829</v>
      </c>
      <c r="B1830" s="5" t="s">
        <v>104</v>
      </c>
      <c r="C1830" s="5">
        <v>20</v>
      </c>
      <c r="D1830" s="2" t="s">
        <v>56</v>
      </c>
      <c r="E1830" s="5" t="s">
        <v>13</v>
      </c>
      <c r="F1830" s="5" t="s">
        <v>39</v>
      </c>
      <c r="G1830" s="6">
        <v>0</v>
      </c>
    </row>
    <row r="1831" spans="1:7" ht="10.5" customHeight="1" x14ac:dyDescent="0.2">
      <c r="A1831" s="5">
        <v>1830</v>
      </c>
      <c r="B1831" s="5" t="s">
        <v>104</v>
      </c>
      <c r="C1831" s="5">
        <v>21</v>
      </c>
      <c r="D1831" s="2" t="s">
        <v>57</v>
      </c>
      <c r="E1831" s="5" t="s">
        <v>13</v>
      </c>
      <c r="F1831" s="5" t="s">
        <v>39</v>
      </c>
      <c r="G1831" s="6">
        <v>0</v>
      </c>
    </row>
    <row r="1832" spans="1:7" ht="10.5" customHeight="1" x14ac:dyDescent="0.2">
      <c r="A1832" s="5">
        <v>1831</v>
      </c>
      <c r="B1832" s="5" t="s">
        <v>104</v>
      </c>
      <c r="C1832" s="5">
        <v>22</v>
      </c>
      <c r="D1832" s="2" t="s">
        <v>58</v>
      </c>
      <c r="E1832" s="5" t="s">
        <v>13</v>
      </c>
      <c r="F1832" s="5" t="s">
        <v>39</v>
      </c>
      <c r="G1832" s="6">
        <v>241817</v>
      </c>
    </row>
    <row r="1833" spans="1:7" ht="10.5" customHeight="1" x14ac:dyDescent="0.2">
      <c r="A1833" s="5">
        <v>1832</v>
      </c>
      <c r="B1833" s="5" t="s">
        <v>104</v>
      </c>
      <c r="C1833" s="5">
        <v>23</v>
      </c>
      <c r="D1833" s="2" t="s">
        <v>47</v>
      </c>
      <c r="E1833" s="5" t="s">
        <v>13</v>
      </c>
      <c r="F1833" s="5" t="s">
        <v>39</v>
      </c>
      <c r="G1833" s="6">
        <v>447001</v>
      </c>
    </row>
    <row r="1834" spans="1:7" ht="10.5" customHeight="1" x14ac:dyDescent="0.2">
      <c r="A1834" s="5">
        <v>1833</v>
      </c>
      <c r="B1834" s="5" t="s">
        <v>104</v>
      </c>
      <c r="C1834" s="5">
        <v>24</v>
      </c>
      <c r="D1834" s="2" t="s">
        <v>48</v>
      </c>
      <c r="E1834" s="5" t="s">
        <v>13</v>
      </c>
      <c r="F1834" s="5" t="s">
        <v>39</v>
      </c>
      <c r="G1834" s="6">
        <v>3</v>
      </c>
    </row>
    <row r="1835" spans="1:7" ht="10.5" customHeight="1" x14ac:dyDescent="0.2">
      <c r="A1835" s="5">
        <v>1834</v>
      </c>
      <c r="B1835" s="5" t="s">
        <v>104</v>
      </c>
      <c r="C1835" s="5">
        <v>25</v>
      </c>
      <c r="D1835" s="2" t="s">
        <v>59</v>
      </c>
      <c r="E1835" s="5" t="s">
        <v>13</v>
      </c>
      <c r="F1835" s="5" t="s">
        <v>39</v>
      </c>
      <c r="G1835" s="6">
        <v>32809</v>
      </c>
    </row>
    <row r="1836" spans="1:7" ht="10.5" customHeight="1" x14ac:dyDescent="0.2">
      <c r="A1836" s="5">
        <v>1835</v>
      </c>
      <c r="B1836" s="5" t="s">
        <v>104</v>
      </c>
      <c r="C1836" s="5">
        <v>26</v>
      </c>
      <c r="D1836" s="2" t="s">
        <v>49</v>
      </c>
      <c r="E1836" s="5" t="s">
        <v>13</v>
      </c>
      <c r="F1836" s="5" t="s">
        <v>39</v>
      </c>
      <c r="G1836" s="6">
        <v>38030</v>
      </c>
    </row>
    <row r="1837" spans="1:7" ht="10.5" customHeight="1" x14ac:dyDescent="0.2">
      <c r="A1837" s="5">
        <v>1836</v>
      </c>
      <c r="B1837" s="5" t="s">
        <v>104</v>
      </c>
      <c r="C1837" s="5">
        <v>27</v>
      </c>
      <c r="D1837" s="2" t="s">
        <v>60</v>
      </c>
      <c r="E1837" s="5" t="s">
        <v>13</v>
      </c>
      <c r="F1837" s="5" t="s">
        <v>39</v>
      </c>
      <c r="G1837" s="6">
        <v>0</v>
      </c>
    </row>
    <row r="1838" spans="1:7" ht="10.5" customHeight="1" x14ac:dyDescent="0.2">
      <c r="A1838" s="5">
        <v>1837</v>
      </c>
      <c r="B1838" s="5" t="s">
        <v>104</v>
      </c>
      <c r="C1838" s="5">
        <v>28</v>
      </c>
      <c r="D1838" s="2" t="s">
        <v>61</v>
      </c>
      <c r="E1838" s="5" t="s">
        <v>13</v>
      </c>
      <c r="F1838" s="5" t="s">
        <v>39</v>
      </c>
      <c r="G1838" s="6">
        <v>232900</v>
      </c>
    </row>
    <row r="1839" spans="1:7" ht="10.5" customHeight="1" x14ac:dyDescent="0.2">
      <c r="A1839" s="5">
        <v>1838</v>
      </c>
      <c r="B1839" s="5" t="s">
        <v>104</v>
      </c>
      <c r="C1839" s="5">
        <v>20</v>
      </c>
      <c r="D1839" s="2" t="s">
        <v>56</v>
      </c>
      <c r="E1839" s="5" t="s">
        <v>14</v>
      </c>
      <c r="F1839" s="5" t="s">
        <v>39</v>
      </c>
      <c r="G1839" s="6">
        <v>0</v>
      </c>
    </row>
    <row r="1840" spans="1:7" ht="10.5" customHeight="1" x14ac:dyDescent="0.2">
      <c r="A1840" s="5">
        <v>1839</v>
      </c>
      <c r="B1840" s="5" t="s">
        <v>104</v>
      </c>
      <c r="C1840" s="5">
        <v>21</v>
      </c>
      <c r="D1840" s="2" t="s">
        <v>57</v>
      </c>
      <c r="E1840" s="5" t="s">
        <v>14</v>
      </c>
      <c r="F1840" s="5" t="s">
        <v>39</v>
      </c>
      <c r="G1840" s="6">
        <v>37344</v>
      </c>
    </row>
    <row r="1841" spans="1:7" ht="10.5" customHeight="1" x14ac:dyDescent="0.2">
      <c r="A1841" s="5">
        <v>1840</v>
      </c>
      <c r="B1841" s="5" t="s">
        <v>104</v>
      </c>
      <c r="C1841" s="5">
        <v>22</v>
      </c>
      <c r="D1841" s="2" t="s">
        <v>58</v>
      </c>
      <c r="E1841" s="5" t="s">
        <v>14</v>
      </c>
      <c r="F1841" s="5" t="s">
        <v>39</v>
      </c>
      <c r="G1841" s="6">
        <v>0</v>
      </c>
    </row>
    <row r="1842" spans="1:7" ht="10.5" customHeight="1" x14ac:dyDescent="0.2">
      <c r="A1842" s="5">
        <v>1841</v>
      </c>
      <c r="B1842" s="5" t="s">
        <v>104</v>
      </c>
      <c r="C1842" s="5">
        <v>23</v>
      </c>
      <c r="D1842" s="2" t="s">
        <v>47</v>
      </c>
      <c r="E1842" s="5" t="s">
        <v>14</v>
      </c>
      <c r="F1842" s="5" t="s">
        <v>39</v>
      </c>
      <c r="G1842" s="6">
        <v>1738</v>
      </c>
    </row>
    <row r="1843" spans="1:7" ht="10.5" customHeight="1" x14ac:dyDescent="0.2">
      <c r="A1843" s="5">
        <v>1842</v>
      </c>
      <c r="B1843" s="5" t="s">
        <v>104</v>
      </c>
      <c r="C1843" s="5">
        <v>24</v>
      </c>
      <c r="D1843" s="2" t="s">
        <v>48</v>
      </c>
      <c r="E1843" s="5" t="s">
        <v>14</v>
      </c>
      <c r="F1843" s="5" t="s">
        <v>39</v>
      </c>
      <c r="G1843" s="6">
        <v>141477</v>
      </c>
    </row>
    <row r="1844" spans="1:7" ht="10.5" customHeight="1" x14ac:dyDescent="0.2">
      <c r="A1844" s="5">
        <v>1843</v>
      </c>
      <c r="B1844" s="5" t="s">
        <v>104</v>
      </c>
      <c r="C1844" s="5">
        <v>25</v>
      </c>
      <c r="D1844" s="2" t="s">
        <v>59</v>
      </c>
      <c r="E1844" s="5" t="s">
        <v>14</v>
      </c>
      <c r="F1844" s="5" t="s">
        <v>39</v>
      </c>
      <c r="G1844" s="6">
        <v>130531</v>
      </c>
    </row>
    <row r="1845" spans="1:7" ht="10.5" customHeight="1" x14ac:dyDescent="0.2">
      <c r="A1845" s="5">
        <v>1844</v>
      </c>
      <c r="B1845" s="5" t="s">
        <v>104</v>
      </c>
      <c r="C1845" s="5">
        <v>26</v>
      </c>
      <c r="D1845" s="2" t="s">
        <v>49</v>
      </c>
      <c r="E1845" s="5" t="s">
        <v>14</v>
      </c>
      <c r="F1845" s="5" t="s">
        <v>39</v>
      </c>
      <c r="G1845" s="6">
        <v>0</v>
      </c>
    </row>
    <row r="1846" spans="1:7" ht="10.5" customHeight="1" x14ac:dyDescent="0.2">
      <c r="A1846" s="5">
        <v>1845</v>
      </c>
      <c r="B1846" s="5" t="s">
        <v>104</v>
      </c>
      <c r="C1846" s="5">
        <v>27</v>
      </c>
      <c r="D1846" s="2" t="s">
        <v>60</v>
      </c>
      <c r="E1846" s="5" t="s">
        <v>14</v>
      </c>
      <c r="F1846" s="5" t="s">
        <v>39</v>
      </c>
      <c r="G1846" s="6">
        <v>0</v>
      </c>
    </row>
    <row r="1847" spans="1:7" ht="10.5" customHeight="1" x14ac:dyDescent="0.2">
      <c r="A1847" s="5">
        <v>1846</v>
      </c>
      <c r="B1847" s="5" t="s">
        <v>104</v>
      </c>
      <c r="C1847" s="5">
        <v>28</v>
      </c>
      <c r="D1847" s="2" t="s">
        <v>61</v>
      </c>
      <c r="E1847" s="5" t="s">
        <v>14</v>
      </c>
      <c r="F1847" s="5" t="s">
        <v>39</v>
      </c>
      <c r="G1847" s="6">
        <v>969759</v>
      </c>
    </row>
    <row r="1848" spans="1:7" ht="10.5" customHeight="1" x14ac:dyDescent="0.2">
      <c r="A1848" s="5">
        <v>1847</v>
      </c>
      <c r="B1848" s="5" t="s">
        <v>11</v>
      </c>
      <c r="C1848" s="5">
        <v>29</v>
      </c>
      <c r="D1848" s="2" t="s">
        <v>11</v>
      </c>
      <c r="E1848" s="5" t="s">
        <v>13</v>
      </c>
      <c r="F1848" s="5" t="s">
        <v>39</v>
      </c>
      <c r="G1848" s="6">
        <v>195783</v>
      </c>
    </row>
    <row r="1849" spans="1:7" ht="10.5" customHeight="1" x14ac:dyDescent="0.2">
      <c r="A1849" s="5">
        <v>1848</v>
      </c>
      <c r="B1849" s="5" t="s">
        <v>11</v>
      </c>
      <c r="C1849" s="5">
        <v>29</v>
      </c>
      <c r="D1849" s="2" t="s">
        <v>11</v>
      </c>
      <c r="E1849" s="5" t="s">
        <v>14</v>
      </c>
      <c r="F1849" s="5" t="s">
        <v>39</v>
      </c>
      <c r="G1849" s="6">
        <v>-69715</v>
      </c>
    </row>
    <row r="1850" spans="1:7" ht="10.5" customHeight="1" x14ac:dyDescent="0.2">
      <c r="A1850" s="5">
        <v>1849</v>
      </c>
      <c r="B1850" s="5" t="s">
        <v>24</v>
      </c>
      <c r="C1850" s="5">
        <v>30</v>
      </c>
      <c r="D1850" s="2" t="s">
        <v>15</v>
      </c>
      <c r="E1850" s="5" t="s">
        <v>13</v>
      </c>
      <c r="F1850" s="5" t="s">
        <v>39</v>
      </c>
      <c r="G1850" s="6">
        <v>0</v>
      </c>
    </row>
    <row r="1851" spans="1:7" ht="10.5" customHeight="1" x14ac:dyDescent="0.2">
      <c r="A1851" s="5">
        <v>1850</v>
      </c>
      <c r="B1851" s="5" t="s">
        <v>24</v>
      </c>
      <c r="C1851" s="5">
        <v>30</v>
      </c>
      <c r="D1851" s="2" t="s">
        <v>15</v>
      </c>
      <c r="E1851" s="5" t="s">
        <v>14</v>
      </c>
      <c r="F1851" s="5" t="s">
        <v>39</v>
      </c>
      <c r="G1851" s="6">
        <v>0</v>
      </c>
    </row>
    <row r="1852" spans="1:7" ht="10.5" customHeight="1" x14ac:dyDescent="0.2">
      <c r="A1852" s="5">
        <v>1851</v>
      </c>
      <c r="B1852" s="5" t="s">
        <v>25</v>
      </c>
      <c r="C1852" s="5">
        <v>1</v>
      </c>
      <c r="D1852" s="2" t="s">
        <v>18</v>
      </c>
      <c r="E1852" s="5" t="s">
        <v>13</v>
      </c>
      <c r="F1852" s="5" t="s">
        <v>38</v>
      </c>
      <c r="G1852" s="6">
        <v>128734</v>
      </c>
    </row>
    <row r="1853" spans="1:7" ht="10.5" customHeight="1" x14ac:dyDescent="0.2">
      <c r="A1853" s="5">
        <v>1852</v>
      </c>
      <c r="B1853" s="5" t="s">
        <v>25</v>
      </c>
      <c r="C1853" s="5">
        <v>2</v>
      </c>
      <c r="D1853" s="2" t="s">
        <v>0</v>
      </c>
      <c r="E1853" s="5" t="s">
        <v>13</v>
      </c>
      <c r="F1853" s="5" t="s">
        <v>38</v>
      </c>
      <c r="G1853" s="6">
        <v>4776388</v>
      </c>
    </row>
    <row r="1854" spans="1:7" ht="10.5" customHeight="1" x14ac:dyDescent="0.2">
      <c r="A1854" s="5">
        <v>1853</v>
      </c>
      <c r="B1854" s="5" t="s">
        <v>25</v>
      </c>
      <c r="C1854" s="5">
        <v>3</v>
      </c>
      <c r="D1854" s="2" t="s">
        <v>1</v>
      </c>
      <c r="E1854" s="5" t="s">
        <v>13</v>
      </c>
      <c r="F1854" s="5" t="s">
        <v>38</v>
      </c>
      <c r="G1854" s="6">
        <v>175973</v>
      </c>
    </row>
    <row r="1855" spans="1:7" ht="10.5" customHeight="1" x14ac:dyDescent="0.2">
      <c r="A1855" s="5">
        <v>1854</v>
      </c>
      <c r="B1855" s="5" t="s">
        <v>25</v>
      </c>
      <c r="C1855" s="5">
        <v>4</v>
      </c>
      <c r="D1855" s="2" t="s">
        <v>20</v>
      </c>
      <c r="E1855" s="5" t="s">
        <v>13</v>
      </c>
      <c r="F1855" s="5" t="s">
        <v>38</v>
      </c>
      <c r="G1855" s="6">
        <v>110013</v>
      </c>
    </row>
    <row r="1856" spans="1:7" ht="10.5" customHeight="1" x14ac:dyDescent="0.2">
      <c r="A1856" s="5">
        <v>1855</v>
      </c>
      <c r="B1856" s="5" t="s">
        <v>25</v>
      </c>
      <c r="C1856" s="5">
        <v>5</v>
      </c>
      <c r="D1856" s="2" t="s">
        <v>2</v>
      </c>
      <c r="E1856" s="5" t="s">
        <v>13</v>
      </c>
      <c r="F1856" s="5" t="s">
        <v>38</v>
      </c>
      <c r="G1856" s="6">
        <v>304148</v>
      </c>
    </row>
    <row r="1857" spans="1:7" ht="10.5" customHeight="1" x14ac:dyDescent="0.2">
      <c r="A1857" s="5">
        <v>1856</v>
      </c>
      <c r="B1857" s="5" t="s">
        <v>25</v>
      </c>
      <c r="C1857" s="5">
        <v>6</v>
      </c>
      <c r="D1857" s="2" t="s">
        <v>19</v>
      </c>
      <c r="E1857" s="5" t="s">
        <v>13</v>
      </c>
      <c r="F1857" s="5" t="s">
        <v>38</v>
      </c>
      <c r="G1857" s="6">
        <v>1158321</v>
      </c>
    </row>
    <row r="1858" spans="1:7" ht="10.5" customHeight="1" x14ac:dyDescent="0.2">
      <c r="A1858" s="5">
        <v>1857</v>
      </c>
      <c r="B1858" s="5" t="s">
        <v>25</v>
      </c>
      <c r="C1858" s="5">
        <v>7</v>
      </c>
      <c r="D1858" s="2" t="s">
        <v>3</v>
      </c>
      <c r="E1858" s="5" t="s">
        <v>13</v>
      </c>
      <c r="F1858" s="5" t="s">
        <v>38</v>
      </c>
      <c r="G1858" s="6">
        <v>0</v>
      </c>
    </row>
    <row r="1859" spans="1:7" ht="10.5" customHeight="1" x14ac:dyDescent="0.2">
      <c r="A1859" s="5">
        <v>1858</v>
      </c>
      <c r="B1859" s="5" t="s">
        <v>25</v>
      </c>
      <c r="C1859" s="5">
        <v>8</v>
      </c>
      <c r="D1859" s="2" t="s">
        <v>4</v>
      </c>
      <c r="E1859" s="5" t="s">
        <v>13</v>
      </c>
      <c r="F1859" s="5" t="s">
        <v>38</v>
      </c>
      <c r="G1859" s="6">
        <v>0</v>
      </c>
    </row>
    <row r="1860" spans="1:7" ht="10.5" customHeight="1" x14ac:dyDescent="0.2">
      <c r="A1860" s="5">
        <v>1859</v>
      </c>
      <c r="B1860" s="5" t="s">
        <v>25</v>
      </c>
      <c r="C1860" s="5">
        <v>9</v>
      </c>
      <c r="D1860" s="2" t="s">
        <v>5</v>
      </c>
      <c r="E1860" s="5" t="s">
        <v>13</v>
      </c>
      <c r="F1860" s="5" t="s">
        <v>38</v>
      </c>
      <c r="G1860" s="6">
        <v>0</v>
      </c>
    </row>
    <row r="1861" spans="1:7" ht="10.5" customHeight="1" x14ac:dyDescent="0.2">
      <c r="A1861" s="5">
        <v>1860</v>
      </c>
      <c r="B1861" s="5" t="s">
        <v>25</v>
      </c>
      <c r="C1861" s="5">
        <v>10</v>
      </c>
      <c r="D1861" s="2" t="s">
        <v>6</v>
      </c>
      <c r="E1861" s="5" t="s">
        <v>13</v>
      </c>
      <c r="F1861" s="5" t="s">
        <v>38</v>
      </c>
      <c r="G1861" s="6">
        <v>0</v>
      </c>
    </row>
    <row r="1862" spans="1:7" ht="10.5" customHeight="1" x14ac:dyDescent="0.2">
      <c r="A1862" s="5">
        <v>1861</v>
      </c>
      <c r="B1862" s="5" t="s">
        <v>25</v>
      </c>
      <c r="C1862" s="5">
        <v>11</v>
      </c>
      <c r="D1862" s="2" t="s">
        <v>7</v>
      </c>
      <c r="E1862" s="5" t="s">
        <v>13</v>
      </c>
      <c r="F1862" s="5" t="s">
        <v>38</v>
      </c>
      <c r="G1862" s="6">
        <v>0</v>
      </c>
    </row>
    <row r="1863" spans="1:7" ht="10.5" customHeight="1" x14ac:dyDescent="0.2">
      <c r="A1863" s="5">
        <v>1862</v>
      </c>
      <c r="B1863" s="5" t="s">
        <v>25</v>
      </c>
      <c r="C1863" s="5">
        <v>12</v>
      </c>
      <c r="D1863" s="2" t="s">
        <v>8</v>
      </c>
      <c r="E1863" s="5" t="s">
        <v>13</v>
      </c>
      <c r="F1863" s="5" t="s">
        <v>38</v>
      </c>
      <c r="G1863" s="6">
        <v>12947185</v>
      </c>
    </row>
    <row r="1864" spans="1:7" ht="10.5" customHeight="1" x14ac:dyDescent="0.2">
      <c r="A1864" s="5">
        <v>1863</v>
      </c>
      <c r="B1864" s="5" t="s">
        <v>25</v>
      </c>
      <c r="C1864" s="5">
        <v>13</v>
      </c>
      <c r="D1864" s="2" t="s">
        <v>9</v>
      </c>
      <c r="E1864" s="5" t="s">
        <v>13</v>
      </c>
      <c r="F1864" s="5" t="s">
        <v>38</v>
      </c>
      <c r="G1864" s="6">
        <v>0</v>
      </c>
    </row>
    <row r="1865" spans="1:7" ht="10.5" customHeight="1" x14ac:dyDescent="0.2">
      <c r="A1865" s="5">
        <v>1864</v>
      </c>
      <c r="B1865" s="5" t="s">
        <v>25</v>
      </c>
      <c r="C1865" s="5">
        <v>14</v>
      </c>
      <c r="D1865" s="2" t="s">
        <v>10</v>
      </c>
      <c r="E1865" s="5" t="s">
        <v>13</v>
      </c>
      <c r="F1865" s="5" t="s">
        <v>38</v>
      </c>
      <c r="G1865" s="6">
        <v>11630531</v>
      </c>
    </row>
    <row r="1866" spans="1:7" ht="10.5" customHeight="1" x14ac:dyDescent="0.2">
      <c r="A1866" s="5">
        <v>1865</v>
      </c>
      <c r="B1866" s="5" t="s">
        <v>25</v>
      </c>
      <c r="C1866" s="5">
        <v>1</v>
      </c>
      <c r="D1866" s="2" t="s">
        <v>18</v>
      </c>
      <c r="E1866" s="5" t="s">
        <v>14</v>
      </c>
      <c r="F1866" s="5" t="s">
        <v>38</v>
      </c>
      <c r="G1866" s="6">
        <v>0</v>
      </c>
    </row>
    <row r="1867" spans="1:7" ht="10.5" customHeight="1" x14ac:dyDescent="0.2">
      <c r="A1867" s="5">
        <v>1866</v>
      </c>
      <c r="B1867" s="5" t="s">
        <v>25</v>
      </c>
      <c r="C1867" s="5">
        <v>2</v>
      </c>
      <c r="D1867" s="2" t="s">
        <v>0</v>
      </c>
      <c r="E1867" s="5" t="s">
        <v>14</v>
      </c>
      <c r="F1867" s="5" t="s">
        <v>38</v>
      </c>
      <c r="G1867" s="6">
        <v>0</v>
      </c>
    </row>
    <row r="1868" spans="1:7" ht="10.5" customHeight="1" x14ac:dyDescent="0.2">
      <c r="A1868" s="5">
        <v>1867</v>
      </c>
      <c r="B1868" s="5" t="s">
        <v>25</v>
      </c>
      <c r="C1868" s="5">
        <v>3</v>
      </c>
      <c r="D1868" s="2" t="s">
        <v>1</v>
      </c>
      <c r="E1868" s="5" t="s">
        <v>14</v>
      </c>
      <c r="F1868" s="5" t="s">
        <v>38</v>
      </c>
      <c r="G1868" s="6">
        <v>74599</v>
      </c>
    </row>
    <row r="1869" spans="1:7" ht="10.5" customHeight="1" x14ac:dyDescent="0.2">
      <c r="A1869" s="5">
        <v>1868</v>
      </c>
      <c r="B1869" s="5" t="s">
        <v>25</v>
      </c>
      <c r="C1869" s="5">
        <v>4</v>
      </c>
      <c r="D1869" s="2" t="s">
        <v>20</v>
      </c>
      <c r="E1869" s="5" t="s">
        <v>14</v>
      </c>
      <c r="F1869" s="5" t="s">
        <v>38</v>
      </c>
      <c r="G1869" s="6">
        <v>36390</v>
      </c>
    </row>
    <row r="1870" spans="1:7" ht="10.5" customHeight="1" x14ac:dyDescent="0.2">
      <c r="A1870" s="5">
        <v>1869</v>
      </c>
      <c r="B1870" s="5" t="s">
        <v>25</v>
      </c>
      <c r="C1870" s="5">
        <v>5</v>
      </c>
      <c r="D1870" s="2" t="s">
        <v>2</v>
      </c>
      <c r="E1870" s="5" t="s">
        <v>14</v>
      </c>
      <c r="F1870" s="5" t="s">
        <v>38</v>
      </c>
      <c r="G1870" s="6">
        <v>0</v>
      </c>
    </row>
    <row r="1871" spans="1:7" ht="10.5" customHeight="1" x14ac:dyDescent="0.2">
      <c r="A1871" s="5">
        <v>1870</v>
      </c>
      <c r="B1871" s="5" t="s">
        <v>25</v>
      </c>
      <c r="C1871" s="5">
        <v>6</v>
      </c>
      <c r="D1871" s="2" t="s">
        <v>19</v>
      </c>
      <c r="E1871" s="5" t="s">
        <v>14</v>
      </c>
      <c r="F1871" s="5" t="s">
        <v>38</v>
      </c>
      <c r="G1871" s="6">
        <v>0</v>
      </c>
    </row>
    <row r="1872" spans="1:7" ht="10.5" customHeight="1" x14ac:dyDescent="0.2">
      <c r="A1872" s="5">
        <v>1871</v>
      </c>
      <c r="B1872" s="5" t="s">
        <v>25</v>
      </c>
      <c r="C1872" s="5">
        <v>7</v>
      </c>
      <c r="D1872" s="2" t="s">
        <v>3</v>
      </c>
      <c r="E1872" s="5" t="s">
        <v>14</v>
      </c>
      <c r="F1872" s="5" t="s">
        <v>38</v>
      </c>
      <c r="G1872" s="6">
        <v>31003</v>
      </c>
    </row>
    <row r="1873" spans="1:7" ht="10.5" customHeight="1" x14ac:dyDescent="0.2">
      <c r="A1873" s="5">
        <v>1872</v>
      </c>
      <c r="B1873" s="5" t="s">
        <v>25</v>
      </c>
      <c r="C1873" s="5">
        <v>8</v>
      </c>
      <c r="D1873" s="2" t="s">
        <v>4</v>
      </c>
      <c r="E1873" s="5" t="s">
        <v>14</v>
      </c>
      <c r="F1873" s="5" t="s">
        <v>38</v>
      </c>
      <c r="G1873" s="6">
        <v>1846787</v>
      </c>
    </row>
    <row r="1874" spans="1:7" ht="10.5" customHeight="1" x14ac:dyDescent="0.2">
      <c r="A1874" s="5">
        <v>1873</v>
      </c>
      <c r="B1874" s="5" t="s">
        <v>25</v>
      </c>
      <c r="C1874" s="5">
        <v>9</v>
      </c>
      <c r="D1874" s="2" t="s">
        <v>5</v>
      </c>
      <c r="E1874" s="5" t="s">
        <v>14</v>
      </c>
      <c r="F1874" s="5" t="s">
        <v>38</v>
      </c>
      <c r="G1874" s="6">
        <v>1131864</v>
      </c>
    </row>
    <row r="1875" spans="1:7" ht="10.5" customHeight="1" x14ac:dyDescent="0.2">
      <c r="A1875" s="5">
        <v>1874</v>
      </c>
      <c r="B1875" s="5" t="s">
        <v>25</v>
      </c>
      <c r="C1875" s="5">
        <v>10</v>
      </c>
      <c r="D1875" s="2" t="s">
        <v>6</v>
      </c>
      <c r="E1875" s="5" t="s">
        <v>14</v>
      </c>
      <c r="F1875" s="5" t="s">
        <v>38</v>
      </c>
      <c r="G1875" s="6">
        <v>147868</v>
      </c>
    </row>
    <row r="1876" spans="1:7" ht="10.5" customHeight="1" x14ac:dyDescent="0.2">
      <c r="A1876" s="5">
        <v>1875</v>
      </c>
      <c r="B1876" s="5" t="s">
        <v>25</v>
      </c>
      <c r="C1876" s="5">
        <v>11</v>
      </c>
      <c r="D1876" s="2" t="s">
        <v>7</v>
      </c>
      <c r="E1876" s="5" t="s">
        <v>14</v>
      </c>
      <c r="F1876" s="5" t="s">
        <v>38</v>
      </c>
      <c r="G1876" s="6">
        <v>1096325</v>
      </c>
    </row>
    <row r="1877" spans="1:7" ht="10.5" customHeight="1" x14ac:dyDescent="0.2">
      <c r="A1877" s="5">
        <v>1876</v>
      </c>
      <c r="B1877" s="5" t="s">
        <v>25</v>
      </c>
      <c r="C1877" s="5">
        <v>12</v>
      </c>
      <c r="D1877" s="2" t="s">
        <v>8</v>
      </c>
      <c r="E1877" s="5" t="s">
        <v>14</v>
      </c>
      <c r="F1877" s="5" t="s">
        <v>38</v>
      </c>
      <c r="G1877" s="6">
        <v>0</v>
      </c>
    </row>
    <row r="1878" spans="1:7" ht="10.5" customHeight="1" x14ac:dyDescent="0.2">
      <c r="A1878" s="5">
        <v>1877</v>
      </c>
      <c r="B1878" s="5" t="s">
        <v>25</v>
      </c>
      <c r="C1878" s="5">
        <v>13</v>
      </c>
      <c r="D1878" s="2" t="s">
        <v>9</v>
      </c>
      <c r="E1878" s="5" t="s">
        <v>14</v>
      </c>
      <c r="F1878" s="5" t="s">
        <v>38</v>
      </c>
      <c r="G1878" s="6">
        <v>0</v>
      </c>
    </row>
    <row r="1879" spans="1:7" ht="10.5" customHeight="1" x14ac:dyDescent="0.2">
      <c r="A1879" s="5">
        <v>1878</v>
      </c>
      <c r="B1879" s="5" t="s">
        <v>25</v>
      </c>
      <c r="C1879" s="5">
        <v>14</v>
      </c>
      <c r="D1879" s="2" t="s">
        <v>10</v>
      </c>
      <c r="E1879" s="5" t="s">
        <v>14</v>
      </c>
      <c r="F1879" s="5" t="s">
        <v>38</v>
      </c>
      <c r="G1879" s="6">
        <v>20000</v>
      </c>
    </row>
    <row r="1880" spans="1:7" ht="10.5" customHeight="1" x14ac:dyDescent="0.2">
      <c r="A1880" s="5">
        <v>1879</v>
      </c>
      <c r="B1880" s="5" t="s">
        <v>104</v>
      </c>
      <c r="C1880" s="5">
        <v>20</v>
      </c>
      <c r="D1880" s="2" t="s">
        <v>56</v>
      </c>
      <c r="E1880" s="5" t="s">
        <v>13</v>
      </c>
      <c r="F1880" s="5" t="s">
        <v>38</v>
      </c>
      <c r="G1880" s="6">
        <v>0</v>
      </c>
    </row>
    <row r="1881" spans="1:7" ht="10.5" customHeight="1" x14ac:dyDescent="0.2">
      <c r="A1881" s="5">
        <v>1880</v>
      </c>
      <c r="B1881" s="5" t="s">
        <v>104</v>
      </c>
      <c r="C1881" s="5">
        <v>21</v>
      </c>
      <c r="D1881" s="2" t="s">
        <v>57</v>
      </c>
      <c r="E1881" s="5" t="s">
        <v>13</v>
      </c>
      <c r="F1881" s="5" t="s">
        <v>38</v>
      </c>
      <c r="G1881" s="6">
        <v>0</v>
      </c>
    </row>
    <row r="1882" spans="1:7" ht="10.5" customHeight="1" x14ac:dyDescent="0.2">
      <c r="A1882" s="5">
        <v>1881</v>
      </c>
      <c r="B1882" s="5" t="s">
        <v>104</v>
      </c>
      <c r="C1882" s="5">
        <v>22</v>
      </c>
      <c r="D1882" s="2" t="s">
        <v>58</v>
      </c>
      <c r="E1882" s="5" t="s">
        <v>13</v>
      </c>
      <c r="F1882" s="5" t="s">
        <v>38</v>
      </c>
      <c r="G1882" s="6">
        <v>268962</v>
      </c>
    </row>
    <row r="1883" spans="1:7" ht="10.5" customHeight="1" x14ac:dyDescent="0.2">
      <c r="A1883" s="5">
        <v>1882</v>
      </c>
      <c r="B1883" s="5" t="s">
        <v>104</v>
      </c>
      <c r="C1883" s="5">
        <v>23</v>
      </c>
      <c r="D1883" s="2" t="s">
        <v>47</v>
      </c>
      <c r="E1883" s="5" t="s">
        <v>13</v>
      </c>
      <c r="F1883" s="5" t="s">
        <v>38</v>
      </c>
      <c r="G1883" s="6">
        <v>418814</v>
      </c>
    </row>
    <row r="1884" spans="1:7" ht="10.5" customHeight="1" x14ac:dyDescent="0.2">
      <c r="A1884" s="5">
        <v>1883</v>
      </c>
      <c r="B1884" s="5" t="s">
        <v>104</v>
      </c>
      <c r="C1884" s="5">
        <v>24</v>
      </c>
      <c r="D1884" s="2" t="s">
        <v>48</v>
      </c>
      <c r="E1884" s="5" t="s">
        <v>13</v>
      </c>
      <c r="F1884" s="5" t="s">
        <v>38</v>
      </c>
      <c r="G1884" s="6">
        <v>9542</v>
      </c>
    </row>
    <row r="1885" spans="1:7" ht="10.5" customHeight="1" x14ac:dyDescent="0.2">
      <c r="A1885" s="5">
        <v>1884</v>
      </c>
      <c r="B1885" s="5" t="s">
        <v>104</v>
      </c>
      <c r="C1885" s="5">
        <v>25</v>
      </c>
      <c r="D1885" s="2" t="s">
        <v>59</v>
      </c>
      <c r="E1885" s="5" t="s">
        <v>13</v>
      </c>
      <c r="F1885" s="5" t="s">
        <v>38</v>
      </c>
      <c r="G1885" s="6">
        <v>100824</v>
      </c>
    </row>
    <row r="1886" spans="1:7" ht="10.5" customHeight="1" x14ac:dyDescent="0.2">
      <c r="A1886" s="5">
        <v>1885</v>
      </c>
      <c r="B1886" s="5" t="s">
        <v>104</v>
      </c>
      <c r="C1886" s="5">
        <v>26</v>
      </c>
      <c r="D1886" s="2" t="s">
        <v>49</v>
      </c>
      <c r="E1886" s="5" t="s">
        <v>13</v>
      </c>
      <c r="F1886" s="5" t="s">
        <v>38</v>
      </c>
      <c r="G1886" s="6">
        <v>75683</v>
      </c>
    </row>
    <row r="1887" spans="1:7" ht="10.5" customHeight="1" x14ac:dyDescent="0.2">
      <c r="A1887" s="5">
        <v>1886</v>
      </c>
      <c r="B1887" s="5" t="s">
        <v>104</v>
      </c>
      <c r="C1887" s="5">
        <v>27</v>
      </c>
      <c r="D1887" s="2" t="s">
        <v>60</v>
      </c>
      <c r="E1887" s="5" t="s">
        <v>13</v>
      </c>
      <c r="F1887" s="5" t="s">
        <v>38</v>
      </c>
      <c r="G1887" s="6">
        <v>0</v>
      </c>
    </row>
    <row r="1888" spans="1:7" ht="10.5" customHeight="1" x14ac:dyDescent="0.2">
      <c r="A1888" s="5">
        <v>1887</v>
      </c>
      <c r="B1888" s="5" t="s">
        <v>104</v>
      </c>
      <c r="C1888" s="5">
        <v>28</v>
      </c>
      <c r="D1888" s="2" t="s">
        <v>61</v>
      </c>
      <c r="E1888" s="5" t="s">
        <v>13</v>
      </c>
      <c r="F1888" s="5" t="s">
        <v>38</v>
      </c>
      <c r="G1888" s="6">
        <v>255044</v>
      </c>
    </row>
    <row r="1889" spans="1:7" ht="10.5" customHeight="1" x14ac:dyDescent="0.2">
      <c r="A1889" s="5">
        <v>1888</v>
      </c>
      <c r="B1889" s="5" t="s">
        <v>104</v>
      </c>
      <c r="C1889" s="5">
        <v>20</v>
      </c>
      <c r="D1889" s="2" t="s">
        <v>56</v>
      </c>
      <c r="E1889" s="5" t="s">
        <v>14</v>
      </c>
      <c r="F1889" s="5" t="s">
        <v>38</v>
      </c>
      <c r="G1889" s="6">
        <v>0</v>
      </c>
    </row>
    <row r="1890" spans="1:7" ht="10.5" customHeight="1" x14ac:dyDescent="0.2">
      <c r="A1890" s="5">
        <v>1889</v>
      </c>
      <c r="B1890" s="5" t="s">
        <v>104</v>
      </c>
      <c r="C1890" s="5">
        <v>21</v>
      </c>
      <c r="D1890" s="2" t="s">
        <v>57</v>
      </c>
      <c r="E1890" s="5" t="s">
        <v>14</v>
      </c>
      <c r="F1890" s="5" t="s">
        <v>38</v>
      </c>
      <c r="G1890" s="6">
        <v>40532</v>
      </c>
    </row>
    <row r="1891" spans="1:7" ht="10.5" customHeight="1" x14ac:dyDescent="0.2">
      <c r="A1891" s="5">
        <v>1890</v>
      </c>
      <c r="B1891" s="5" t="s">
        <v>104</v>
      </c>
      <c r="C1891" s="5">
        <v>22</v>
      </c>
      <c r="D1891" s="2" t="s">
        <v>58</v>
      </c>
      <c r="E1891" s="5" t="s">
        <v>14</v>
      </c>
      <c r="F1891" s="5" t="s">
        <v>38</v>
      </c>
      <c r="G1891" s="6">
        <v>0</v>
      </c>
    </row>
    <row r="1892" spans="1:7" ht="10.5" customHeight="1" x14ac:dyDescent="0.2">
      <c r="A1892" s="5">
        <v>1891</v>
      </c>
      <c r="B1892" s="5" t="s">
        <v>104</v>
      </c>
      <c r="C1892" s="5">
        <v>23</v>
      </c>
      <c r="D1892" s="2" t="s">
        <v>47</v>
      </c>
      <c r="E1892" s="5" t="s">
        <v>14</v>
      </c>
      <c r="F1892" s="5" t="s">
        <v>38</v>
      </c>
      <c r="G1892" s="6">
        <v>1606</v>
      </c>
    </row>
    <row r="1893" spans="1:7" ht="10.5" customHeight="1" x14ac:dyDescent="0.2">
      <c r="A1893" s="5">
        <v>1892</v>
      </c>
      <c r="B1893" s="5" t="s">
        <v>104</v>
      </c>
      <c r="C1893" s="5">
        <v>24</v>
      </c>
      <c r="D1893" s="2" t="s">
        <v>48</v>
      </c>
      <c r="E1893" s="5" t="s">
        <v>14</v>
      </c>
      <c r="F1893" s="5" t="s">
        <v>38</v>
      </c>
      <c r="G1893" s="6">
        <v>150422</v>
      </c>
    </row>
    <row r="1894" spans="1:7" ht="10.5" customHeight="1" x14ac:dyDescent="0.2">
      <c r="A1894" s="5">
        <v>1893</v>
      </c>
      <c r="B1894" s="5" t="s">
        <v>104</v>
      </c>
      <c r="C1894" s="5">
        <v>25</v>
      </c>
      <c r="D1894" s="2" t="s">
        <v>59</v>
      </c>
      <c r="E1894" s="5" t="s">
        <v>14</v>
      </c>
      <c r="F1894" s="5" t="s">
        <v>38</v>
      </c>
      <c r="G1894" s="6">
        <v>109483</v>
      </c>
    </row>
    <row r="1895" spans="1:7" ht="10.5" customHeight="1" x14ac:dyDescent="0.2">
      <c r="A1895" s="5">
        <v>1894</v>
      </c>
      <c r="B1895" s="5" t="s">
        <v>104</v>
      </c>
      <c r="C1895" s="5">
        <v>26</v>
      </c>
      <c r="D1895" s="2" t="s">
        <v>49</v>
      </c>
      <c r="E1895" s="5" t="s">
        <v>14</v>
      </c>
      <c r="F1895" s="5" t="s">
        <v>38</v>
      </c>
      <c r="G1895" s="6">
        <v>0</v>
      </c>
    </row>
    <row r="1896" spans="1:7" ht="10.5" customHeight="1" x14ac:dyDescent="0.2">
      <c r="A1896" s="5">
        <v>1895</v>
      </c>
      <c r="B1896" s="5" t="s">
        <v>104</v>
      </c>
      <c r="C1896" s="5">
        <v>27</v>
      </c>
      <c r="D1896" s="2" t="s">
        <v>60</v>
      </c>
      <c r="E1896" s="5" t="s">
        <v>14</v>
      </c>
      <c r="F1896" s="5" t="s">
        <v>38</v>
      </c>
      <c r="G1896" s="6">
        <v>0</v>
      </c>
    </row>
    <row r="1897" spans="1:7" ht="10.5" customHeight="1" x14ac:dyDescent="0.2">
      <c r="A1897" s="5">
        <v>1896</v>
      </c>
      <c r="B1897" s="5" t="s">
        <v>104</v>
      </c>
      <c r="C1897" s="5">
        <v>28</v>
      </c>
      <c r="D1897" s="2" t="s">
        <v>61</v>
      </c>
      <c r="E1897" s="5" t="s">
        <v>14</v>
      </c>
      <c r="F1897" s="5" t="s">
        <v>38</v>
      </c>
      <c r="G1897" s="6">
        <v>1166890</v>
      </c>
    </row>
    <row r="1898" spans="1:7" ht="10.5" customHeight="1" x14ac:dyDescent="0.2">
      <c r="A1898" s="5">
        <v>1897</v>
      </c>
      <c r="B1898" s="5" t="s">
        <v>11</v>
      </c>
      <c r="C1898" s="5">
        <v>29</v>
      </c>
      <c r="D1898" s="2" t="s">
        <v>11</v>
      </c>
      <c r="E1898" s="5" t="s">
        <v>13</v>
      </c>
      <c r="F1898" s="5" t="s">
        <v>38</v>
      </c>
      <c r="G1898" s="6">
        <v>173785</v>
      </c>
    </row>
    <row r="1899" spans="1:7" ht="10.5" customHeight="1" x14ac:dyDescent="0.2">
      <c r="A1899" s="5">
        <v>1898</v>
      </c>
      <c r="B1899" s="5" t="s">
        <v>11</v>
      </c>
      <c r="C1899" s="5">
        <v>29</v>
      </c>
      <c r="D1899" s="2" t="s">
        <v>11</v>
      </c>
      <c r="E1899" s="5" t="s">
        <v>14</v>
      </c>
      <c r="F1899" s="5" t="s">
        <v>38</v>
      </c>
      <c r="G1899" s="6">
        <v>385467</v>
      </c>
    </row>
    <row r="1900" spans="1:7" ht="10.5" customHeight="1" x14ac:dyDescent="0.2">
      <c r="A1900" s="5">
        <v>1899</v>
      </c>
      <c r="B1900" s="5" t="s">
        <v>24</v>
      </c>
      <c r="C1900" s="5">
        <v>30</v>
      </c>
      <c r="D1900" s="2" t="s">
        <v>15</v>
      </c>
      <c r="E1900" s="5" t="s">
        <v>13</v>
      </c>
      <c r="F1900" s="5" t="s">
        <v>38</v>
      </c>
      <c r="G1900" s="6">
        <v>0</v>
      </c>
    </row>
    <row r="1901" spans="1:7" ht="10.5" customHeight="1" x14ac:dyDescent="0.2">
      <c r="A1901" s="5">
        <v>1900</v>
      </c>
      <c r="B1901" s="5" t="s">
        <v>24</v>
      </c>
      <c r="C1901" s="5">
        <v>30</v>
      </c>
      <c r="D1901" s="2" t="s">
        <v>15</v>
      </c>
      <c r="E1901" s="5" t="s">
        <v>14</v>
      </c>
      <c r="F1901" s="5" t="s">
        <v>38</v>
      </c>
      <c r="G1901" s="6">
        <v>0</v>
      </c>
    </row>
    <row r="1902" spans="1:7" ht="10.5" customHeight="1" x14ac:dyDescent="0.2">
      <c r="A1902" s="5">
        <v>1901</v>
      </c>
      <c r="B1902" s="5" t="s">
        <v>25</v>
      </c>
      <c r="C1902" s="5">
        <v>1</v>
      </c>
      <c r="D1902" s="2" t="s">
        <v>18</v>
      </c>
      <c r="E1902" s="5" t="s">
        <v>13</v>
      </c>
      <c r="F1902" s="5" t="s">
        <v>36</v>
      </c>
      <c r="G1902" s="6">
        <v>128264</v>
      </c>
    </row>
    <row r="1903" spans="1:7" ht="10.5" customHeight="1" x14ac:dyDescent="0.2">
      <c r="A1903" s="5">
        <v>1902</v>
      </c>
      <c r="B1903" s="5" t="s">
        <v>25</v>
      </c>
      <c r="C1903" s="5">
        <v>2</v>
      </c>
      <c r="D1903" s="2" t="s">
        <v>0</v>
      </c>
      <c r="E1903" s="5" t="s">
        <v>13</v>
      </c>
      <c r="F1903" s="5" t="s">
        <v>36</v>
      </c>
      <c r="G1903" s="6">
        <v>5137995</v>
      </c>
    </row>
    <row r="1904" spans="1:7" ht="10.5" customHeight="1" x14ac:dyDescent="0.2">
      <c r="A1904" s="5">
        <v>1903</v>
      </c>
      <c r="B1904" s="5" t="s">
        <v>25</v>
      </c>
      <c r="C1904" s="5">
        <v>3</v>
      </c>
      <c r="D1904" s="2" t="s">
        <v>1</v>
      </c>
      <c r="E1904" s="5" t="s">
        <v>13</v>
      </c>
      <c r="F1904" s="5" t="s">
        <v>36</v>
      </c>
      <c r="G1904" s="6">
        <v>162221</v>
      </c>
    </row>
    <row r="1905" spans="1:7" ht="10.5" customHeight="1" x14ac:dyDescent="0.2">
      <c r="A1905" s="5">
        <v>1904</v>
      </c>
      <c r="B1905" s="5" t="s">
        <v>25</v>
      </c>
      <c r="C1905" s="5">
        <v>4</v>
      </c>
      <c r="D1905" s="2" t="s">
        <v>20</v>
      </c>
      <c r="E1905" s="5" t="s">
        <v>13</v>
      </c>
      <c r="F1905" s="5" t="s">
        <v>36</v>
      </c>
      <c r="G1905" s="6">
        <v>102584</v>
      </c>
    </row>
    <row r="1906" spans="1:7" ht="10.5" customHeight="1" x14ac:dyDescent="0.2">
      <c r="A1906" s="5">
        <v>1905</v>
      </c>
      <c r="B1906" s="5" t="s">
        <v>25</v>
      </c>
      <c r="C1906" s="5">
        <v>5</v>
      </c>
      <c r="D1906" s="2" t="s">
        <v>2</v>
      </c>
      <c r="E1906" s="5" t="s">
        <v>13</v>
      </c>
      <c r="F1906" s="5" t="s">
        <v>36</v>
      </c>
      <c r="G1906" s="6">
        <v>335092</v>
      </c>
    </row>
    <row r="1907" spans="1:7" ht="10.5" customHeight="1" x14ac:dyDescent="0.2">
      <c r="A1907" s="5">
        <v>1906</v>
      </c>
      <c r="B1907" s="5" t="s">
        <v>25</v>
      </c>
      <c r="C1907" s="5">
        <v>6</v>
      </c>
      <c r="D1907" s="2" t="s">
        <v>19</v>
      </c>
      <c r="E1907" s="5" t="s">
        <v>13</v>
      </c>
      <c r="F1907" s="5" t="s">
        <v>36</v>
      </c>
      <c r="G1907" s="6">
        <v>1317630</v>
      </c>
    </row>
    <row r="1908" spans="1:7" ht="10.5" customHeight="1" x14ac:dyDescent="0.2">
      <c r="A1908" s="5">
        <v>1907</v>
      </c>
      <c r="B1908" s="5" t="s">
        <v>25</v>
      </c>
      <c r="C1908" s="5">
        <v>7</v>
      </c>
      <c r="D1908" s="2" t="s">
        <v>3</v>
      </c>
      <c r="E1908" s="5" t="s">
        <v>13</v>
      </c>
      <c r="F1908" s="5" t="s">
        <v>36</v>
      </c>
      <c r="G1908" s="6">
        <v>0</v>
      </c>
    </row>
    <row r="1909" spans="1:7" ht="10.5" customHeight="1" x14ac:dyDescent="0.2">
      <c r="A1909" s="5">
        <v>1908</v>
      </c>
      <c r="B1909" s="5" t="s">
        <v>25</v>
      </c>
      <c r="C1909" s="5">
        <v>8</v>
      </c>
      <c r="D1909" s="2" t="s">
        <v>4</v>
      </c>
      <c r="E1909" s="5" t="s">
        <v>13</v>
      </c>
      <c r="F1909" s="5" t="s">
        <v>36</v>
      </c>
      <c r="G1909" s="6">
        <v>0</v>
      </c>
    </row>
    <row r="1910" spans="1:7" ht="10.5" customHeight="1" x14ac:dyDescent="0.2">
      <c r="A1910" s="5">
        <v>1909</v>
      </c>
      <c r="B1910" s="5" t="s">
        <v>25</v>
      </c>
      <c r="C1910" s="5">
        <v>9</v>
      </c>
      <c r="D1910" s="2" t="s">
        <v>5</v>
      </c>
      <c r="E1910" s="5" t="s">
        <v>13</v>
      </c>
      <c r="F1910" s="5" t="s">
        <v>36</v>
      </c>
      <c r="G1910" s="6">
        <v>0</v>
      </c>
    </row>
    <row r="1911" spans="1:7" ht="10.5" customHeight="1" x14ac:dyDescent="0.2">
      <c r="A1911" s="5">
        <v>1910</v>
      </c>
      <c r="B1911" s="5" t="s">
        <v>25</v>
      </c>
      <c r="C1911" s="5">
        <v>10</v>
      </c>
      <c r="D1911" s="2" t="s">
        <v>6</v>
      </c>
      <c r="E1911" s="5" t="s">
        <v>13</v>
      </c>
      <c r="F1911" s="5" t="s">
        <v>36</v>
      </c>
      <c r="G1911" s="6">
        <v>0</v>
      </c>
    </row>
    <row r="1912" spans="1:7" ht="10.5" customHeight="1" x14ac:dyDescent="0.2">
      <c r="A1912" s="5">
        <v>1911</v>
      </c>
      <c r="B1912" s="5" t="s">
        <v>25</v>
      </c>
      <c r="C1912" s="5">
        <v>11</v>
      </c>
      <c r="D1912" s="2" t="s">
        <v>7</v>
      </c>
      <c r="E1912" s="5" t="s">
        <v>13</v>
      </c>
      <c r="F1912" s="5" t="s">
        <v>36</v>
      </c>
      <c r="G1912" s="6">
        <v>0</v>
      </c>
    </row>
    <row r="1913" spans="1:7" ht="10.5" customHeight="1" x14ac:dyDescent="0.2">
      <c r="A1913" s="5">
        <v>1912</v>
      </c>
      <c r="B1913" s="5" t="s">
        <v>25</v>
      </c>
      <c r="C1913" s="5">
        <v>12</v>
      </c>
      <c r="D1913" s="2" t="s">
        <v>8</v>
      </c>
      <c r="E1913" s="5" t="s">
        <v>13</v>
      </c>
      <c r="F1913" s="5" t="s">
        <v>36</v>
      </c>
      <c r="G1913" s="6">
        <v>15885651</v>
      </c>
    </row>
    <row r="1914" spans="1:7" ht="10.5" customHeight="1" x14ac:dyDescent="0.2">
      <c r="A1914" s="5">
        <v>1913</v>
      </c>
      <c r="B1914" s="5" t="s">
        <v>25</v>
      </c>
      <c r="C1914" s="5">
        <v>13</v>
      </c>
      <c r="D1914" s="2" t="s">
        <v>9</v>
      </c>
      <c r="E1914" s="5" t="s">
        <v>13</v>
      </c>
      <c r="F1914" s="5" t="s">
        <v>36</v>
      </c>
      <c r="G1914" s="6">
        <v>0</v>
      </c>
    </row>
    <row r="1915" spans="1:7" ht="10.5" customHeight="1" x14ac:dyDescent="0.2">
      <c r="A1915" s="5">
        <v>1914</v>
      </c>
      <c r="B1915" s="5" t="s">
        <v>25</v>
      </c>
      <c r="C1915" s="5">
        <v>14</v>
      </c>
      <c r="D1915" s="2" t="s">
        <v>10</v>
      </c>
      <c r="E1915" s="5" t="s">
        <v>13</v>
      </c>
      <c r="F1915" s="5" t="s">
        <v>36</v>
      </c>
      <c r="G1915" s="6">
        <v>12577297</v>
      </c>
    </row>
    <row r="1916" spans="1:7" ht="10.5" customHeight="1" x14ac:dyDescent="0.2">
      <c r="A1916" s="5">
        <v>1915</v>
      </c>
      <c r="B1916" s="5" t="s">
        <v>25</v>
      </c>
      <c r="C1916" s="5">
        <v>1</v>
      </c>
      <c r="D1916" s="2" t="s">
        <v>18</v>
      </c>
      <c r="E1916" s="5" t="s">
        <v>14</v>
      </c>
      <c r="F1916" s="5" t="s">
        <v>36</v>
      </c>
      <c r="G1916" s="6">
        <v>0</v>
      </c>
    </row>
    <row r="1917" spans="1:7" ht="10.5" customHeight="1" x14ac:dyDescent="0.2">
      <c r="A1917" s="5">
        <v>1916</v>
      </c>
      <c r="B1917" s="5" t="s">
        <v>25</v>
      </c>
      <c r="C1917" s="5">
        <v>2</v>
      </c>
      <c r="D1917" s="2" t="s">
        <v>0</v>
      </c>
      <c r="E1917" s="5" t="s">
        <v>14</v>
      </c>
      <c r="F1917" s="5" t="s">
        <v>36</v>
      </c>
      <c r="G1917" s="6">
        <v>14</v>
      </c>
    </row>
    <row r="1918" spans="1:7" ht="10.5" customHeight="1" x14ac:dyDescent="0.2">
      <c r="A1918" s="5">
        <v>1917</v>
      </c>
      <c r="B1918" s="5" t="s">
        <v>25</v>
      </c>
      <c r="C1918" s="5">
        <v>3</v>
      </c>
      <c r="D1918" s="2" t="s">
        <v>1</v>
      </c>
      <c r="E1918" s="5" t="s">
        <v>14</v>
      </c>
      <c r="F1918" s="5" t="s">
        <v>36</v>
      </c>
      <c r="G1918" s="6">
        <v>397395</v>
      </c>
    </row>
    <row r="1919" spans="1:7" ht="10.5" customHeight="1" x14ac:dyDescent="0.2">
      <c r="A1919" s="5">
        <v>1918</v>
      </c>
      <c r="B1919" s="5" t="s">
        <v>25</v>
      </c>
      <c r="C1919" s="5">
        <v>4</v>
      </c>
      <c r="D1919" s="2" t="s">
        <v>20</v>
      </c>
      <c r="E1919" s="5" t="s">
        <v>14</v>
      </c>
      <c r="F1919" s="5" t="s">
        <v>36</v>
      </c>
      <c r="G1919" s="6">
        <v>40795</v>
      </c>
    </row>
    <row r="1920" spans="1:7" ht="10.5" customHeight="1" x14ac:dyDescent="0.2">
      <c r="A1920" s="5">
        <v>1919</v>
      </c>
      <c r="B1920" s="5" t="s">
        <v>25</v>
      </c>
      <c r="C1920" s="5">
        <v>5</v>
      </c>
      <c r="D1920" s="2" t="s">
        <v>2</v>
      </c>
      <c r="E1920" s="5" t="s">
        <v>14</v>
      </c>
      <c r="F1920" s="5" t="s">
        <v>36</v>
      </c>
      <c r="G1920" s="6">
        <v>0</v>
      </c>
    </row>
    <row r="1921" spans="1:7" ht="10.5" customHeight="1" x14ac:dyDescent="0.2">
      <c r="A1921" s="5">
        <v>1920</v>
      </c>
      <c r="B1921" s="5" t="s">
        <v>25</v>
      </c>
      <c r="C1921" s="5">
        <v>6</v>
      </c>
      <c r="D1921" s="2" t="s">
        <v>19</v>
      </c>
      <c r="E1921" s="5" t="s">
        <v>14</v>
      </c>
      <c r="F1921" s="5" t="s">
        <v>36</v>
      </c>
      <c r="G1921" s="6">
        <v>0</v>
      </c>
    </row>
    <row r="1922" spans="1:7" ht="10.5" customHeight="1" x14ac:dyDescent="0.2">
      <c r="A1922" s="5">
        <v>1921</v>
      </c>
      <c r="B1922" s="5" t="s">
        <v>25</v>
      </c>
      <c r="C1922" s="5">
        <v>7</v>
      </c>
      <c r="D1922" s="2" t="s">
        <v>3</v>
      </c>
      <c r="E1922" s="5" t="s">
        <v>14</v>
      </c>
      <c r="F1922" s="5" t="s">
        <v>36</v>
      </c>
      <c r="G1922" s="6">
        <v>26991</v>
      </c>
    </row>
    <row r="1923" spans="1:7" ht="10.5" customHeight="1" x14ac:dyDescent="0.2">
      <c r="A1923" s="5">
        <v>1922</v>
      </c>
      <c r="B1923" s="5" t="s">
        <v>25</v>
      </c>
      <c r="C1923" s="5">
        <v>8</v>
      </c>
      <c r="D1923" s="2" t="s">
        <v>4</v>
      </c>
      <c r="E1923" s="5" t="s">
        <v>14</v>
      </c>
      <c r="F1923" s="5" t="s">
        <v>36</v>
      </c>
      <c r="G1923" s="6">
        <v>1975256</v>
      </c>
    </row>
    <row r="1924" spans="1:7" ht="10.5" customHeight="1" x14ac:dyDescent="0.2">
      <c r="A1924" s="5">
        <v>1923</v>
      </c>
      <c r="B1924" s="5" t="s">
        <v>25</v>
      </c>
      <c r="C1924" s="5">
        <v>9</v>
      </c>
      <c r="D1924" s="2" t="s">
        <v>5</v>
      </c>
      <c r="E1924" s="5" t="s">
        <v>14</v>
      </c>
      <c r="F1924" s="5" t="s">
        <v>36</v>
      </c>
      <c r="G1924" s="6">
        <v>1166055</v>
      </c>
    </row>
    <row r="1925" spans="1:7" ht="10.5" customHeight="1" x14ac:dyDescent="0.2">
      <c r="A1925" s="5">
        <v>1924</v>
      </c>
      <c r="B1925" s="5" t="s">
        <v>25</v>
      </c>
      <c r="C1925" s="5">
        <v>10</v>
      </c>
      <c r="D1925" s="2" t="s">
        <v>6</v>
      </c>
      <c r="E1925" s="5" t="s">
        <v>14</v>
      </c>
      <c r="F1925" s="5" t="s">
        <v>36</v>
      </c>
      <c r="G1925" s="6">
        <v>154457</v>
      </c>
    </row>
    <row r="1926" spans="1:7" ht="10.5" customHeight="1" x14ac:dyDescent="0.2">
      <c r="A1926" s="5">
        <v>1925</v>
      </c>
      <c r="B1926" s="5" t="s">
        <v>25</v>
      </c>
      <c r="C1926" s="5">
        <v>11</v>
      </c>
      <c r="D1926" s="2" t="s">
        <v>7</v>
      </c>
      <c r="E1926" s="5" t="s">
        <v>14</v>
      </c>
      <c r="F1926" s="5" t="s">
        <v>36</v>
      </c>
      <c r="G1926" s="6">
        <v>1136764</v>
      </c>
    </row>
    <row r="1927" spans="1:7" ht="10.5" customHeight="1" x14ac:dyDescent="0.2">
      <c r="A1927" s="5">
        <v>1926</v>
      </c>
      <c r="B1927" s="5" t="s">
        <v>25</v>
      </c>
      <c r="C1927" s="5">
        <v>12</v>
      </c>
      <c r="D1927" s="2" t="s">
        <v>8</v>
      </c>
      <c r="E1927" s="5" t="s">
        <v>14</v>
      </c>
      <c r="F1927" s="5" t="s">
        <v>36</v>
      </c>
      <c r="G1927" s="6">
        <v>710</v>
      </c>
    </row>
    <row r="1928" spans="1:7" ht="10.5" customHeight="1" x14ac:dyDescent="0.2">
      <c r="A1928" s="5">
        <v>1927</v>
      </c>
      <c r="B1928" s="5" t="s">
        <v>25</v>
      </c>
      <c r="C1928" s="5">
        <v>13</v>
      </c>
      <c r="D1928" s="2" t="s">
        <v>9</v>
      </c>
      <c r="E1928" s="5" t="s">
        <v>14</v>
      </c>
      <c r="F1928" s="5" t="s">
        <v>36</v>
      </c>
      <c r="G1928" s="6">
        <v>0</v>
      </c>
    </row>
    <row r="1929" spans="1:7" ht="10.5" customHeight="1" x14ac:dyDescent="0.2">
      <c r="A1929" s="5">
        <v>1928</v>
      </c>
      <c r="B1929" s="5" t="s">
        <v>25</v>
      </c>
      <c r="C1929" s="5">
        <v>14</v>
      </c>
      <c r="D1929" s="2" t="s">
        <v>10</v>
      </c>
      <c r="E1929" s="5" t="s">
        <v>14</v>
      </c>
      <c r="F1929" s="5" t="s">
        <v>36</v>
      </c>
      <c r="G1929" s="6">
        <v>73596</v>
      </c>
    </row>
    <row r="1930" spans="1:7" ht="10.5" customHeight="1" x14ac:dyDescent="0.2">
      <c r="A1930" s="5">
        <v>1929</v>
      </c>
      <c r="B1930" s="5" t="s">
        <v>104</v>
      </c>
      <c r="C1930" s="5">
        <v>20</v>
      </c>
      <c r="D1930" s="2" t="s">
        <v>56</v>
      </c>
      <c r="E1930" s="5" t="s">
        <v>13</v>
      </c>
      <c r="F1930" s="5" t="s">
        <v>36</v>
      </c>
      <c r="G1930" s="6">
        <v>0</v>
      </c>
    </row>
    <row r="1931" spans="1:7" ht="10.5" customHeight="1" x14ac:dyDescent="0.2">
      <c r="A1931" s="5">
        <v>1930</v>
      </c>
      <c r="B1931" s="5" t="s">
        <v>104</v>
      </c>
      <c r="C1931" s="5">
        <v>21</v>
      </c>
      <c r="D1931" s="2" t="s">
        <v>57</v>
      </c>
      <c r="E1931" s="5" t="s">
        <v>13</v>
      </c>
      <c r="F1931" s="5" t="s">
        <v>36</v>
      </c>
      <c r="G1931" s="6">
        <v>0</v>
      </c>
    </row>
    <row r="1932" spans="1:7" ht="10.5" customHeight="1" x14ac:dyDescent="0.2">
      <c r="A1932" s="5">
        <v>1931</v>
      </c>
      <c r="B1932" s="5" t="s">
        <v>104</v>
      </c>
      <c r="C1932" s="5">
        <v>22</v>
      </c>
      <c r="D1932" s="2" t="s">
        <v>58</v>
      </c>
      <c r="E1932" s="5" t="s">
        <v>13</v>
      </c>
      <c r="F1932" s="5" t="s">
        <v>36</v>
      </c>
      <c r="G1932" s="6">
        <v>304605</v>
      </c>
    </row>
    <row r="1933" spans="1:7" ht="10.5" customHeight="1" x14ac:dyDescent="0.2">
      <c r="A1933" s="5">
        <v>1932</v>
      </c>
      <c r="B1933" s="5" t="s">
        <v>104</v>
      </c>
      <c r="C1933" s="5">
        <v>23</v>
      </c>
      <c r="D1933" s="2" t="s">
        <v>47</v>
      </c>
      <c r="E1933" s="5" t="s">
        <v>13</v>
      </c>
      <c r="F1933" s="5" t="s">
        <v>36</v>
      </c>
      <c r="G1933" s="6">
        <v>441153</v>
      </c>
    </row>
    <row r="1934" spans="1:7" ht="10.5" customHeight="1" x14ac:dyDescent="0.2">
      <c r="A1934" s="5">
        <v>1933</v>
      </c>
      <c r="B1934" s="5" t="s">
        <v>104</v>
      </c>
      <c r="C1934" s="5">
        <v>24</v>
      </c>
      <c r="D1934" s="2" t="s">
        <v>48</v>
      </c>
      <c r="E1934" s="5" t="s">
        <v>13</v>
      </c>
      <c r="F1934" s="5" t="s">
        <v>36</v>
      </c>
      <c r="G1934" s="6">
        <v>16763</v>
      </c>
    </row>
    <row r="1935" spans="1:7" ht="10.5" customHeight="1" x14ac:dyDescent="0.2">
      <c r="A1935" s="5">
        <v>1934</v>
      </c>
      <c r="B1935" s="5" t="s">
        <v>104</v>
      </c>
      <c r="C1935" s="5">
        <v>25</v>
      </c>
      <c r="D1935" s="2" t="s">
        <v>59</v>
      </c>
      <c r="E1935" s="5" t="s">
        <v>13</v>
      </c>
      <c r="F1935" s="5" t="s">
        <v>36</v>
      </c>
      <c r="G1935" s="6">
        <v>25718</v>
      </c>
    </row>
    <row r="1936" spans="1:7" ht="10.5" customHeight="1" x14ac:dyDescent="0.2">
      <c r="A1936" s="5">
        <v>1935</v>
      </c>
      <c r="B1936" s="5" t="s">
        <v>104</v>
      </c>
      <c r="C1936" s="5">
        <v>26</v>
      </c>
      <c r="D1936" s="2" t="s">
        <v>49</v>
      </c>
      <c r="E1936" s="5" t="s">
        <v>13</v>
      </c>
      <c r="F1936" s="5" t="s">
        <v>36</v>
      </c>
      <c r="G1936" s="6">
        <v>65599</v>
      </c>
    </row>
    <row r="1937" spans="1:7" ht="10.5" customHeight="1" x14ac:dyDescent="0.2">
      <c r="A1937" s="5">
        <v>1936</v>
      </c>
      <c r="B1937" s="5" t="s">
        <v>104</v>
      </c>
      <c r="C1937" s="5">
        <v>27</v>
      </c>
      <c r="D1937" s="2" t="s">
        <v>60</v>
      </c>
      <c r="E1937" s="5" t="s">
        <v>13</v>
      </c>
      <c r="F1937" s="5" t="s">
        <v>36</v>
      </c>
      <c r="G1937" s="6">
        <v>0</v>
      </c>
    </row>
    <row r="1938" spans="1:7" ht="10.5" customHeight="1" x14ac:dyDescent="0.2">
      <c r="A1938" s="5">
        <v>1937</v>
      </c>
      <c r="B1938" s="5" t="s">
        <v>104</v>
      </c>
      <c r="C1938" s="5">
        <v>28</v>
      </c>
      <c r="D1938" s="2" t="s">
        <v>61</v>
      </c>
      <c r="E1938" s="5" t="s">
        <v>13</v>
      </c>
      <c r="F1938" s="5" t="s">
        <v>36</v>
      </c>
      <c r="G1938" s="6">
        <v>281389</v>
      </c>
    </row>
    <row r="1939" spans="1:7" ht="10.5" customHeight="1" x14ac:dyDescent="0.2">
      <c r="A1939" s="5">
        <v>1938</v>
      </c>
      <c r="B1939" s="5" t="s">
        <v>104</v>
      </c>
      <c r="C1939" s="5">
        <v>20</v>
      </c>
      <c r="D1939" s="2" t="s">
        <v>56</v>
      </c>
      <c r="E1939" s="5" t="s">
        <v>14</v>
      </c>
      <c r="F1939" s="5" t="s">
        <v>36</v>
      </c>
      <c r="G1939" s="6">
        <v>0</v>
      </c>
    </row>
    <row r="1940" spans="1:7" ht="10.5" customHeight="1" x14ac:dyDescent="0.2">
      <c r="A1940" s="5">
        <v>1939</v>
      </c>
      <c r="B1940" s="5" t="s">
        <v>104</v>
      </c>
      <c r="C1940" s="5">
        <v>21</v>
      </c>
      <c r="D1940" s="2" t="s">
        <v>57</v>
      </c>
      <c r="E1940" s="5" t="s">
        <v>14</v>
      </c>
      <c r="F1940" s="5" t="s">
        <v>36</v>
      </c>
      <c r="G1940" s="6">
        <v>41854</v>
      </c>
    </row>
    <row r="1941" spans="1:7" ht="10.5" customHeight="1" x14ac:dyDescent="0.2">
      <c r="A1941" s="5">
        <v>1940</v>
      </c>
      <c r="B1941" s="5" t="s">
        <v>104</v>
      </c>
      <c r="C1941" s="5">
        <v>22</v>
      </c>
      <c r="D1941" s="2" t="s">
        <v>58</v>
      </c>
      <c r="E1941" s="5" t="s">
        <v>14</v>
      </c>
      <c r="F1941" s="5" t="s">
        <v>36</v>
      </c>
      <c r="G1941" s="6">
        <v>0</v>
      </c>
    </row>
    <row r="1942" spans="1:7" ht="10.5" customHeight="1" x14ac:dyDescent="0.2">
      <c r="A1942" s="5">
        <v>1941</v>
      </c>
      <c r="B1942" s="5" t="s">
        <v>104</v>
      </c>
      <c r="C1942" s="5">
        <v>23</v>
      </c>
      <c r="D1942" s="2" t="s">
        <v>47</v>
      </c>
      <c r="E1942" s="5" t="s">
        <v>14</v>
      </c>
      <c r="F1942" s="5" t="s">
        <v>36</v>
      </c>
      <c r="G1942" s="6">
        <v>1047</v>
      </c>
    </row>
    <row r="1943" spans="1:7" ht="10.5" customHeight="1" x14ac:dyDescent="0.2">
      <c r="A1943" s="5">
        <v>1942</v>
      </c>
      <c r="B1943" s="5" t="s">
        <v>104</v>
      </c>
      <c r="C1943" s="5">
        <v>24</v>
      </c>
      <c r="D1943" s="2" t="s">
        <v>48</v>
      </c>
      <c r="E1943" s="5" t="s">
        <v>14</v>
      </c>
      <c r="F1943" s="5" t="s">
        <v>36</v>
      </c>
      <c r="G1943" s="6">
        <v>146154</v>
      </c>
    </row>
    <row r="1944" spans="1:7" ht="10.5" customHeight="1" x14ac:dyDescent="0.2">
      <c r="A1944" s="5">
        <v>1943</v>
      </c>
      <c r="B1944" s="5" t="s">
        <v>104</v>
      </c>
      <c r="C1944" s="5">
        <v>25</v>
      </c>
      <c r="D1944" s="2" t="s">
        <v>59</v>
      </c>
      <c r="E1944" s="5" t="s">
        <v>14</v>
      </c>
      <c r="F1944" s="5" t="s">
        <v>36</v>
      </c>
      <c r="G1944" s="6">
        <v>89546</v>
      </c>
    </row>
    <row r="1945" spans="1:7" ht="10.5" customHeight="1" x14ac:dyDescent="0.2">
      <c r="A1945" s="5">
        <v>1944</v>
      </c>
      <c r="B1945" s="5" t="s">
        <v>104</v>
      </c>
      <c r="C1945" s="5">
        <v>26</v>
      </c>
      <c r="D1945" s="2" t="s">
        <v>49</v>
      </c>
      <c r="E1945" s="5" t="s">
        <v>14</v>
      </c>
      <c r="F1945" s="5" t="s">
        <v>36</v>
      </c>
      <c r="G1945" s="6">
        <v>0</v>
      </c>
    </row>
    <row r="1946" spans="1:7" ht="10.5" customHeight="1" x14ac:dyDescent="0.2">
      <c r="A1946" s="5">
        <v>1945</v>
      </c>
      <c r="B1946" s="5" t="s">
        <v>104</v>
      </c>
      <c r="C1946" s="5">
        <v>27</v>
      </c>
      <c r="D1946" s="2" t="s">
        <v>60</v>
      </c>
      <c r="E1946" s="5" t="s">
        <v>14</v>
      </c>
      <c r="F1946" s="5" t="s">
        <v>36</v>
      </c>
      <c r="G1946" s="6">
        <v>0</v>
      </c>
    </row>
    <row r="1947" spans="1:7" ht="10.5" customHeight="1" x14ac:dyDescent="0.2">
      <c r="A1947" s="5">
        <v>1946</v>
      </c>
      <c r="B1947" s="5" t="s">
        <v>104</v>
      </c>
      <c r="C1947" s="5">
        <v>28</v>
      </c>
      <c r="D1947" s="2" t="s">
        <v>61</v>
      </c>
      <c r="E1947" s="5" t="s">
        <v>14</v>
      </c>
      <c r="F1947" s="5" t="s">
        <v>36</v>
      </c>
      <c r="G1947" s="6">
        <v>1254492</v>
      </c>
    </row>
    <row r="1948" spans="1:7" ht="10.5" customHeight="1" x14ac:dyDescent="0.2">
      <c r="A1948" s="5">
        <v>1947</v>
      </c>
      <c r="B1948" s="5" t="s">
        <v>11</v>
      </c>
      <c r="C1948" s="5">
        <v>29</v>
      </c>
      <c r="D1948" s="2" t="s">
        <v>11</v>
      </c>
      <c r="E1948" s="5" t="s">
        <v>13</v>
      </c>
      <c r="F1948" s="5" t="s">
        <v>36</v>
      </c>
      <c r="G1948" s="6">
        <v>170938</v>
      </c>
    </row>
    <row r="1949" spans="1:7" ht="10.5" customHeight="1" x14ac:dyDescent="0.2">
      <c r="A1949" s="5">
        <v>1948</v>
      </c>
      <c r="B1949" s="5" t="s">
        <v>11</v>
      </c>
      <c r="C1949" s="5">
        <v>29</v>
      </c>
      <c r="D1949" s="2" t="s">
        <v>11</v>
      </c>
      <c r="E1949" s="5" t="s">
        <v>14</v>
      </c>
      <c r="F1949" s="5" t="s">
        <v>36</v>
      </c>
      <c r="G1949" s="6">
        <v>-136356</v>
      </c>
    </row>
    <row r="1950" spans="1:7" ht="10.5" customHeight="1" x14ac:dyDescent="0.2">
      <c r="A1950" s="5">
        <v>1949</v>
      </c>
      <c r="B1950" s="5" t="s">
        <v>24</v>
      </c>
      <c r="C1950" s="5">
        <v>30</v>
      </c>
      <c r="D1950" s="2" t="s">
        <v>15</v>
      </c>
      <c r="E1950" s="5" t="s">
        <v>13</v>
      </c>
      <c r="F1950" s="5" t="s">
        <v>36</v>
      </c>
      <c r="G1950" s="6">
        <v>0</v>
      </c>
    </row>
    <row r="1951" spans="1:7" ht="10.5" customHeight="1" x14ac:dyDescent="0.2">
      <c r="A1951" s="5">
        <v>1950</v>
      </c>
      <c r="B1951" s="5" t="s">
        <v>24</v>
      </c>
      <c r="C1951" s="5">
        <v>30</v>
      </c>
      <c r="D1951" s="2" t="s">
        <v>15</v>
      </c>
      <c r="E1951" s="5" t="s">
        <v>14</v>
      </c>
      <c r="F1951" s="5" t="s">
        <v>36</v>
      </c>
      <c r="G1951" s="6">
        <v>0</v>
      </c>
    </row>
    <row r="1952" spans="1:7" ht="10.5" customHeight="1" x14ac:dyDescent="0.2">
      <c r="A1952" s="5">
        <v>1951</v>
      </c>
      <c r="B1952" s="5" t="s">
        <v>25</v>
      </c>
      <c r="C1952" s="5">
        <v>1</v>
      </c>
      <c r="D1952" s="2" t="s">
        <v>18</v>
      </c>
      <c r="E1952" s="5" t="s">
        <v>13</v>
      </c>
      <c r="F1952" s="5" t="s">
        <v>37</v>
      </c>
      <c r="G1952" s="6">
        <v>128523</v>
      </c>
    </row>
    <row r="1953" spans="1:7" ht="10.5" customHeight="1" x14ac:dyDescent="0.2">
      <c r="A1953" s="5">
        <v>1952</v>
      </c>
      <c r="B1953" s="5" t="s">
        <v>25</v>
      </c>
      <c r="C1953" s="5">
        <v>2</v>
      </c>
      <c r="D1953" s="2" t="s">
        <v>0</v>
      </c>
      <c r="E1953" s="5" t="s">
        <v>13</v>
      </c>
      <c r="F1953" s="5" t="s">
        <v>37</v>
      </c>
      <c r="G1953" s="6">
        <v>4927147</v>
      </c>
    </row>
    <row r="1954" spans="1:7" ht="10.5" customHeight="1" x14ac:dyDescent="0.2">
      <c r="A1954" s="5">
        <v>1953</v>
      </c>
      <c r="B1954" s="5" t="s">
        <v>25</v>
      </c>
      <c r="C1954" s="5">
        <v>3</v>
      </c>
      <c r="D1954" s="2" t="s">
        <v>1</v>
      </c>
      <c r="E1954" s="5" t="s">
        <v>13</v>
      </c>
      <c r="F1954" s="5" t="s">
        <v>37</v>
      </c>
      <c r="G1954" s="6">
        <v>152857</v>
      </c>
    </row>
    <row r="1955" spans="1:7" ht="10.5" customHeight="1" x14ac:dyDescent="0.2">
      <c r="A1955" s="5">
        <v>1954</v>
      </c>
      <c r="B1955" s="5" t="s">
        <v>25</v>
      </c>
      <c r="C1955" s="5">
        <v>4</v>
      </c>
      <c r="D1955" s="2" t="s">
        <v>20</v>
      </c>
      <c r="E1955" s="5" t="s">
        <v>13</v>
      </c>
      <c r="F1955" s="5" t="s">
        <v>37</v>
      </c>
      <c r="G1955" s="6">
        <v>107266</v>
      </c>
    </row>
    <row r="1956" spans="1:7" ht="10.5" customHeight="1" x14ac:dyDescent="0.2">
      <c r="A1956" s="5">
        <v>1955</v>
      </c>
      <c r="B1956" s="5" t="s">
        <v>25</v>
      </c>
      <c r="C1956" s="5">
        <v>5</v>
      </c>
      <c r="D1956" s="2" t="s">
        <v>2</v>
      </c>
      <c r="E1956" s="5" t="s">
        <v>13</v>
      </c>
      <c r="F1956" s="5" t="s">
        <v>37</v>
      </c>
      <c r="G1956" s="6">
        <v>388527</v>
      </c>
    </row>
    <row r="1957" spans="1:7" ht="10.5" customHeight="1" x14ac:dyDescent="0.2">
      <c r="A1957" s="5">
        <v>1956</v>
      </c>
      <c r="B1957" s="5" t="s">
        <v>25</v>
      </c>
      <c r="C1957" s="5">
        <v>6</v>
      </c>
      <c r="D1957" s="2" t="s">
        <v>19</v>
      </c>
      <c r="E1957" s="5" t="s">
        <v>13</v>
      </c>
      <c r="F1957" s="5" t="s">
        <v>37</v>
      </c>
      <c r="G1957" s="6">
        <v>1167684</v>
      </c>
    </row>
    <row r="1958" spans="1:7" ht="10.5" customHeight="1" x14ac:dyDescent="0.2">
      <c r="A1958" s="5">
        <v>1957</v>
      </c>
      <c r="B1958" s="5" t="s">
        <v>25</v>
      </c>
      <c r="C1958" s="5">
        <v>7</v>
      </c>
      <c r="D1958" s="2" t="s">
        <v>3</v>
      </c>
      <c r="E1958" s="5" t="s">
        <v>13</v>
      </c>
      <c r="F1958" s="5" t="s">
        <v>37</v>
      </c>
      <c r="G1958" s="6">
        <v>0</v>
      </c>
    </row>
    <row r="1959" spans="1:7" ht="10.5" customHeight="1" x14ac:dyDescent="0.2">
      <c r="A1959" s="5">
        <v>1958</v>
      </c>
      <c r="B1959" s="5" t="s">
        <v>25</v>
      </c>
      <c r="C1959" s="5">
        <v>8</v>
      </c>
      <c r="D1959" s="2" t="s">
        <v>4</v>
      </c>
      <c r="E1959" s="5" t="s">
        <v>13</v>
      </c>
      <c r="F1959" s="5" t="s">
        <v>37</v>
      </c>
      <c r="G1959" s="6">
        <v>0</v>
      </c>
    </row>
    <row r="1960" spans="1:7" ht="10.5" customHeight="1" x14ac:dyDescent="0.2">
      <c r="A1960" s="5">
        <v>1959</v>
      </c>
      <c r="B1960" s="5" t="s">
        <v>25</v>
      </c>
      <c r="C1960" s="5">
        <v>9</v>
      </c>
      <c r="D1960" s="2" t="s">
        <v>5</v>
      </c>
      <c r="E1960" s="5" t="s">
        <v>13</v>
      </c>
      <c r="F1960" s="5" t="s">
        <v>37</v>
      </c>
      <c r="G1960" s="6">
        <v>0</v>
      </c>
    </row>
    <row r="1961" spans="1:7" ht="10.5" customHeight="1" x14ac:dyDescent="0.2">
      <c r="A1961" s="5">
        <v>1960</v>
      </c>
      <c r="B1961" s="5" t="s">
        <v>25</v>
      </c>
      <c r="C1961" s="5">
        <v>10</v>
      </c>
      <c r="D1961" s="2" t="s">
        <v>6</v>
      </c>
      <c r="E1961" s="5" t="s">
        <v>13</v>
      </c>
      <c r="F1961" s="5" t="s">
        <v>37</v>
      </c>
      <c r="G1961" s="6">
        <v>0</v>
      </c>
    </row>
    <row r="1962" spans="1:7" ht="10.5" customHeight="1" x14ac:dyDescent="0.2">
      <c r="A1962" s="5">
        <v>1961</v>
      </c>
      <c r="B1962" s="5" t="s">
        <v>25</v>
      </c>
      <c r="C1962" s="5">
        <v>11</v>
      </c>
      <c r="D1962" s="2" t="s">
        <v>7</v>
      </c>
      <c r="E1962" s="5" t="s">
        <v>13</v>
      </c>
      <c r="F1962" s="5" t="s">
        <v>37</v>
      </c>
      <c r="G1962" s="6">
        <v>0</v>
      </c>
    </row>
    <row r="1963" spans="1:7" ht="10.5" customHeight="1" x14ac:dyDescent="0.2">
      <c r="A1963" s="5">
        <v>1962</v>
      </c>
      <c r="B1963" s="5" t="s">
        <v>25</v>
      </c>
      <c r="C1963" s="5">
        <v>12</v>
      </c>
      <c r="D1963" s="2" t="s">
        <v>8</v>
      </c>
      <c r="E1963" s="5" t="s">
        <v>13</v>
      </c>
      <c r="F1963" s="5" t="s">
        <v>37</v>
      </c>
      <c r="G1963" s="6">
        <v>16902471</v>
      </c>
    </row>
    <row r="1964" spans="1:7" ht="10.5" customHeight="1" x14ac:dyDescent="0.2">
      <c r="A1964" s="5">
        <v>1963</v>
      </c>
      <c r="B1964" s="5" t="s">
        <v>25</v>
      </c>
      <c r="C1964" s="5">
        <v>13</v>
      </c>
      <c r="D1964" s="2" t="s">
        <v>9</v>
      </c>
      <c r="E1964" s="5" t="s">
        <v>13</v>
      </c>
      <c r="F1964" s="5" t="s">
        <v>37</v>
      </c>
      <c r="G1964" s="6">
        <v>0</v>
      </c>
    </row>
    <row r="1965" spans="1:7" ht="10.5" customHeight="1" x14ac:dyDescent="0.2">
      <c r="A1965" s="5">
        <v>1964</v>
      </c>
      <c r="B1965" s="5" t="s">
        <v>25</v>
      </c>
      <c r="C1965" s="5">
        <v>14</v>
      </c>
      <c r="D1965" s="2" t="s">
        <v>10</v>
      </c>
      <c r="E1965" s="5" t="s">
        <v>13</v>
      </c>
      <c r="F1965" s="5" t="s">
        <v>37</v>
      </c>
      <c r="G1965" s="6">
        <v>13473361</v>
      </c>
    </row>
    <row r="1966" spans="1:7" ht="10.5" customHeight="1" x14ac:dyDescent="0.2">
      <c r="A1966" s="5">
        <v>1965</v>
      </c>
      <c r="B1966" s="5" t="s">
        <v>25</v>
      </c>
      <c r="C1966" s="5">
        <v>1</v>
      </c>
      <c r="D1966" s="2" t="s">
        <v>18</v>
      </c>
      <c r="E1966" s="5" t="s">
        <v>14</v>
      </c>
      <c r="F1966" s="5" t="s">
        <v>37</v>
      </c>
      <c r="G1966" s="6">
        <v>0</v>
      </c>
    </row>
    <row r="1967" spans="1:7" ht="10.5" customHeight="1" x14ac:dyDescent="0.2">
      <c r="A1967" s="5">
        <v>1966</v>
      </c>
      <c r="B1967" s="5" t="s">
        <v>25</v>
      </c>
      <c r="C1967" s="5">
        <v>2</v>
      </c>
      <c r="D1967" s="2" t="s">
        <v>0</v>
      </c>
      <c r="E1967" s="5" t="s">
        <v>14</v>
      </c>
      <c r="F1967" s="5" t="s">
        <v>37</v>
      </c>
      <c r="G1967" s="6">
        <v>37695</v>
      </c>
    </row>
    <row r="1968" spans="1:7" ht="10.5" customHeight="1" x14ac:dyDescent="0.2">
      <c r="A1968" s="5">
        <v>1967</v>
      </c>
      <c r="B1968" s="5" t="s">
        <v>25</v>
      </c>
      <c r="C1968" s="5">
        <v>3</v>
      </c>
      <c r="D1968" s="2" t="s">
        <v>1</v>
      </c>
      <c r="E1968" s="5" t="s">
        <v>14</v>
      </c>
      <c r="F1968" s="5" t="s">
        <v>37</v>
      </c>
      <c r="G1968" s="6">
        <v>634219</v>
      </c>
    </row>
    <row r="1969" spans="1:7" ht="10.5" customHeight="1" x14ac:dyDescent="0.2">
      <c r="A1969" s="5">
        <v>1968</v>
      </c>
      <c r="B1969" s="5" t="s">
        <v>25</v>
      </c>
      <c r="C1969" s="5">
        <v>4</v>
      </c>
      <c r="D1969" s="2" t="s">
        <v>20</v>
      </c>
      <c r="E1969" s="5" t="s">
        <v>14</v>
      </c>
      <c r="F1969" s="5" t="s">
        <v>37</v>
      </c>
      <c r="G1969" s="6">
        <v>29446</v>
      </c>
    </row>
    <row r="1970" spans="1:7" ht="10.5" customHeight="1" x14ac:dyDescent="0.2">
      <c r="A1970" s="5">
        <v>1969</v>
      </c>
      <c r="B1970" s="5" t="s">
        <v>25</v>
      </c>
      <c r="C1970" s="5">
        <v>5</v>
      </c>
      <c r="D1970" s="2" t="s">
        <v>2</v>
      </c>
      <c r="E1970" s="5" t="s">
        <v>14</v>
      </c>
      <c r="F1970" s="5" t="s">
        <v>37</v>
      </c>
      <c r="G1970" s="6">
        <v>0</v>
      </c>
    </row>
    <row r="1971" spans="1:7" ht="10.5" customHeight="1" x14ac:dyDescent="0.2">
      <c r="A1971" s="5">
        <v>1970</v>
      </c>
      <c r="B1971" s="5" t="s">
        <v>25</v>
      </c>
      <c r="C1971" s="5">
        <v>6</v>
      </c>
      <c r="D1971" s="2" t="s">
        <v>19</v>
      </c>
      <c r="E1971" s="5" t="s">
        <v>14</v>
      </c>
      <c r="F1971" s="5" t="s">
        <v>37</v>
      </c>
      <c r="G1971" s="6">
        <v>0</v>
      </c>
    </row>
    <row r="1972" spans="1:7" ht="10.5" customHeight="1" x14ac:dyDescent="0.2">
      <c r="A1972" s="5">
        <v>1971</v>
      </c>
      <c r="B1972" s="5" t="s">
        <v>25</v>
      </c>
      <c r="C1972" s="5">
        <v>7</v>
      </c>
      <c r="D1972" s="2" t="s">
        <v>3</v>
      </c>
      <c r="E1972" s="5" t="s">
        <v>14</v>
      </c>
      <c r="F1972" s="5" t="s">
        <v>37</v>
      </c>
      <c r="G1972" s="6">
        <v>28200</v>
      </c>
    </row>
    <row r="1973" spans="1:7" ht="10.5" customHeight="1" x14ac:dyDescent="0.2">
      <c r="A1973" s="5">
        <v>1972</v>
      </c>
      <c r="B1973" s="5" t="s">
        <v>25</v>
      </c>
      <c r="C1973" s="5">
        <v>8</v>
      </c>
      <c r="D1973" s="2" t="s">
        <v>4</v>
      </c>
      <c r="E1973" s="5" t="s">
        <v>14</v>
      </c>
      <c r="F1973" s="5" t="s">
        <v>37</v>
      </c>
      <c r="G1973" s="6">
        <v>2111744</v>
      </c>
    </row>
    <row r="1974" spans="1:7" ht="10.5" customHeight="1" x14ac:dyDescent="0.2">
      <c r="A1974" s="5">
        <v>1973</v>
      </c>
      <c r="B1974" s="5" t="s">
        <v>25</v>
      </c>
      <c r="C1974" s="5">
        <v>9</v>
      </c>
      <c r="D1974" s="2" t="s">
        <v>5</v>
      </c>
      <c r="E1974" s="5" t="s">
        <v>14</v>
      </c>
      <c r="F1974" s="5" t="s">
        <v>37</v>
      </c>
      <c r="G1974" s="6">
        <v>1189925</v>
      </c>
    </row>
    <row r="1975" spans="1:7" ht="10.5" customHeight="1" x14ac:dyDescent="0.2">
      <c r="A1975" s="5">
        <v>1974</v>
      </c>
      <c r="B1975" s="5" t="s">
        <v>25</v>
      </c>
      <c r="C1975" s="5">
        <v>10</v>
      </c>
      <c r="D1975" s="2" t="s">
        <v>6</v>
      </c>
      <c r="E1975" s="5" t="s">
        <v>14</v>
      </c>
      <c r="F1975" s="5" t="s">
        <v>37</v>
      </c>
      <c r="G1975" s="6">
        <v>159077</v>
      </c>
    </row>
    <row r="1976" spans="1:7" ht="10.5" customHeight="1" x14ac:dyDescent="0.2">
      <c r="A1976" s="5">
        <v>1975</v>
      </c>
      <c r="B1976" s="5" t="s">
        <v>25</v>
      </c>
      <c r="C1976" s="5">
        <v>11</v>
      </c>
      <c r="D1976" s="2" t="s">
        <v>7</v>
      </c>
      <c r="E1976" s="5" t="s">
        <v>14</v>
      </c>
      <c r="F1976" s="5" t="s">
        <v>37</v>
      </c>
      <c r="G1976" s="6">
        <v>1162200</v>
      </c>
    </row>
    <row r="1977" spans="1:7" ht="10.5" customHeight="1" x14ac:dyDescent="0.2">
      <c r="A1977" s="5">
        <v>1976</v>
      </c>
      <c r="B1977" s="5" t="s">
        <v>25</v>
      </c>
      <c r="C1977" s="5">
        <v>12</v>
      </c>
      <c r="D1977" s="2" t="s">
        <v>8</v>
      </c>
      <c r="E1977" s="5" t="s">
        <v>14</v>
      </c>
      <c r="F1977" s="5" t="s">
        <v>37</v>
      </c>
      <c r="G1977" s="6">
        <v>1183</v>
      </c>
    </row>
    <row r="1978" spans="1:7" ht="10.5" customHeight="1" x14ac:dyDescent="0.2">
      <c r="A1978" s="5">
        <v>1977</v>
      </c>
      <c r="B1978" s="5" t="s">
        <v>25</v>
      </c>
      <c r="C1978" s="5">
        <v>13</v>
      </c>
      <c r="D1978" s="2" t="s">
        <v>9</v>
      </c>
      <c r="E1978" s="5" t="s">
        <v>14</v>
      </c>
      <c r="F1978" s="5" t="s">
        <v>37</v>
      </c>
      <c r="G1978" s="6">
        <v>0</v>
      </c>
    </row>
    <row r="1979" spans="1:7" ht="10.5" customHeight="1" x14ac:dyDescent="0.2">
      <c r="A1979" s="5">
        <v>1978</v>
      </c>
      <c r="B1979" s="5" t="s">
        <v>25</v>
      </c>
      <c r="C1979" s="5">
        <v>14</v>
      </c>
      <c r="D1979" s="2" t="s">
        <v>10</v>
      </c>
      <c r="E1979" s="5" t="s">
        <v>14</v>
      </c>
      <c r="F1979" s="5" t="s">
        <v>37</v>
      </c>
      <c r="G1979" s="6">
        <v>444451</v>
      </c>
    </row>
    <row r="1980" spans="1:7" ht="10.5" customHeight="1" x14ac:dyDescent="0.2">
      <c r="A1980" s="5">
        <v>1979</v>
      </c>
      <c r="B1980" s="5" t="s">
        <v>104</v>
      </c>
      <c r="C1980" s="5">
        <v>20</v>
      </c>
      <c r="D1980" s="2" t="s">
        <v>56</v>
      </c>
      <c r="E1980" s="5" t="s">
        <v>13</v>
      </c>
      <c r="F1980" s="5" t="s">
        <v>37</v>
      </c>
      <c r="G1980" s="6">
        <v>0</v>
      </c>
    </row>
    <row r="1981" spans="1:7" ht="10.5" customHeight="1" x14ac:dyDescent="0.2">
      <c r="A1981" s="5">
        <v>1980</v>
      </c>
      <c r="B1981" s="5" t="s">
        <v>104</v>
      </c>
      <c r="C1981" s="5">
        <v>21</v>
      </c>
      <c r="D1981" s="2" t="s">
        <v>57</v>
      </c>
      <c r="E1981" s="5" t="s">
        <v>13</v>
      </c>
      <c r="F1981" s="5" t="s">
        <v>37</v>
      </c>
      <c r="G1981" s="6">
        <v>0</v>
      </c>
    </row>
    <row r="1982" spans="1:7" ht="10.5" customHeight="1" x14ac:dyDescent="0.2">
      <c r="A1982" s="5">
        <v>1981</v>
      </c>
      <c r="B1982" s="5" t="s">
        <v>104</v>
      </c>
      <c r="C1982" s="5">
        <v>22</v>
      </c>
      <c r="D1982" s="2" t="s">
        <v>58</v>
      </c>
      <c r="E1982" s="5" t="s">
        <v>13</v>
      </c>
      <c r="F1982" s="5" t="s">
        <v>37</v>
      </c>
      <c r="G1982" s="6">
        <v>0</v>
      </c>
    </row>
    <row r="1983" spans="1:7" ht="10.5" customHeight="1" x14ac:dyDescent="0.2">
      <c r="A1983" s="5">
        <v>1982</v>
      </c>
      <c r="B1983" s="5" t="s">
        <v>104</v>
      </c>
      <c r="C1983" s="5">
        <v>23</v>
      </c>
      <c r="D1983" s="2" t="s">
        <v>47</v>
      </c>
      <c r="E1983" s="5" t="s">
        <v>13</v>
      </c>
      <c r="F1983" s="5" t="s">
        <v>37</v>
      </c>
      <c r="G1983" s="6">
        <v>417038</v>
      </c>
    </row>
    <row r="1984" spans="1:7" ht="10.5" customHeight="1" x14ac:dyDescent="0.2">
      <c r="A1984" s="5">
        <v>1983</v>
      </c>
      <c r="B1984" s="5" t="s">
        <v>104</v>
      </c>
      <c r="C1984" s="5">
        <v>24</v>
      </c>
      <c r="D1984" s="2" t="s">
        <v>48</v>
      </c>
      <c r="E1984" s="5" t="s">
        <v>13</v>
      </c>
      <c r="F1984" s="5" t="s">
        <v>37</v>
      </c>
      <c r="G1984" s="6">
        <v>36314</v>
      </c>
    </row>
    <row r="1985" spans="1:7" ht="10.5" customHeight="1" x14ac:dyDescent="0.2">
      <c r="A1985" s="5">
        <v>1984</v>
      </c>
      <c r="B1985" s="5" t="s">
        <v>104</v>
      </c>
      <c r="C1985" s="5">
        <v>25</v>
      </c>
      <c r="D1985" s="2" t="s">
        <v>59</v>
      </c>
      <c r="E1985" s="5" t="s">
        <v>13</v>
      </c>
      <c r="F1985" s="5" t="s">
        <v>37</v>
      </c>
      <c r="G1985" s="6">
        <v>60237</v>
      </c>
    </row>
    <row r="1986" spans="1:7" ht="10.5" customHeight="1" x14ac:dyDescent="0.2">
      <c r="A1986" s="5">
        <v>1985</v>
      </c>
      <c r="B1986" s="5" t="s">
        <v>104</v>
      </c>
      <c r="C1986" s="5">
        <v>26</v>
      </c>
      <c r="D1986" s="2" t="s">
        <v>49</v>
      </c>
      <c r="E1986" s="5" t="s">
        <v>13</v>
      </c>
      <c r="F1986" s="5" t="s">
        <v>37</v>
      </c>
      <c r="G1986" s="6">
        <v>249504</v>
      </c>
    </row>
    <row r="1987" spans="1:7" ht="10.5" customHeight="1" x14ac:dyDescent="0.2">
      <c r="A1987" s="5">
        <v>1986</v>
      </c>
      <c r="B1987" s="5" t="s">
        <v>104</v>
      </c>
      <c r="C1987" s="5">
        <v>27</v>
      </c>
      <c r="D1987" s="2" t="s">
        <v>60</v>
      </c>
      <c r="E1987" s="5" t="s">
        <v>13</v>
      </c>
      <c r="F1987" s="5" t="s">
        <v>37</v>
      </c>
      <c r="G1987" s="6">
        <v>0</v>
      </c>
    </row>
    <row r="1988" spans="1:7" ht="10.5" customHeight="1" x14ac:dyDescent="0.2">
      <c r="A1988" s="5">
        <v>1987</v>
      </c>
      <c r="B1988" s="5" t="s">
        <v>104</v>
      </c>
      <c r="C1988" s="5">
        <v>28</v>
      </c>
      <c r="D1988" s="2" t="s">
        <v>61</v>
      </c>
      <c r="E1988" s="5" t="s">
        <v>13</v>
      </c>
      <c r="F1988" s="5" t="s">
        <v>37</v>
      </c>
      <c r="G1988" s="6">
        <v>261110</v>
      </c>
    </row>
    <row r="1989" spans="1:7" ht="10.5" customHeight="1" x14ac:dyDescent="0.2">
      <c r="A1989" s="5">
        <v>1988</v>
      </c>
      <c r="B1989" s="5" t="s">
        <v>104</v>
      </c>
      <c r="C1989" s="5">
        <v>20</v>
      </c>
      <c r="D1989" s="2" t="s">
        <v>56</v>
      </c>
      <c r="E1989" s="5" t="s">
        <v>14</v>
      </c>
      <c r="F1989" s="5" t="s">
        <v>37</v>
      </c>
      <c r="G1989" s="6">
        <v>0</v>
      </c>
    </row>
    <row r="1990" spans="1:7" ht="10.5" customHeight="1" x14ac:dyDescent="0.2">
      <c r="A1990" s="5">
        <v>1989</v>
      </c>
      <c r="B1990" s="5" t="s">
        <v>104</v>
      </c>
      <c r="C1990" s="5">
        <v>21</v>
      </c>
      <c r="D1990" s="2" t="s">
        <v>57</v>
      </c>
      <c r="E1990" s="5" t="s">
        <v>14</v>
      </c>
      <c r="F1990" s="5" t="s">
        <v>37</v>
      </c>
      <c r="G1990" s="6">
        <v>52099</v>
      </c>
    </row>
    <row r="1991" spans="1:7" ht="10.5" customHeight="1" x14ac:dyDescent="0.2">
      <c r="A1991" s="5">
        <v>1990</v>
      </c>
      <c r="B1991" s="5" t="s">
        <v>104</v>
      </c>
      <c r="C1991" s="5">
        <v>22</v>
      </c>
      <c r="D1991" s="2" t="s">
        <v>58</v>
      </c>
      <c r="E1991" s="5" t="s">
        <v>14</v>
      </c>
      <c r="F1991" s="5" t="s">
        <v>37</v>
      </c>
      <c r="G1991" s="6">
        <v>327219</v>
      </c>
    </row>
    <row r="1992" spans="1:7" ht="10.5" customHeight="1" x14ac:dyDescent="0.2">
      <c r="A1992" s="5">
        <v>1991</v>
      </c>
      <c r="B1992" s="5" t="s">
        <v>104</v>
      </c>
      <c r="C1992" s="5">
        <v>23</v>
      </c>
      <c r="D1992" s="2" t="s">
        <v>47</v>
      </c>
      <c r="E1992" s="5" t="s">
        <v>14</v>
      </c>
      <c r="F1992" s="5" t="s">
        <v>37</v>
      </c>
      <c r="G1992" s="6">
        <v>886</v>
      </c>
    </row>
    <row r="1993" spans="1:7" ht="10.5" customHeight="1" x14ac:dyDescent="0.2">
      <c r="A1993" s="5">
        <v>1992</v>
      </c>
      <c r="B1993" s="5" t="s">
        <v>104</v>
      </c>
      <c r="C1993" s="5">
        <v>24</v>
      </c>
      <c r="D1993" s="2" t="s">
        <v>48</v>
      </c>
      <c r="E1993" s="5" t="s">
        <v>14</v>
      </c>
      <c r="F1993" s="5" t="s">
        <v>37</v>
      </c>
      <c r="G1993" s="6">
        <v>201021</v>
      </c>
    </row>
    <row r="1994" spans="1:7" ht="10.5" customHeight="1" x14ac:dyDescent="0.2">
      <c r="A1994" s="5">
        <v>1993</v>
      </c>
      <c r="B1994" s="5" t="s">
        <v>104</v>
      </c>
      <c r="C1994" s="5">
        <v>25</v>
      </c>
      <c r="D1994" s="2" t="s">
        <v>59</v>
      </c>
      <c r="E1994" s="5" t="s">
        <v>14</v>
      </c>
      <c r="F1994" s="5" t="s">
        <v>37</v>
      </c>
      <c r="G1994" s="6">
        <v>84212</v>
      </c>
    </row>
    <row r="1995" spans="1:7" ht="10.5" customHeight="1" x14ac:dyDescent="0.2">
      <c r="A1995" s="5">
        <v>1994</v>
      </c>
      <c r="B1995" s="5" t="s">
        <v>104</v>
      </c>
      <c r="C1995" s="5">
        <v>26</v>
      </c>
      <c r="D1995" s="2" t="s">
        <v>49</v>
      </c>
      <c r="E1995" s="5" t="s">
        <v>14</v>
      </c>
      <c r="F1995" s="5" t="s">
        <v>37</v>
      </c>
      <c r="G1995" s="6">
        <v>0</v>
      </c>
    </row>
    <row r="1996" spans="1:7" ht="10.5" customHeight="1" x14ac:dyDescent="0.2">
      <c r="A1996" s="5">
        <v>1995</v>
      </c>
      <c r="B1996" s="5" t="s">
        <v>104</v>
      </c>
      <c r="C1996" s="5">
        <v>27</v>
      </c>
      <c r="D1996" s="2" t="s">
        <v>60</v>
      </c>
      <c r="E1996" s="5" t="s">
        <v>14</v>
      </c>
      <c r="F1996" s="5" t="s">
        <v>37</v>
      </c>
      <c r="G1996" s="6">
        <v>0</v>
      </c>
    </row>
    <row r="1997" spans="1:7" ht="10.5" customHeight="1" x14ac:dyDescent="0.2">
      <c r="A1997" s="5">
        <v>1996</v>
      </c>
      <c r="B1997" s="5" t="s">
        <v>104</v>
      </c>
      <c r="C1997" s="5">
        <v>28</v>
      </c>
      <c r="D1997" s="2" t="s">
        <v>61</v>
      </c>
      <c r="E1997" s="5" t="s">
        <v>14</v>
      </c>
      <c r="F1997" s="5" t="s">
        <v>37</v>
      </c>
      <c r="G1997" s="6">
        <v>1558635</v>
      </c>
    </row>
    <row r="1998" spans="1:7" ht="10.5" customHeight="1" x14ac:dyDescent="0.2">
      <c r="A1998" s="5">
        <v>1997</v>
      </c>
      <c r="B1998" s="5" t="s">
        <v>11</v>
      </c>
      <c r="C1998" s="5">
        <v>29</v>
      </c>
      <c r="D1998" s="2" t="s">
        <v>11</v>
      </c>
      <c r="E1998" s="5" t="s">
        <v>13</v>
      </c>
      <c r="F1998" s="5" t="s">
        <v>37</v>
      </c>
      <c r="G1998" s="6">
        <v>477492</v>
      </c>
    </row>
    <row r="1999" spans="1:7" ht="10.5" customHeight="1" x14ac:dyDescent="0.2">
      <c r="A1999" s="5">
        <v>1998</v>
      </c>
      <c r="B1999" s="5" t="s">
        <v>11</v>
      </c>
      <c r="C1999" s="5">
        <v>29</v>
      </c>
      <c r="D1999" s="2" t="s">
        <v>11</v>
      </c>
      <c r="E1999" s="5" t="s">
        <v>14</v>
      </c>
      <c r="F1999" s="5" t="s">
        <v>37</v>
      </c>
      <c r="G1999" s="6">
        <v>-319127</v>
      </c>
    </row>
    <row r="2000" spans="1:7" ht="10.5" customHeight="1" x14ac:dyDescent="0.2">
      <c r="A2000" s="5">
        <v>1999</v>
      </c>
      <c r="B2000" s="5" t="s">
        <v>24</v>
      </c>
      <c r="C2000" s="5">
        <v>30</v>
      </c>
      <c r="D2000" s="2" t="s">
        <v>15</v>
      </c>
      <c r="E2000" s="5" t="s">
        <v>13</v>
      </c>
      <c r="F2000" s="5" t="s">
        <v>37</v>
      </c>
      <c r="G2000" s="6">
        <v>0</v>
      </c>
    </row>
    <row r="2001" spans="1:7" ht="10.5" customHeight="1" x14ac:dyDescent="0.2">
      <c r="A2001" s="5">
        <v>2000</v>
      </c>
      <c r="B2001" s="5" t="s">
        <v>24</v>
      </c>
      <c r="C2001" s="5">
        <v>30</v>
      </c>
      <c r="D2001" s="2" t="s">
        <v>15</v>
      </c>
      <c r="E2001" s="5" t="s">
        <v>14</v>
      </c>
      <c r="F2001" s="5" t="s">
        <v>37</v>
      </c>
      <c r="G2001" s="6">
        <v>0</v>
      </c>
    </row>
    <row r="2002" spans="1:7" ht="10.5" customHeight="1" x14ac:dyDescent="0.2">
      <c r="A2002" s="5">
        <v>2001</v>
      </c>
      <c r="B2002" s="5" t="s">
        <v>25</v>
      </c>
      <c r="C2002" s="5">
        <v>1</v>
      </c>
      <c r="D2002" s="2" t="s">
        <v>18</v>
      </c>
      <c r="E2002" s="5" t="s">
        <v>13</v>
      </c>
      <c r="F2002" s="5" t="s">
        <v>35</v>
      </c>
      <c r="G2002" s="6">
        <v>129640</v>
      </c>
    </row>
    <row r="2003" spans="1:7" ht="10.5" customHeight="1" x14ac:dyDescent="0.2">
      <c r="A2003" s="5">
        <v>2002</v>
      </c>
      <c r="B2003" s="5" t="s">
        <v>25</v>
      </c>
      <c r="C2003" s="5">
        <v>2</v>
      </c>
      <c r="D2003" s="2" t="s">
        <v>0</v>
      </c>
      <c r="E2003" s="5" t="s">
        <v>13</v>
      </c>
      <c r="F2003" s="5" t="s">
        <v>35</v>
      </c>
      <c r="G2003" s="6">
        <v>4508284</v>
      </c>
    </row>
    <row r="2004" spans="1:7" ht="10.5" customHeight="1" x14ac:dyDescent="0.2">
      <c r="A2004" s="5">
        <v>2003</v>
      </c>
      <c r="B2004" s="5" t="s">
        <v>25</v>
      </c>
      <c r="C2004" s="5">
        <v>3</v>
      </c>
      <c r="D2004" s="2" t="s">
        <v>1</v>
      </c>
      <c r="E2004" s="5" t="s">
        <v>13</v>
      </c>
      <c r="F2004" s="5" t="s">
        <v>35</v>
      </c>
      <c r="G2004" s="6">
        <v>146001</v>
      </c>
    </row>
    <row r="2005" spans="1:7" ht="10.5" customHeight="1" x14ac:dyDescent="0.2">
      <c r="A2005" s="5">
        <v>2004</v>
      </c>
      <c r="B2005" s="5" t="s">
        <v>25</v>
      </c>
      <c r="C2005" s="5">
        <v>4</v>
      </c>
      <c r="D2005" s="2" t="s">
        <v>20</v>
      </c>
      <c r="E2005" s="5" t="s">
        <v>13</v>
      </c>
      <c r="F2005" s="5" t="s">
        <v>35</v>
      </c>
      <c r="G2005" s="6">
        <v>106081</v>
      </c>
    </row>
    <row r="2006" spans="1:7" ht="10.5" customHeight="1" x14ac:dyDescent="0.2">
      <c r="A2006" s="5">
        <v>2005</v>
      </c>
      <c r="B2006" s="5" t="s">
        <v>25</v>
      </c>
      <c r="C2006" s="5">
        <v>5</v>
      </c>
      <c r="D2006" s="2" t="s">
        <v>2</v>
      </c>
      <c r="E2006" s="5" t="s">
        <v>13</v>
      </c>
      <c r="F2006" s="5" t="s">
        <v>35</v>
      </c>
      <c r="G2006" s="6">
        <v>498774</v>
      </c>
    </row>
    <row r="2007" spans="1:7" ht="10.5" customHeight="1" x14ac:dyDescent="0.2">
      <c r="A2007" s="5">
        <v>2006</v>
      </c>
      <c r="B2007" s="5" t="s">
        <v>25</v>
      </c>
      <c r="C2007" s="5">
        <v>6</v>
      </c>
      <c r="D2007" s="2" t="s">
        <v>19</v>
      </c>
      <c r="E2007" s="5" t="s">
        <v>13</v>
      </c>
      <c r="F2007" s="5" t="s">
        <v>35</v>
      </c>
      <c r="G2007" s="6">
        <v>1286198</v>
      </c>
    </row>
    <row r="2008" spans="1:7" ht="10.5" customHeight="1" x14ac:dyDescent="0.2">
      <c r="A2008" s="5">
        <v>2007</v>
      </c>
      <c r="B2008" s="5" t="s">
        <v>25</v>
      </c>
      <c r="C2008" s="5">
        <v>7</v>
      </c>
      <c r="D2008" s="2" t="s">
        <v>3</v>
      </c>
      <c r="E2008" s="5" t="s">
        <v>13</v>
      </c>
      <c r="F2008" s="5" t="s">
        <v>35</v>
      </c>
      <c r="G2008" s="6">
        <v>0</v>
      </c>
    </row>
    <row r="2009" spans="1:7" ht="10.5" customHeight="1" x14ac:dyDescent="0.2">
      <c r="A2009" s="5">
        <v>2008</v>
      </c>
      <c r="B2009" s="5" t="s">
        <v>25</v>
      </c>
      <c r="C2009" s="5">
        <v>8</v>
      </c>
      <c r="D2009" s="2" t="s">
        <v>4</v>
      </c>
      <c r="E2009" s="5" t="s">
        <v>13</v>
      </c>
      <c r="F2009" s="5" t="s">
        <v>35</v>
      </c>
      <c r="G2009" s="6">
        <v>0</v>
      </c>
    </row>
    <row r="2010" spans="1:7" ht="10.5" customHeight="1" x14ac:dyDescent="0.2">
      <c r="A2010" s="5">
        <v>2009</v>
      </c>
      <c r="B2010" s="5" t="s">
        <v>25</v>
      </c>
      <c r="C2010" s="5">
        <v>9</v>
      </c>
      <c r="D2010" s="2" t="s">
        <v>5</v>
      </c>
      <c r="E2010" s="5" t="s">
        <v>13</v>
      </c>
      <c r="F2010" s="5" t="s">
        <v>35</v>
      </c>
      <c r="G2010" s="6">
        <v>0</v>
      </c>
    </row>
    <row r="2011" spans="1:7" ht="10.5" customHeight="1" x14ac:dyDescent="0.2">
      <c r="A2011" s="5">
        <v>2010</v>
      </c>
      <c r="B2011" s="5" t="s">
        <v>25</v>
      </c>
      <c r="C2011" s="5">
        <v>10</v>
      </c>
      <c r="D2011" s="2" t="s">
        <v>6</v>
      </c>
      <c r="E2011" s="5" t="s">
        <v>13</v>
      </c>
      <c r="F2011" s="5" t="s">
        <v>35</v>
      </c>
      <c r="G2011" s="6">
        <v>0</v>
      </c>
    </row>
    <row r="2012" spans="1:7" ht="10.5" customHeight="1" x14ac:dyDescent="0.2">
      <c r="A2012" s="5">
        <v>2011</v>
      </c>
      <c r="B2012" s="5" t="s">
        <v>25</v>
      </c>
      <c r="C2012" s="5">
        <v>11</v>
      </c>
      <c r="D2012" s="2" t="s">
        <v>7</v>
      </c>
      <c r="E2012" s="5" t="s">
        <v>13</v>
      </c>
      <c r="F2012" s="5" t="s">
        <v>35</v>
      </c>
      <c r="G2012" s="6">
        <v>0</v>
      </c>
    </row>
    <row r="2013" spans="1:7" ht="10.5" customHeight="1" x14ac:dyDescent="0.2">
      <c r="A2013" s="5">
        <v>2012</v>
      </c>
      <c r="B2013" s="5" t="s">
        <v>25</v>
      </c>
      <c r="C2013" s="5">
        <v>12</v>
      </c>
      <c r="D2013" s="2" t="s">
        <v>8</v>
      </c>
      <c r="E2013" s="5" t="s">
        <v>13</v>
      </c>
      <c r="F2013" s="5" t="s">
        <v>35</v>
      </c>
      <c r="G2013" s="6">
        <v>16848538</v>
      </c>
    </row>
    <row r="2014" spans="1:7" ht="10.5" customHeight="1" x14ac:dyDescent="0.2">
      <c r="A2014" s="5">
        <v>2013</v>
      </c>
      <c r="B2014" s="5" t="s">
        <v>25</v>
      </c>
      <c r="C2014" s="5">
        <v>13</v>
      </c>
      <c r="D2014" s="2" t="s">
        <v>9</v>
      </c>
      <c r="E2014" s="5" t="s">
        <v>13</v>
      </c>
      <c r="F2014" s="5" t="s">
        <v>35</v>
      </c>
      <c r="G2014" s="6">
        <v>0</v>
      </c>
    </row>
    <row r="2015" spans="1:7" ht="10.5" customHeight="1" x14ac:dyDescent="0.2">
      <c r="A2015" s="5">
        <v>2014</v>
      </c>
      <c r="B2015" s="5" t="s">
        <v>25</v>
      </c>
      <c r="C2015" s="5">
        <v>14</v>
      </c>
      <c r="D2015" s="2" t="s">
        <v>10</v>
      </c>
      <c r="E2015" s="5" t="s">
        <v>13</v>
      </c>
      <c r="F2015" s="5" t="s">
        <v>35</v>
      </c>
      <c r="G2015" s="6">
        <v>13303093</v>
      </c>
    </row>
    <row r="2016" spans="1:7" ht="10.5" customHeight="1" x14ac:dyDescent="0.2">
      <c r="A2016" s="5">
        <v>2015</v>
      </c>
      <c r="B2016" s="5" t="s">
        <v>25</v>
      </c>
      <c r="C2016" s="5">
        <v>1</v>
      </c>
      <c r="D2016" s="2" t="s">
        <v>18</v>
      </c>
      <c r="E2016" s="5" t="s">
        <v>14</v>
      </c>
      <c r="F2016" s="5" t="s">
        <v>35</v>
      </c>
      <c r="G2016" s="6">
        <v>0</v>
      </c>
    </row>
    <row r="2017" spans="1:7" ht="10.5" customHeight="1" x14ac:dyDescent="0.2">
      <c r="A2017" s="5">
        <v>2016</v>
      </c>
      <c r="B2017" s="5" t="s">
        <v>25</v>
      </c>
      <c r="C2017" s="5">
        <v>2</v>
      </c>
      <c r="D2017" s="2" t="s">
        <v>0</v>
      </c>
      <c r="E2017" s="5" t="s">
        <v>14</v>
      </c>
      <c r="F2017" s="5" t="s">
        <v>35</v>
      </c>
      <c r="G2017" s="6">
        <v>37100</v>
      </c>
    </row>
    <row r="2018" spans="1:7" ht="10.5" customHeight="1" x14ac:dyDescent="0.2">
      <c r="A2018" s="5">
        <v>2017</v>
      </c>
      <c r="B2018" s="5" t="s">
        <v>25</v>
      </c>
      <c r="C2018" s="5">
        <v>3</v>
      </c>
      <c r="D2018" s="2" t="s">
        <v>1</v>
      </c>
      <c r="E2018" s="5" t="s">
        <v>14</v>
      </c>
      <c r="F2018" s="5" t="s">
        <v>35</v>
      </c>
      <c r="G2018" s="6">
        <v>600400</v>
      </c>
    </row>
    <row r="2019" spans="1:7" ht="10.5" customHeight="1" x14ac:dyDescent="0.2">
      <c r="A2019" s="5">
        <v>2018</v>
      </c>
      <c r="B2019" s="5" t="s">
        <v>25</v>
      </c>
      <c r="C2019" s="5">
        <v>4</v>
      </c>
      <c r="D2019" s="2" t="s">
        <v>20</v>
      </c>
      <c r="E2019" s="5" t="s">
        <v>14</v>
      </c>
      <c r="F2019" s="5" t="s">
        <v>35</v>
      </c>
      <c r="G2019" s="6">
        <v>29941</v>
      </c>
    </row>
    <row r="2020" spans="1:7" ht="10.5" customHeight="1" x14ac:dyDescent="0.2">
      <c r="A2020" s="5">
        <v>2019</v>
      </c>
      <c r="B2020" s="5" t="s">
        <v>25</v>
      </c>
      <c r="C2020" s="5">
        <v>5</v>
      </c>
      <c r="D2020" s="2" t="s">
        <v>2</v>
      </c>
      <c r="E2020" s="5" t="s">
        <v>14</v>
      </c>
      <c r="F2020" s="5" t="s">
        <v>35</v>
      </c>
      <c r="G2020" s="6">
        <v>0</v>
      </c>
    </row>
    <row r="2021" spans="1:7" ht="10.5" customHeight="1" x14ac:dyDescent="0.2">
      <c r="A2021" s="5">
        <v>2020</v>
      </c>
      <c r="B2021" s="5" t="s">
        <v>25</v>
      </c>
      <c r="C2021" s="5">
        <v>6</v>
      </c>
      <c r="D2021" s="2" t="s">
        <v>19</v>
      </c>
      <c r="E2021" s="5" t="s">
        <v>14</v>
      </c>
      <c r="F2021" s="5" t="s">
        <v>35</v>
      </c>
      <c r="G2021" s="6">
        <v>0</v>
      </c>
    </row>
    <row r="2022" spans="1:7" ht="10.5" customHeight="1" x14ac:dyDescent="0.2">
      <c r="A2022" s="5">
        <v>2021</v>
      </c>
      <c r="B2022" s="5" t="s">
        <v>25</v>
      </c>
      <c r="C2022" s="5">
        <v>7</v>
      </c>
      <c r="D2022" s="2" t="s">
        <v>3</v>
      </c>
      <c r="E2022" s="5" t="s">
        <v>14</v>
      </c>
      <c r="F2022" s="5" t="s">
        <v>35</v>
      </c>
      <c r="G2022" s="6">
        <v>30824</v>
      </c>
    </row>
    <row r="2023" spans="1:7" ht="10.5" customHeight="1" x14ac:dyDescent="0.2">
      <c r="A2023" s="5">
        <v>2022</v>
      </c>
      <c r="B2023" s="5" t="s">
        <v>25</v>
      </c>
      <c r="C2023" s="5">
        <v>8</v>
      </c>
      <c r="D2023" s="2" t="s">
        <v>4</v>
      </c>
      <c r="E2023" s="5" t="s">
        <v>14</v>
      </c>
      <c r="F2023" s="5" t="s">
        <v>35</v>
      </c>
      <c r="G2023" s="6">
        <v>2183901</v>
      </c>
    </row>
    <row r="2024" spans="1:7" ht="10.5" customHeight="1" x14ac:dyDescent="0.2">
      <c r="A2024" s="5">
        <v>2023</v>
      </c>
      <c r="B2024" s="5" t="s">
        <v>25</v>
      </c>
      <c r="C2024" s="5">
        <v>9</v>
      </c>
      <c r="D2024" s="2" t="s">
        <v>5</v>
      </c>
      <c r="E2024" s="5" t="s">
        <v>14</v>
      </c>
      <c r="F2024" s="5" t="s">
        <v>35</v>
      </c>
      <c r="G2024" s="6">
        <v>1762529</v>
      </c>
    </row>
    <row r="2025" spans="1:7" ht="10.5" customHeight="1" x14ac:dyDescent="0.2">
      <c r="A2025" s="5">
        <v>2024</v>
      </c>
      <c r="B2025" s="5" t="s">
        <v>25</v>
      </c>
      <c r="C2025" s="5">
        <v>10</v>
      </c>
      <c r="D2025" s="2" t="s">
        <v>6</v>
      </c>
      <c r="E2025" s="5" t="s">
        <v>14</v>
      </c>
      <c r="F2025" s="5" t="s">
        <v>35</v>
      </c>
      <c r="G2025" s="6">
        <v>225961</v>
      </c>
    </row>
    <row r="2026" spans="1:7" ht="10.5" customHeight="1" x14ac:dyDescent="0.2">
      <c r="A2026" s="5">
        <v>2025</v>
      </c>
      <c r="B2026" s="5" t="s">
        <v>25</v>
      </c>
      <c r="C2026" s="5">
        <v>11</v>
      </c>
      <c r="D2026" s="2" t="s">
        <v>7</v>
      </c>
      <c r="E2026" s="5" t="s">
        <v>14</v>
      </c>
      <c r="F2026" s="5" t="s">
        <v>35</v>
      </c>
      <c r="G2026" s="6">
        <v>1295554</v>
      </c>
    </row>
    <row r="2027" spans="1:7" ht="10.5" customHeight="1" x14ac:dyDescent="0.2">
      <c r="A2027" s="5">
        <v>2026</v>
      </c>
      <c r="B2027" s="5" t="s">
        <v>25</v>
      </c>
      <c r="C2027" s="5">
        <v>12</v>
      </c>
      <c r="D2027" s="2" t="s">
        <v>8</v>
      </c>
      <c r="E2027" s="5" t="s">
        <v>14</v>
      </c>
      <c r="F2027" s="5" t="s">
        <v>35</v>
      </c>
      <c r="G2027" s="6">
        <v>389</v>
      </c>
    </row>
    <row r="2028" spans="1:7" ht="10.5" customHeight="1" x14ac:dyDescent="0.2">
      <c r="A2028" s="5">
        <v>2027</v>
      </c>
      <c r="B2028" s="5" t="s">
        <v>25</v>
      </c>
      <c r="C2028" s="5">
        <v>13</v>
      </c>
      <c r="D2028" s="2" t="s">
        <v>9</v>
      </c>
      <c r="E2028" s="5" t="s">
        <v>14</v>
      </c>
      <c r="F2028" s="5" t="s">
        <v>35</v>
      </c>
      <c r="G2028" s="6">
        <v>0</v>
      </c>
    </row>
    <row r="2029" spans="1:7" ht="10.5" customHeight="1" x14ac:dyDescent="0.2">
      <c r="A2029" s="5">
        <v>2028</v>
      </c>
      <c r="B2029" s="5" t="s">
        <v>25</v>
      </c>
      <c r="C2029" s="5">
        <v>14</v>
      </c>
      <c r="D2029" s="2" t="s">
        <v>10</v>
      </c>
      <c r="E2029" s="5" t="s">
        <v>14</v>
      </c>
      <c r="F2029" s="5" t="s">
        <v>35</v>
      </c>
      <c r="G2029" s="6">
        <v>536333</v>
      </c>
    </row>
    <row r="2030" spans="1:7" ht="10.5" customHeight="1" x14ac:dyDescent="0.2">
      <c r="A2030" s="5">
        <v>2029</v>
      </c>
      <c r="B2030" s="5" t="s">
        <v>104</v>
      </c>
      <c r="C2030" s="5">
        <v>20</v>
      </c>
      <c r="D2030" s="2" t="s">
        <v>56</v>
      </c>
      <c r="E2030" s="5" t="s">
        <v>13</v>
      </c>
      <c r="F2030" s="5" t="s">
        <v>35</v>
      </c>
      <c r="G2030" s="6">
        <v>0</v>
      </c>
    </row>
    <row r="2031" spans="1:7" ht="10.5" customHeight="1" x14ac:dyDescent="0.2">
      <c r="A2031" s="5">
        <v>2030</v>
      </c>
      <c r="B2031" s="5" t="s">
        <v>104</v>
      </c>
      <c r="C2031" s="5">
        <v>21</v>
      </c>
      <c r="D2031" s="2" t="s">
        <v>57</v>
      </c>
      <c r="E2031" s="5" t="s">
        <v>13</v>
      </c>
      <c r="F2031" s="5" t="s">
        <v>35</v>
      </c>
      <c r="G2031" s="6">
        <v>0</v>
      </c>
    </row>
    <row r="2032" spans="1:7" ht="10.5" customHeight="1" x14ac:dyDescent="0.2">
      <c r="A2032" s="5">
        <v>2031</v>
      </c>
      <c r="B2032" s="5" t="s">
        <v>104</v>
      </c>
      <c r="C2032" s="5">
        <v>22</v>
      </c>
      <c r="D2032" s="2" t="s">
        <v>58</v>
      </c>
      <c r="E2032" s="5" t="s">
        <v>13</v>
      </c>
      <c r="F2032" s="5" t="s">
        <v>35</v>
      </c>
      <c r="G2032" s="6">
        <v>0</v>
      </c>
    </row>
    <row r="2033" spans="1:7" ht="10.5" customHeight="1" x14ac:dyDescent="0.2">
      <c r="A2033" s="5">
        <v>2032</v>
      </c>
      <c r="B2033" s="5" t="s">
        <v>104</v>
      </c>
      <c r="C2033" s="5">
        <v>23</v>
      </c>
      <c r="D2033" s="2" t="s">
        <v>47</v>
      </c>
      <c r="E2033" s="5" t="s">
        <v>13</v>
      </c>
      <c r="F2033" s="5" t="s">
        <v>35</v>
      </c>
      <c r="G2033" s="6">
        <v>362559</v>
      </c>
    </row>
    <row r="2034" spans="1:7" ht="10.5" customHeight="1" x14ac:dyDescent="0.2">
      <c r="A2034" s="5">
        <v>2033</v>
      </c>
      <c r="B2034" s="5" t="s">
        <v>104</v>
      </c>
      <c r="C2034" s="5">
        <v>24</v>
      </c>
      <c r="D2034" s="2" t="s">
        <v>48</v>
      </c>
      <c r="E2034" s="5" t="s">
        <v>13</v>
      </c>
      <c r="F2034" s="5" t="s">
        <v>35</v>
      </c>
      <c r="G2034" s="6">
        <v>20406</v>
      </c>
    </row>
    <row r="2035" spans="1:7" ht="10.5" customHeight="1" x14ac:dyDescent="0.2">
      <c r="A2035" s="5">
        <v>2034</v>
      </c>
      <c r="B2035" s="5" t="s">
        <v>104</v>
      </c>
      <c r="C2035" s="5">
        <v>25</v>
      </c>
      <c r="D2035" s="2" t="s">
        <v>59</v>
      </c>
      <c r="E2035" s="5" t="s">
        <v>13</v>
      </c>
      <c r="F2035" s="5" t="s">
        <v>35</v>
      </c>
      <c r="G2035" s="6">
        <v>68487</v>
      </c>
    </row>
    <row r="2036" spans="1:7" ht="10.5" customHeight="1" x14ac:dyDescent="0.2">
      <c r="A2036" s="5">
        <v>2035</v>
      </c>
      <c r="B2036" s="5" t="s">
        <v>104</v>
      </c>
      <c r="C2036" s="5">
        <v>26</v>
      </c>
      <c r="D2036" s="2" t="s">
        <v>49</v>
      </c>
      <c r="E2036" s="5" t="s">
        <v>13</v>
      </c>
      <c r="F2036" s="5" t="s">
        <v>35</v>
      </c>
      <c r="G2036" s="6">
        <v>254204</v>
      </c>
    </row>
    <row r="2037" spans="1:7" ht="10.5" customHeight="1" x14ac:dyDescent="0.2">
      <c r="A2037" s="5">
        <v>2036</v>
      </c>
      <c r="B2037" s="5" t="s">
        <v>104</v>
      </c>
      <c r="C2037" s="5">
        <v>27</v>
      </c>
      <c r="D2037" s="2" t="s">
        <v>60</v>
      </c>
      <c r="E2037" s="5" t="s">
        <v>13</v>
      </c>
      <c r="F2037" s="5" t="s">
        <v>35</v>
      </c>
      <c r="G2037" s="6">
        <v>0</v>
      </c>
    </row>
    <row r="2038" spans="1:7" ht="10.5" customHeight="1" x14ac:dyDescent="0.2">
      <c r="A2038" s="5">
        <v>2037</v>
      </c>
      <c r="B2038" s="5" t="s">
        <v>104</v>
      </c>
      <c r="C2038" s="5">
        <v>28</v>
      </c>
      <c r="D2038" s="2" t="s">
        <v>61</v>
      </c>
      <c r="E2038" s="5" t="s">
        <v>13</v>
      </c>
      <c r="F2038" s="5" t="s">
        <v>35</v>
      </c>
      <c r="G2038" s="6">
        <v>268134</v>
      </c>
    </row>
    <row r="2039" spans="1:7" ht="10.5" customHeight="1" x14ac:dyDescent="0.2">
      <c r="A2039" s="5">
        <v>2038</v>
      </c>
      <c r="B2039" s="5" t="s">
        <v>104</v>
      </c>
      <c r="C2039" s="5">
        <v>20</v>
      </c>
      <c r="D2039" s="2" t="s">
        <v>56</v>
      </c>
      <c r="E2039" s="5" t="s">
        <v>14</v>
      </c>
      <c r="F2039" s="5" t="s">
        <v>35</v>
      </c>
      <c r="G2039" s="6">
        <v>0</v>
      </c>
    </row>
    <row r="2040" spans="1:7" ht="10.5" customHeight="1" x14ac:dyDescent="0.2">
      <c r="A2040" s="5">
        <v>2039</v>
      </c>
      <c r="B2040" s="5" t="s">
        <v>104</v>
      </c>
      <c r="C2040" s="5">
        <v>21</v>
      </c>
      <c r="D2040" s="2" t="s">
        <v>57</v>
      </c>
      <c r="E2040" s="5" t="s">
        <v>14</v>
      </c>
      <c r="F2040" s="5" t="s">
        <v>35</v>
      </c>
      <c r="G2040" s="6">
        <v>65896</v>
      </c>
    </row>
    <row r="2041" spans="1:7" ht="10.5" customHeight="1" x14ac:dyDescent="0.2">
      <c r="A2041" s="5">
        <v>2040</v>
      </c>
      <c r="B2041" s="5" t="s">
        <v>104</v>
      </c>
      <c r="C2041" s="5">
        <v>22</v>
      </c>
      <c r="D2041" s="2" t="s">
        <v>58</v>
      </c>
      <c r="E2041" s="5" t="s">
        <v>14</v>
      </c>
      <c r="F2041" s="5" t="s">
        <v>35</v>
      </c>
      <c r="G2041" s="6">
        <v>362790</v>
      </c>
    </row>
    <row r="2042" spans="1:7" ht="10.5" customHeight="1" x14ac:dyDescent="0.2">
      <c r="A2042" s="5">
        <v>2041</v>
      </c>
      <c r="B2042" s="5" t="s">
        <v>104</v>
      </c>
      <c r="C2042" s="5">
        <v>23</v>
      </c>
      <c r="D2042" s="2" t="s">
        <v>47</v>
      </c>
      <c r="E2042" s="5" t="s">
        <v>14</v>
      </c>
      <c r="F2042" s="5" t="s">
        <v>35</v>
      </c>
      <c r="G2042" s="6">
        <v>2582</v>
      </c>
    </row>
    <row r="2043" spans="1:7" ht="10.5" customHeight="1" x14ac:dyDescent="0.2">
      <c r="A2043" s="5">
        <v>2042</v>
      </c>
      <c r="B2043" s="5" t="s">
        <v>104</v>
      </c>
      <c r="C2043" s="5">
        <v>24</v>
      </c>
      <c r="D2043" s="2" t="s">
        <v>48</v>
      </c>
      <c r="E2043" s="5" t="s">
        <v>14</v>
      </c>
      <c r="F2043" s="5" t="s">
        <v>35</v>
      </c>
      <c r="G2043" s="6">
        <v>156847</v>
      </c>
    </row>
    <row r="2044" spans="1:7" ht="10.5" customHeight="1" x14ac:dyDescent="0.2">
      <c r="A2044" s="5">
        <v>2043</v>
      </c>
      <c r="B2044" s="5" t="s">
        <v>104</v>
      </c>
      <c r="C2044" s="5">
        <v>25</v>
      </c>
      <c r="D2044" s="2" t="s">
        <v>59</v>
      </c>
      <c r="E2044" s="5" t="s">
        <v>14</v>
      </c>
      <c r="F2044" s="5" t="s">
        <v>35</v>
      </c>
      <c r="G2044" s="6">
        <v>101316</v>
      </c>
    </row>
    <row r="2045" spans="1:7" ht="10.5" customHeight="1" x14ac:dyDescent="0.2">
      <c r="A2045" s="5">
        <v>2044</v>
      </c>
      <c r="B2045" s="5" t="s">
        <v>104</v>
      </c>
      <c r="C2045" s="5">
        <v>26</v>
      </c>
      <c r="D2045" s="2" t="s">
        <v>49</v>
      </c>
      <c r="E2045" s="5" t="s">
        <v>14</v>
      </c>
      <c r="F2045" s="5" t="s">
        <v>35</v>
      </c>
      <c r="G2045" s="6">
        <v>0</v>
      </c>
    </row>
    <row r="2046" spans="1:7" ht="10.5" customHeight="1" x14ac:dyDescent="0.2">
      <c r="A2046" s="5">
        <v>2045</v>
      </c>
      <c r="B2046" s="5" t="s">
        <v>104</v>
      </c>
      <c r="C2046" s="5">
        <v>27</v>
      </c>
      <c r="D2046" s="2" t="s">
        <v>60</v>
      </c>
      <c r="E2046" s="5" t="s">
        <v>14</v>
      </c>
      <c r="F2046" s="5" t="s">
        <v>35</v>
      </c>
      <c r="G2046" s="6">
        <v>0</v>
      </c>
    </row>
    <row r="2047" spans="1:7" ht="10.5" customHeight="1" x14ac:dyDescent="0.2">
      <c r="A2047" s="5">
        <v>2046</v>
      </c>
      <c r="B2047" s="5" t="s">
        <v>104</v>
      </c>
      <c r="C2047" s="5">
        <v>28</v>
      </c>
      <c r="D2047" s="2" t="s">
        <v>61</v>
      </c>
      <c r="E2047" s="5" t="s">
        <v>14</v>
      </c>
      <c r="F2047" s="5" t="s">
        <v>35</v>
      </c>
      <c r="G2047" s="6">
        <v>1786315</v>
      </c>
    </row>
    <row r="2048" spans="1:7" ht="10.5" customHeight="1" x14ac:dyDescent="0.2">
      <c r="A2048" s="5">
        <v>2047</v>
      </c>
      <c r="B2048" s="5" t="s">
        <v>11</v>
      </c>
      <c r="C2048" s="5">
        <v>29</v>
      </c>
      <c r="D2048" s="2" t="s">
        <v>11</v>
      </c>
      <c r="E2048" s="5" t="s">
        <v>13</v>
      </c>
      <c r="F2048" s="5" t="s">
        <v>35</v>
      </c>
      <c r="G2048" s="6">
        <v>413123</v>
      </c>
    </row>
    <row r="2049" spans="1:7" ht="10.5" customHeight="1" x14ac:dyDescent="0.2">
      <c r="A2049" s="5">
        <v>2048</v>
      </c>
      <c r="B2049" s="5" t="s">
        <v>11</v>
      </c>
      <c r="C2049" s="5">
        <v>29</v>
      </c>
      <c r="D2049" s="2" t="s">
        <v>11</v>
      </c>
      <c r="E2049" s="5" t="s">
        <v>14</v>
      </c>
      <c r="F2049" s="5" t="s">
        <v>35</v>
      </c>
      <c r="G2049" s="6">
        <v>-368340</v>
      </c>
    </row>
    <row r="2050" spans="1:7" ht="10.5" customHeight="1" x14ac:dyDescent="0.2">
      <c r="A2050" s="5">
        <v>2049</v>
      </c>
      <c r="B2050" s="5" t="s">
        <v>24</v>
      </c>
      <c r="C2050" s="5">
        <v>30</v>
      </c>
      <c r="D2050" s="2" t="s">
        <v>15</v>
      </c>
      <c r="E2050" s="5" t="s">
        <v>13</v>
      </c>
      <c r="F2050" s="5" t="s">
        <v>35</v>
      </c>
      <c r="G2050" s="6">
        <v>0</v>
      </c>
    </row>
    <row r="2051" spans="1:7" ht="10.5" customHeight="1" x14ac:dyDescent="0.2">
      <c r="A2051" s="5">
        <v>2050</v>
      </c>
      <c r="B2051" s="5" t="s">
        <v>24</v>
      </c>
      <c r="C2051" s="5">
        <v>30</v>
      </c>
      <c r="D2051" s="2" t="s">
        <v>15</v>
      </c>
      <c r="E2051" s="5" t="s">
        <v>14</v>
      </c>
      <c r="F2051" s="5" t="s">
        <v>35</v>
      </c>
      <c r="G2051" s="6">
        <v>0</v>
      </c>
    </row>
    <row r="2052" spans="1:7" ht="10.5" customHeight="1" x14ac:dyDescent="0.2">
      <c r="A2052" s="5">
        <v>2051</v>
      </c>
      <c r="B2052" s="5" t="s">
        <v>25</v>
      </c>
      <c r="C2052" s="5">
        <v>1</v>
      </c>
      <c r="D2052" s="2" t="s">
        <v>18</v>
      </c>
      <c r="E2052" s="5" t="s">
        <v>13</v>
      </c>
      <c r="F2052" s="5" t="s">
        <v>34</v>
      </c>
      <c r="G2052" s="6">
        <v>321352</v>
      </c>
    </row>
    <row r="2053" spans="1:7" ht="10.5" customHeight="1" x14ac:dyDescent="0.2">
      <c r="A2053" s="5">
        <v>2052</v>
      </c>
      <c r="B2053" s="5" t="s">
        <v>25</v>
      </c>
      <c r="C2053" s="5">
        <v>2</v>
      </c>
      <c r="D2053" s="2" t="s">
        <v>0</v>
      </c>
      <c r="E2053" s="5" t="s">
        <v>13</v>
      </c>
      <c r="F2053" s="5" t="s">
        <v>34</v>
      </c>
      <c r="G2053" s="6">
        <v>4493564</v>
      </c>
    </row>
    <row r="2054" spans="1:7" ht="10.5" customHeight="1" x14ac:dyDescent="0.2">
      <c r="A2054" s="5">
        <v>2053</v>
      </c>
      <c r="B2054" s="5" t="s">
        <v>25</v>
      </c>
      <c r="C2054" s="5">
        <v>3</v>
      </c>
      <c r="D2054" s="2" t="s">
        <v>1</v>
      </c>
      <c r="E2054" s="5" t="s">
        <v>13</v>
      </c>
      <c r="F2054" s="5" t="s">
        <v>34</v>
      </c>
      <c r="G2054" s="6">
        <v>168716</v>
      </c>
    </row>
    <row r="2055" spans="1:7" ht="10.5" customHeight="1" x14ac:dyDescent="0.2">
      <c r="A2055" s="5">
        <v>2054</v>
      </c>
      <c r="B2055" s="5" t="s">
        <v>25</v>
      </c>
      <c r="C2055" s="5">
        <v>4</v>
      </c>
      <c r="D2055" s="2" t="s">
        <v>20</v>
      </c>
      <c r="E2055" s="5" t="s">
        <v>13</v>
      </c>
      <c r="F2055" s="5" t="s">
        <v>34</v>
      </c>
      <c r="G2055" s="6">
        <v>88289</v>
      </c>
    </row>
    <row r="2056" spans="1:7" ht="10.5" customHeight="1" x14ac:dyDescent="0.2">
      <c r="A2056" s="5">
        <v>2055</v>
      </c>
      <c r="B2056" s="5" t="s">
        <v>25</v>
      </c>
      <c r="C2056" s="5">
        <v>5</v>
      </c>
      <c r="D2056" s="2" t="s">
        <v>2</v>
      </c>
      <c r="E2056" s="5" t="s">
        <v>13</v>
      </c>
      <c r="F2056" s="5" t="s">
        <v>34</v>
      </c>
      <c r="G2056" s="6">
        <v>446696</v>
      </c>
    </row>
    <row r="2057" spans="1:7" ht="10.5" customHeight="1" x14ac:dyDescent="0.2">
      <c r="A2057" s="5">
        <v>2056</v>
      </c>
      <c r="B2057" s="5" t="s">
        <v>25</v>
      </c>
      <c r="C2057" s="5">
        <v>6</v>
      </c>
      <c r="D2057" s="2" t="s">
        <v>19</v>
      </c>
      <c r="E2057" s="5" t="s">
        <v>13</v>
      </c>
      <c r="F2057" s="5" t="s">
        <v>34</v>
      </c>
      <c r="G2057" s="6">
        <v>1167307</v>
      </c>
    </row>
    <row r="2058" spans="1:7" ht="10.5" customHeight="1" x14ac:dyDescent="0.2">
      <c r="A2058" s="5">
        <v>2057</v>
      </c>
      <c r="B2058" s="5" t="s">
        <v>25</v>
      </c>
      <c r="C2058" s="5">
        <v>7</v>
      </c>
      <c r="D2058" s="2" t="s">
        <v>3</v>
      </c>
      <c r="E2058" s="5" t="s">
        <v>13</v>
      </c>
      <c r="F2058" s="5" t="s">
        <v>34</v>
      </c>
      <c r="G2058" s="6">
        <v>0</v>
      </c>
    </row>
    <row r="2059" spans="1:7" ht="10.5" customHeight="1" x14ac:dyDescent="0.2">
      <c r="A2059" s="5">
        <v>2058</v>
      </c>
      <c r="B2059" s="5" t="s">
        <v>25</v>
      </c>
      <c r="C2059" s="5">
        <v>8</v>
      </c>
      <c r="D2059" s="2" t="s">
        <v>4</v>
      </c>
      <c r="E2059" s="5" t="s">
        <v>13</v>
      </c>
      <c r="F2059" s="5" t="s">
        <v>34</v>
      </c>
      <c r="G2059" s="6">
        <v>0</v>
      </c>
    </row>
    <row r="2060" spans="1:7" ht="10.5" customHeight="1" x14ac:dyDescent="0.2">
      <c r="A2060" s="5">
        <v>2059</v>
      </c>
      <c r="B2060" s="5" t="s">
        <v>25</v>
      </c>
      <c r="C2060" s="5">
        <v>9</v>
      </c>
      <c r="D2060" s="2" t="s">
        <v>5</v>
      </c>
      <c r="E2060" s="5" t="s">
        <v>13</v>
      </c>
      <c r="F2060" s="5" t="s">
        <v>34</v>
      </c>
      <c r="G2060" s="6">
        <v>0</v>
      </c>
    </row>
    <row r="2061" spans="1:7" ht="10.5" customHeight="1" x14ac:dyDescent="0.2">
      <c r="A2061" s="5">
        <v>2060</v>
      </c>
      <c r="B2061" s="5" t="s">
        <v>25</v>
      </c>
      <c r="C2061" s="5">
        <v>10</v>
      </c>
      <c r="D2061" s="2" t="s">
        <v>6</v>
      </c>
      <c r="E2061" s="5" t="s">
        <v>13</v>
      </c>
      <c r="F2061" s="5" t="s">
        <v>34</v>
      </c>
      <c r="G2061" s="6">
        <v>0</v>
      </c>
    </row>
    <row r="2062" spans="1:7" ht="10.5" customHeight="1" x14ac:dyDescent="0.2">
      <c r="A2062" s="5">
        <v>2061</v>
      </c>
      <c r="B2062" s="5" t="s">
        <v>25</v>
      </c>
      <c r="C2062" s="5">
        <v>11</v>
      </c>
      <c r="D2062" s="2" t="s">
        <v>7</v>
      </c>
      <c r="E2062" s="5" t="s">
        <v>13</v>
      </c>
      <c r="F2062" s="5" t="s">
        <v>34</v>
      </c>
      <c r="G2062" s="6">
        <v>0</v>
      </c>
    </row>
    <row r="2063" spans="1:7" ht="10.5" customHeight="1" x14ac:dyDescent="0.2">
      <c r="A2063" s="5">
        <v>2062</v>
      </c>
      <c r="B2063" s="5" t="s">
        <v>25</v>
      </c>
      <c r="C2063" s="5">
        <v>12</v>
      </c>
      <c r="D2063" s="2" t="s">
        <v>8</v>
      </c>
      <c r="E2063" s="5" t="s">
        <v>13</v>
      </c>
      <c r="F2063" s="5" t="s">
        <v>34</v>
      </c>
      <c r="G2063" s="6">
        <v>17239775</v>
      </c>
    </row>
    <row r="2064" spans="1:7" ht="10.5" customHeight="1" x14ac:dyDescent="0.2">
      <c r="A2064" s="5">
        <v>2063</v>
      </c>
      <c r="B2064" s="5" t="s">
        <v>25</v>
      </c>
      <c r="C2064" s="5">
        <v>13</v>
      </c>
      <c r="D2064" s="2" t="s">
        <v>9</v>
      </c>
      <c r="E2064" s="5" t="s">
        <v>13</v>
      </c>
      <c r="F2064" s="5" t="s">
        <v>34</v>
      </c>
      <c r="G2064" s="6">
        <v>0</v>
      </c>
    </row>
    <row r="2065" spans="1:7" ht="10.5" customHeight="1" x14ac:dyDescent="0.2">
      <c r="A2065" s="5">
        <v>2064</v>
      </c>
      <c r="B2065" s="5" t="s">
        <v>25</v>
      </c>
      <c r="C2065" s="5">
        <v>14</v>
      </c>
      <c r="D2065" s="2" t="s">
        <v>10</v>
      </c>
      <c r="E2065" s="5" t="s">
        <v>13</v>
      </c>
      <c r="F2065" s="5" t="s">
        <v>34</v>
      </c>
      <c r="G2065" s="6">
        <v>16146059</v>
      </c>
    </row>
    <row r="2066" spans="1:7" ht="10.5" customHeight="1" x14ac:dyDescent="0.2">
      <c r="A2066" s="5">
        <v>2065</v>
      </c>
      <c r="B2066" s="5" t="s">
        <v>25</v>
      </c>
      <c r="C2066" s="5">
        <v>1</v>
      </c>
      <c r="D2066" s="2" t="s">
        <v>18</v>
      </c>
      <c r="E2066" s="5" t="s">
        <v>14</v>
      </c>
      <c r="F2066" s="5" t="s">
        <v>34</v>
      </c>
      <c r="G2066" s="6">
        <v>0</v>
      </c>
    </row>
    <row r="2067" spans="1:7" ht="10.5" customHeight="1" x14ac:dyDescent="0.2">
      <c r="A2067" s="5">
        <v>2066</v>
      </c>
      <c r="B2067" s="5" t="s">
        <v>25</v>
      </c>
      <c r="C2067" s="5">
        <v>2</v>
      </c>
      <c r="D2067" s="2" t="s">
        <v>0</v>
      </c>
      <c r="E2067" s="5" t="s">
        <v>14</v>
      </c>
      <c r="F2067" s="5" t="s">
        <v>34</v>
      </c>
      <c r="G2067" s="6">
        <v>44400</v>
      </c>
    </row>
    <row r="2068" spans="1:7" ht="10.5" customHeight="1" x14ac:dyDescent="0.2">
      <c r="A2068" s="5">
        <v>2067</v>
      </c>
      <c r="B2068" s="5" t="s">
        <v>25</v>
      </c>
      <c r="C2068" s="5">
        <v>3</v>
      </c>
      <c r="D2068" s="2" t="s">
        <v>1</v>
      </c>
      <c r="E2068" s="5" t="s">
        <v>14</v>
      </c>
      <c r="F2068" s="5" t="s">
        <v>34</v>
      </c>
      <c r="G2068" s="6">
        <v>550654</v>
      </c>
    </row>
    <row r="2069" spans="1:7" ht="10.5" customHeight="1" x14ac:dyDescent="0.2">
      <c r="A2069" s="5">
        <v>2068</v>
      </c>
      <c r="B2069" s="5" t="s">
        <v>25</v>
      </c>
      <c r="C2069" s="5">
        <v>4</v>
      </c>
      <c r="D2069" s="2" t="s">
        <v>20</v>
      </c>
      <c r="E2069" s="5" t="s">
        <v>14</v>
      </c>
      <c r="F2069" s="5" t="s">
        <v>34</v>
      </c>
      <c r="G2069" s="6">
        <v>41075</v>
      </c>
    </row>
    <row r="2070" spans="1:7" ht="10.5" customHeight="1" x14ac:dyDescent="0.2">
      <c r="A2070" s="5">
        <v>2069</v>
      </c>
      <c r="B2070" s="5" t="s">
        <v>25</v>
      </c>
      <c r="C2070" s="5">
        <v>5</v>
      </c>
      <c r="D2070" s="2" t="s">
        <v>2</v>
      </c>
      <c r="E2070" s="5" t="s">
        <v>14</v>
      </c>
      <c r="F2070" s="5" t="s">
        <v>34</v>
      </c>
      <c r="G2070" s="6">
        <v>0</v>
      </c>
    </row>
    <row r="2071" spans="1:7" ht="10.5" customHeight="1" x14ac:dyDescent="0.2">
      <c r="A2071" s="5">
        <v>2070</v>
      </c>
      <c r="B2071" s="5" t="s">
        <v>25</v>
      </c>
      <c r="C2071" s="5">
        <v>6</v>
      </c>
      <c r="D2071" s="2" t="s">
        <v>19</v>
      </c>
      <c r="E2071" s="5" t="s">
        <v>14</v>
      </c>
      <c r="F2071" s="5" t="s">
        <v>34</v>
      </c>
      <c r="G2071" s="6">
        <v>0</v>
      </c>
    </row>
    <row r="2072" spans="1:7" ht="10.5" customHeight="1" x14ac:dyDescent="0.2">
      <c r="A2072" s="5">
        <v>2071</v>
      </c>
      <c r="B2072" s="5" t="s">
        <v>25</v>
      </c>
      <c r="C2072" s="5">
        <v>7</v>
      </c>
      <c r="D2072" s="2" t="s">
        <v>3</v>
      </c>
      <c r="E2072" s="5" t="s">
        <v>14</v>
      </c>
      <c r="F2072" s="5" t="s">
        <v>34</v>
      </c>
      <c r="G2072" s="6">
        <v>31331</v>
      </c>
    </row>
    <row r="2073" spans="1:7" ht="10.5" customHeight="1" x14ac:dyDescent="0.2">
      <c r="A2073" s="5">
        <v>2072</v>
      </c>
      <c r="B2073" s="5" t="s">
        <v>25</v>
      </c>
      <c r="C2073" s="5">
        <v>8</v>
      </c>
      <c r="D2073" s="2" t="s">
        <v>4</v>
      </c>
      <c r="E2073" s="5" t="s">
        <v>14</v>
      </c>
      <c r="F2073" s="5" t="s">
        <v>34</v>
      </c>
      <c r="G2073" s="6">
        <v>2911972</v>
      </c>
    </row>
    <row r="2074" spans="1:7" ht="10.5" customHeight="1" x14ac:dyDescent="0.2">
      <c r="A2074" s="5">
        <v>2073</v>
      </c>
      <c r="B2074" s="5" t="s">
        <v>25</v>
      </c>
      <c r="C2074" s="5">
        <v>9</v>
      </c>
      <c r="D2074" s="2" t="s">
        <v>5</v>
      </c>
      <c r="E2074" s="5" t="s">
        <v>14</v>
      </c>
      <c r="F2074" s="5" t="s">
        <v>34</v>
      </c>
      <c r="G2074" s="6">
        <v>2160441</v>
      </c>
    </row>
    <row r="2075" spans="1:7" ht="10.5" customHeight="1" x14ac:dyDescent="0.2">
      <c r="A2075" s="5">
        <v>2074</v>
      </c>
      <c r="B2075" s="5" t="s">
        <v>25</v>
      </c>
      <c r="C2075" s="5">
        <v>10</v>
      </c>
      <c r="D2075" s="2" t="s">
        <v>6</v>
      </c>
      <c r="E2075" s="5" t="s">
        <v>14</v>
      </c>
      <c r="F2075" s="5" t="s">
        <v>34</v>
      </c>
      <c r="G2075" s="6">
        <v>297674</v>
      </c>
    </row>
    <row r="2076" spans="1:7" ht="10.5" customHeight="1" x14ac:dyDescent="0.2">
      <c r="A2076" s="5">
        <v>2075</v>
      </c>
      <c r="B2076" s="5" t="s">
        <v>25</v>
      </c>
      <c r="C2076" s="5">
        <v>11</v>
      </c>
      <c r="D2076" s="2" t="s">
        <v>7</v>
      </c>
      <c r="E2076" s="5" t="s">
        <v>14</v>
      </c>
      <c r="F2076" s="5" t="s">
        <v>34</v>
      </c>
      <c r="G2076" s="6">
        <v>1427164</v>
      </c>
    </row>
    <row r="2077" spans="1:7" ht="10.5" customHeight="1" x14ac:dyDescent="0.2">
      <c r="A2077" s="5">
        <v>2076</v>
      </c>
      <c r="B2077" s="5" t="s">
        <v>25</v>
      </c>
      <c r="C2077" s="5">
        <v>12</v>
      </c>
      <c r="D2077" s="2" t="s">
        <v>8</v>
      </c>
      <c r="E2077" s="5" t="s">
        <v>14</v>
      </c>
      <c r="F2077" s="5" t="s">
        <v>34</v>
      </c>
      <c r="G2077" s="6">
        <v>429</v>
      </c>
    </row>
    <row r="2078" spans="1:7" ht="10.5" customHeight="1" x14ac:dyDescent="0.2">
      <c r="A2078" s="5">
        <v>2077</v>
      </c>
      <c r="B2078" s="5" t="s">
        <v>25</v>
      </c>
      <c r="C2078" s="5">
        <v>13</v>
      </c>
      <c r="D2078" s="2" t="s">
        <v>9</v>
      </c>
      <c r="E2078" s="5" t="s">
        <v>14</v>
      </c>
      <c r="F2078" s="5" t="s">
        <v>34</v>
      </c>
      <c r="G2078" s="6">
        <v>0</v>
      </c>
    </row>
    <row r="2079" spans="1:7" ht="10.5" customHeight="1" x14ac:dyDescent="0.2">
      <c r="A2079" s="5">
        <v>2078</v>
      </c>
      <c r="B2079" s="5" t="s">
        <v>25</v>
      </c>
      <c r="C2079" s="5">
        <v>14</v>
      </c>
      <c r="D2079" s="2" t="s">
        <v>10</v>
      </c>
      <c r="E2079" s="5" t="s">
        <v>14</v>
      </c>
      <c r="F2079" s="5" t="s">
        <v>34</v>
      </c>
      <c r="G2079" s="6">
        <v>1436516</v>
      </c>
    </row>
    <row r="2080" spans="1:7" ht="10.5" customHeight="1" x14ac:dyDescent="0.2">
      <c r="A2080" s="5">
        <v>2079</v>
      </c>
      <c r="B2080" s="5" t="s">
        <v>104</v>
      </c>
      <c r="C2080" s="5">
        <v>20</v>
      </c>
      <c r="D2080" s="2" t="s">
        <v>56</v>
      </c>
      <c r="E2080" s="5" t="s">
        <v>13</v>
      </c>
      <c r="F2080" s="5" t="s">
        <v>34</v>
      </c>
      <c r="G2080" s="6">
        <v>304695</v>
      </c>
    </row>
    <row r="2081" spans="1:7" ht="10.5" customHeight="1" x14ac:dyDescent="0.2">
      <c r="A2081" s="5">
        <v>2080</v>
      </c>
      <c r="B2081" s="5" t="s">
        <v>104</v>
      </c>
      <c r="C2081" s="5">
        <v>21</v>
      </c>
      <c r="D2081" s="2" t="s">
        <v>57</v>
      </c>
      <c r="E2081" s="5" t="s">
        <v>13</v>
      </c>
      <c r="F2081" s="5" t="s">
        <v>34</v>
      </c>
      <c r="G2081" s="6">
        <v>0</v>
      </c>
    </row>
    <row r="2082" spans="1:7" ht="10.5" customHeight="1" x14ac:dyDescent="0.2">
      <c r="A2082" s="5">
        <v>2081</v>
      </c>
      <c r="B2082" s="5" t="s">
        <v>104</v>
      </c>
      <c r="C2082" s="5">
        <v>22</v>
      </c>
      <c r="D2082" s="2" t="s">
        <v>58</v>
      </c>
      <c r="E2082" s="5" t="s">
        <v>13</v>
      </c>
      <c r="F2082" s="5" t="s">
        <v>34</v>
      </c>
      <c r="G2082" s="6">
        <v>0</v>
      </c>
    </row>
    <row r="2083" spans="1:7" ht="10.5" customHeight="1" x14ac:dyDescent="0.2">
      <c r="A2083" s="5">
        <v>2082</v>
      </c>
      <c r="B2083" s="5" t="s">
        <v>104</v>
      </c>
      <c r="C2083" s="5">
        <v>23</v>
      </c>
      <c r="D2083" s="2" t="s">
        <v>47</v>
      </c>
      <c r="E2083" s="5" t="s">
        <v>13</v>
      </c>
      <c r="F2083" s="5" t="s">
        <v>34</v>
      </c>
      <c r="G2083" s="6">
        <v>196500</v>
      </c>
    </row>
    <row r="2084" spans="1:7" ht="10.5" customHeight="1" x14ac:dyDescent="0.2">
      <c r="A2084" s="5">
        <v>2083</v>
      </c>
      <c r="B2084" s="5" t="s">
        <v>104</v>
      </c>
      <c r="C2084" s="5">
        <v>24</v>
      </c>
      <c r="D2084" s="2" t="s">
        <v>48</v>
      </c>
      <c r="E2084" s="5" t="s">
        <v>13</v>
      </c>
      <c r="F2084" s="5" t="s">
        <v>34</v>
      </c>
      <c r="G2084" s="6">
        <v>125515</v>
      </c>
    </row>
    <row r="2085" spans="1:7" ht="10.5" customHeight="1" x14ac:dyDescent="0.2">
      <c r="A2085" s="5">
        <v>2084</v>
      </c>
      <c r="B2085" s="5" t="s">
        <v>104</v>
      </c>
      <c r="C2085" s="5">
        <v>25</v>
      </c>
      <c r="D2085" s="2" t="s">
        <v>59</v>
      </c>
      <c r="E2085" s="5" t="s">
        <v>13</v>
      </c>
      <c r="F2085" s="5" t="s">
        <v>34</v>
      </c>
      <c r="G2085" s="6">
        <v>92193</v>
      </c>
    </row>
    <row r="2086" spans="1:7" ht="10.5" customHeight="1" x14ac:dyDescent="0.2">
      <c r="A2086" s="5">
        <v>2085</v>
      </c>
      <c r="B2086" s="5" t="s">
        <v>104</v>
      </c>
      <c r="C2086" s="5">
        <v>26</v>
      </c>
      <c r="D2086" s="2" t="s">
        <v>49</v>
      </c>
      <c r="E2086" s="5" t="s">
        <v>13</v>
      </c>
      <c r="F2086" s="5" t="s">
        <v>34</v>
      </c>
      <c r="G2086" s="6">
        <v>195460</v>
      </c>
    </row>
    <row r="2087" spans="1:7" ht="10.5" customHeight="1" x14ac:dyDescent="0.2">
      <c r="A2087" s="5">
        <v>2086</v>
      </c>
      <c r="B2087" s="5" t="s">
        <v>104</v>
      </c>
      <c r="C2087" s="5">
        <v>27</v>
      </c>
      <c r="D2087" s="2" t="s">
        <v>60</v>
      </c>
      <c r="E2087" s="5" t="s">
        <v>13</v>
      </c>
      <c r="F2087" s="5" t="s">
        <v>34</v>
      </c>
      <c r="G2087" s="6">
        <v>0</v>
      </c>
    </row>
    <row r="2088" spans="1:7" ht="10.5" customHeight="1" x14ac:dyDescent="0.2">
      <c r="A2088" s="5">
        <v>2087</v>
      </c>
      <c r="B2088" s="5" t="s">
        <v>104</v>
      </c>
      <c r="C2088" s="5">
        <v>28</v>
      </c>
      <c r="D2088" s="2" t="s">
        <v>61</v>
      </c>
      <c r="E2088" s="5" t="s">
        <v>13</v>
      </c>
      <c r="F2088" s="5" t="s">
        <v>34</v>
      </c>
      <c r="G2088" s="6">
        <v>351171</v>
      </c>
    </row>
    <row r="2089" spans="1:7" ht="10.5" customHeight="1" x14ac:dyDescent="0.2">
      <c r="A2089" s="5">
        <v>2088</v>
      </c>
      <c r="B2089" s="5" t="s">
        <v>104</v>
      </c>
      <c r="C2089" s="5">
        <v>20</v>
      </c>
      <c r="D2089" s="2" t="s">
        <v>56</v>
      </c>
      <c r="E2089" s="5" t="s">
        <v>14</v>
      </c>
      <c r="F2089" s="5" t="s">
        <v>34</v>
      </c>
      <c r="G2089" s="6">
        <v>0</v>
      </c>
    </row>
    <row r="2090" spans="1:7" ht="10.5" customHeight="1" x14ac:dyDescent="0.2">
      <c r="A2090" s="5">
        <v>2089</v>
      </c>
      <c r="B2090" s="5" t="s">
        <v>104</v>
      </c>
      <c r="C2090" s="5">
        <v>21</v>
      </c>
      <c r="D2090" s="2" t="s">
        <v>57</v>
      </c>
      <c r="E2090" s="5" t="s">
        <v>14</v>
      </c>
      <c r="F2090" s="5" t="s">
        <v>34</v>
      </c>
      <c r="G2090" s="6">
        <v>79044</v>
      </c>
    </row>
    <row r="2091" spans="1:7" ht="10.5" customHeight="1" x14ac:dyDescent="0.2">
      <c r="A2091" s="5">
        <v>2090</v>
      </c>
      <c r="B2091" s="5" t="s">
        <v>104</v>
      </c>
      <c r="C2091" s="5">
        <v>22</v>
      </c>
      <c r="D2091" s="2" t="s">
        <v>58</v>
      </c>
      <c r="E2091" s="5" t="s">
        <v>14</v>
      </c>
      <c r="F2091" s="5" t="s">
        <v>34</v>
      </c>
      <c r="G2091" s="6">
        <v>414192</v>
      </c>
    </row>
    <row r="2092" spans="1:7" ht="10.5" customHeight="1" x14ac:dyDescent="0.2">
      <c r="A2092" s="5">
        <v>2091</v>
      </c>
      <c r="B2092" s="5" t="s">
        <v>104</v>
      </c>
      <c r="C2092" s="5">
        <v>23</v>
      </c>
      <c r="D2092" s="2" t="s">
        <v>47</v>
      </c>
      <c r="E2092" s="5" t="s">
        <v>14</v>
      </c>
      <c r="F2092" s="5" t="s">
        <v>34</v>
      </c>
      <c r="G2092" s="6">
        <v>2964</v>
      </c>
    </row>
    <row r="2093" spans="1:7" ht="10.5" customHeight="1" x14ac:dyDescent="0.2">
      <c r="A2093" s="5">
        <v>2092</v>
      </c>
      <c r="B2093" s="5" t="s">
        <v>104</v>
      </c>
      <c r="C2093" s="5">
        <v>24</v>
      </c>
      <c r="D2093" s="2" t="s">
        <v>48</v>
      </c>
      <c r="E2093" s="5" t="s">
        <v>14</v>
      </c>
      <c r="F2093" s="5" t="s">
        <v>34</v>
      </c>
      <c r="G2093" s="6">
        <v>105822</v>
      </c>
    </row>
    <row r="2094" spans="1:7" ht="10.5" customHeight="1" x14ac:dyDescent="0.2">
      <c r="A2094" s="5">
        <v>2093</v>
      </c>
      <c r="B2094" s="5" t="s">
        <v>104</v>
      </c>
      <c r="C2094" s="5">
        <v>25</v>
      </c>
      <c r="D2094" s="2" t="s">
        <v>59</v>
      </c>
      <c r="E2094" s="5" t="s">
        <v>14</v>
      </c>
      <c r="F2094" s="5" t="s">
        <v>34</v>
      </c>
      <c r="G2094" s="6">
        <v>142272</v>
      </c>
    </row>
    <row r="2095" spans="1:7" ht="10.5" customHeight="1" x14ac:dyDescent="0.2">
      <c r="A2095" s="5">
        <v>2094</v>
      </c>
      <c r="B2095" s="5" t="s">
        <v>104</v>
      </c>
      <c r="C2095" s="5">
        <v>26</v>
      </c>
      <c r="D2095" s="2" t="s">
        <v>49</v>
      </c>
      <c r="E2095" s="5" t="s">
        <v>14</v>
      </c>
      <c r="F2095" s="5" t="s">
        <v>34</v>
      </c>
      <c r="G2095" s="6">
        <v>0</v>
      </c>
    </row>
    <row r="2096" spans="1:7" ht="10.5" customHeight="1" x14ac:dyDescent="0.2">
      <c r="A2096" s="5">
        <v>2095</v>
      </c>
      <c r="B2096" s="5" t="s">
        <v>104</v>
      </c>
      <c r="C2096" s="5">
        <v>27</v>
      </c>
      <c r="D2096" s="2" t="s">
        <v>60</v>
      </c>
      <c r="E2096" s="5" t="s">
        <v>14</v>
      </c>
      <c r="F2096" s="5" t="s">
        <v>34</v>
      </c>
      <c r="G2096" s="6">
        <v>0</v>
      </c>
    </row>
    <row r="2097" spans="1:7" ht="10.5" customHeight="1" x14ac:dyDescent="0.2">
      <c r="A2097" s="5">
        <v>2096</v>
      </c>
      <c r="B2097" s="5" t="s">
        <v>104</v>
      </c>
      <c r="C2097" s="5">
        <v>28</v>
      </c>
      <c r="D2097" s="2" t="s">
        <v>61</v>
      </c>
      <c r="E2097" s="5" t="s">
        <v>14</v>
      </c>
      <c r="F2097" s="5" t="s">
        <v>34</v>
      </c>
      <c r="G2097" s="6">
        <v>2004898</v>
      </c>
    </row>
    <row r="2098" spans="1:7" ht="10.5" customHeight="1" x14ac:dyDescent="0.2">
      <c r="A2098" s="5">
        <v>2097</v>
      </c>
      <c r="B2098" s="5" t="s">
        <v>11</v>
      </c>
      <c r="C2098" s="5">
        <v>29</v>
      </c>
      <c r="D2098" s="2" t="s">
        <v>11</v>
      </c>
      <c r="E2098" s="5" t="s">
        <v>13</v>
      </c>
      <c r="F2098" s="5" t="s">
        <v>34</v>
      </c>
      <c r="G2098" s="6">
        <v>689201</v>
      </c>
    </row>
    <row r="2099" spans="1:7" ht="10.5" customHeight="1" x14ac:dyDescent="0.2">
      <c r="A2099" s="5">
        <v>2098</v>
      </c>
      <c r="B2099" s="5" t="s">
        <v>11</v>
      </c>
      <c r="C2099" s="5">
        <v>29</v>
      </c>
      <c r="D2099" s="2" t="s">
        <v>11</v>
      </c>
      <c r="E2099" s="5" t="s">
        <v>14</v>
      </c>
      <c r="F2099" s="5" t="s">
        <v>34</v>
      </c>
      <c r="G2099" s="6">
        <v>-560004</v>
      </c>
    </row>
    <row r="2100" spans="1:7" ht="10.5" customHeight="1" x14ac:dyDescent="0.2">
      <c r="A2100" s="5">
        <v>2099</v>
      </c>
      <c r="B2100" s="5" t="s">
        <v>24</v>
      </c>
      <c r="C2100" s="5">
        <v>30</v>
      </c>
      <c r="D2100" s="2" t="s">
        <v>15</v>
      </c>
      <c r="E2100" s="5" t="s">
        <v>13</v>
      </c>
      <c r="F2100" s="5" t="s">
        <v>34</v>
      </c>
      <c r="G2100" s="6">
        <v>0</v>
      </c>
    </row>
    <row r="2101" spans="1:7" ht="10.5" customHeight="1" x14ac:dyDescent="0.2">
      <c r="A2101" s="5">
        <v>2100</v>
      </c>
      <c r="B2101" s="5" t="s">
        <v>24</v>
      </c>
      <c r="C2101" s="5">
        <v>30</v>
      </c>
      <c r="D2101" s="2" t="s">
        <v>15</v>
      </c>
      <c r="E2101" s="5" t="s">
        <v>14</v>
      </c>
      <c r="F2101" s="5" t="s">
        <v>34</v>
      </c>
      <c r="G2101" s="6">
        <v>0</v>
      </c>
    </row>
    <row r="2102" spans="1:7" ht="10.5" customHeight="1" x14ac:dyDescent="0.2">
      <c r="A2102" s="5">
        <v>2101</v>
      </c>
      <c r="B2102" s="5" t="s">
        <v>25</v>
      </c>
      <c r="C2102" s="5">
        <v>1</v>
      </c>
      <c r="D2102" s="2" t="s">
        <v>18</v>
      </c>
      <c r="E2102" s="5" t="s">
        <v>13</v>
      </c>
      <c r="F2102" s="5" t="s">
        <v>33</v>
      </c>
      <c r="G2102" s="6">
        <v>292107</v>
      </c>
    </row>
    <row r="2103" spans="1:7" ht="10.5" customHeight="1" x14ac:dyDescent="0.2">
      <c r="A2103" s="5">
        <v>2102</v>
      </c>
      <c r="B2103" s="5" t="s">
        <v>25</v>
      </c>
      <c r="C2103" s="5">
        <v>2</v>
      </c>
      <c r="D2103" s="2" t="s">
        <v>0</v>
      </c>
      <c r="E2103" s="5" t="s">
        <v>13</v>
      </c>
      <c r="F2103" s="5" t="s">
        <v>33</v>
      </c>
      <c r="G2103" s="6">
        <v>4724051</v>
      </c>
    </row>
    <row r="2104" spans="1:7" ht="10.5" customHeight="1" x14ac:dyDescent="0.2">
      <c r="A2104" s="5">
        <v>2103</v>
      </c>
      <c r="B2104" s="5" t="s">
        <v>25</v>
      </c>
      <c r="C2104" s="5">
        <v>3</v>
      </c>
      <c r="D2104" s="2" t="s">
        <v>1</v>
      </c>
      <c r="E2104" s="5" t="s">
        <v>13</v>
      </c>
      <c r="F2104" s="5" t="s">
        <v>33</v>
      </c>
      <c r="G2104" s="6">
        <v>173316</v>
      </c>
    </row>
    <row r="2105" spans="1:7" ht="10.5" customHeight="1" x14ac:dyDescent="0.2">
      <c r="A2105" s="5">
        <v>2104</v>
      </c>
      <c r="B2105" s="5" t="s">
        <v>25</v>
      </c>
      <c r="C2105" s="5">
        <v>4</v>
      </c>
      <c r="D2105" s="2" t="s">
        <v>20</v>
      </c>
      <c r="E2105" s="5" t="s">
        <v>13</v>
      </c>
      <c r="F2105" s="5" t="s">
        <v>33</v>
      </c>
      <c r="G2105" s="6">
        <v>75068</v>
      </c>
    </row>
    <row r="2106" spans="1:7" ht="10.5" customHeight="1" x14ac:dyDescent="0.2">
      <c r="A2106" s="5">
        <v>2105</v>
      </c>
      <c r="B2106" s="5" t="s">
        <v>25</v>
      </c>
      <c r="C2106" s="5">
        <v>5</v>
      </c>
      <c r="D2106" s="2" t="s">
        <v>2</v>
      </c>
      <c r="E2106" s="5" t="s">
        <v>13</v>
      </c>
      <c r="F2106" s="5" t="s">
        <v>33</v>
      </c>
      <c r="G2106" s="6">
        <v>466346</v>
      </c>
    </row>
    <row r="2107" spans="1:7" ht="10.5" customHeight="1" x14ac:dyDescent="0.2">
      <c r="A2107" s="5">
        <v>2106</v>
      </c>
      <c r="B2107" s="5" t="s">
        <v>25</v>
      </c>
      <c r="C2107" s="5">
        <v>6</v>
      </c>
      <c r="D2107" s="2" t="s">
        <v>19</v>
      </c>
      <c r="E2107" s="5" t="s">
        <v>13</v>
      </c>
      <c r="F2107" s="5" t="s">
        <v>33</v>
      </c>
      <c r="G2107" s="6">
        <v>1188181</v>
      </c>
    </row>
    <row r="2108" spans="1:7" ht="10.5" customHeight="1" x14ac:dyDescent="0.2">
      <c r="A2108" s="5">
        <v>2107</v>
      </c>
      <c r="B2108" s="5" t="s">
        <v>25</v>
      </c>
      <c r="C2108" s="5">
        <v>7</v>
      </c>
      <c r="D2108" s="2" t="s">
        <v>3</v>
      </c>
      <c r="E2108" s="5" t="s">
        <v>13</v>
      </c>
      <c r="F2108" s="5" t="s">
        <v>33</v>
      </c>
      <c r="G2108" s="6">
        <v>20954</v>
      </c>
    </row>
    <row r="2109" spans="1:7" ht="10.5" customHeight="1" x14ac:dyDescent="0.2">
      <c r="A2109" s="5">
        <v>2108</v>
      </c>
      <c r="B2109" s="5" t="s">
        <v>25</v>
      </c>
      <c r="C2109" s="5">
        <v>8</v>
      </c>
      <c r="D2109" s="2" t="s">
        <v>4</v>
      </c>
      <c r="E2109" s="5" t="s">
        <v>13</v>
      </c>
      <c r="F2109" s="5" t="s">
        <v>33</v>
      </c>
      <c r="G2109" s="6">
        <v>0</v>
      </c>
    </row>
    <row r="2110" spans="1:7" ht="10.5" customHeight="1" x14ac:dyDescent="0.2">
      <c r="A2110" s="5">
        <v>2109</v>
      </c>
      <c r="B2110" s="5" t="s">
        <v>25</v>
      </c>
      <c r="C2110" s="5">
        <v>9</v>
      </c>
      <c r="D2110" s="2" t="s">
        <v>5</v>
      </c>
      <c r="E2110" s="5" t="s">
        <v>13</v>
      </c>
      <c r="F2110" s="5" t="s">
        <v>33</v>
      </c>
      <c r="G2110" s="6">
        <v>0</v>
      </c>
    </row>
    <row r="2111" spans="1:7" ht="10.5" customHeight="1" x14ac:dyDescent="0.2">
      <c r="A2111" s="5">
        <v>2110</v>
      </c>
      <c r="B2111" s="5" t="s">
        <v>25</v>
      </c>
      <c r="C2111" s="5">
        <v>10</v>
      </c>
      <c r="D2111" s="2" t="s">
        <v>6</v>
      </c>
      <c r="E2111" s="5" t="s">
        <v>13</v>
      </c>
      <c r="F2111" s="5" t="s">
        <v>33</v>
      </c>
      <c r="G2111" s="6">
        <v>0</v>
      </c>
    </row>
    <row r="2112" spans="1:7" ht="10.5" customHeight="1" x14ac:dyDescent="0.2">
      <c r="A2112" s="5">
        <v>2111</v>
      </c>
      <c r="B2112" s="5" t="s">
        <v>25</v>
      </c>
      <c r="C2112" s="5">
        <v>11</v>
      </c>
      <c r="D2112" s="2" t="s">
        <v>7</v>
      </c>
      <c r="E2112" s="5" t="s">
        <v>13</v>
      </c>
      <c r="F2112" s="5" t="s">
        <v>33</v>
      </c>
      <c r="G2112" s="6">
        <v>0</v>
      </c>
    </row>
    <row r="2113" spans="1:7" ht="10.5" customHeight="1" x14ac:dyDescent="0.2">
      <c r="A2113" s="5">
        <v>2112</v>
      </c>
      <c r="B2113" s="5" t="s">
        <v>25</v>
      </c>
      <c r="C2113" s="5">
        <v>12</v>
      </c>
      <c r="D2113" s="2" t="s">
        <v>8</v>
      </c>
      <c r="E2113" s="5" t="s">
        <v>13</v>
      </c>
      <c r="F2113" s="5" t="s">
        <v>33</v>
      </c>
      <c r="G2113" s="6">
        <v>17231930</v>
      </c>
    </row>
    <row r="2114" spans="1:7" ht="10.5" customHeight="1" x14ac:dyDescent="0.2">
      <c r="A2114" s="5">
        <v>2113</v>
      </c>
      <c r="B2114" s="5" t="s">
        <v>25</v>
      </c>
      <c r="C2114" s="5">
        <v>13</v>
      </c>
      <c r="D2114" s="2" t="s">
        <v>9</v>
      </c>
      <c r="E2114" s="5" t="s">
        <v>13</v>
      </c>
      <c r="F2114" s="5" t="s">
        <v>33</v>
      </c>
      <c r="G2114" s="6">
        <v>0</v>
      </c>
    </row>
    <row r="2115" spans="1:7" ht="10.5" customHeight="1" x14ac:dyDescent="0.2">
      <c r="A2115" s="5">
        <v>2114</v>
      </c>
      <c r="B2115" s="5" t="s">
        <v>25</v>
      </c>
      <c r="C2115" s="5">
        <v>14</v>
      </c>
      <c r="D2115" s="2" t="s">
        <v>10</v>
      </c>
      <c r="E2115" s="5" t="s">
        <v>13</v>
      </c>
      <c r="F2115" s="5" t="s">
        <v>33</v>
      </c>
      <c r="G2115" s="6">
        <v>15042195</v>
      </c>
    </row>
    <row r="2116" spans="1:7" ht="10.5" customHeight="1" x14ac:dyDescent="0.2">
      <c r="A2116" s="5">
        <v>2115</v>
      </c>
      <c r="B2116" s="5" t="s">
        <v>25</v>
      </c>
      <c r="C2116" s="5">
        <v>1</v>
      </c>
      <c r="D2116" s="2" t="s">
        <v>18</v>
      </c>
      <c r="E2116" s="5" t="s">
        <v>14</v>
      </c>
      <c r="F2116" s="5" t="s">
        <v>33</v>
      </c>
      <c r="G2116" s="6">
        <v>0</v>
      </c>
    </row>
    <row r="2117" spans="1:7" ht="10.5" customHeight="1" x14ac:dyDescent="0.2">
      <c r="A2117" s="5">
        <v>2116</v>
      </c>
      <c r="B2117" s="5" t="s">
        <v>25</v>
      </c>
      <c r="C2117" s="5">
        <v>2</v>
      </c>
      <c r="D2117" s="2" t="s">
        <v>0</v>
      </c>
      <c r="E2117" s="5" t="s">
        <v>14</v>
      </c>
      <c r="F2117" s="5" t="s">
        <v>33</v>
      </c>
      <c r="G2117" s="6">
        <v>53268</v>
      </c>
    </row>
    <row r="2118" spans="1:7" ht="10.5" customHeight="1" x14ac:dyDescent="0.2">
      <c r="A2118" s="5">
        <v>2117</v>
      </c>
      <c r="B2118" s="5" t="s">
        <v>25</v>
      </c>
      <c r="C2118" s="5">
        <v>3</v>
      </c>
      <c r="D2118" s="2" t="s">
        <v>1</v>
      </c>
      <c r="E2118" s="5" t="s">
        <v>14</v>
      </c>
      <c r="F2118" s="5" t="s">
        <v>33</v>
      </c>
      <c r="G2118" s="6">
        <v>517965</v>
      </c>
    </row>
    <row r="2119" spans="1:7" ht="10.5" customHeight="1" x14ac:dyDescent="0.2">
      <c r="A2119" s="5">
        <v>2118</v>
      </c>
      <c r="B2119" s="5" t="s">
        <v>25</v>
      </c>
      <c r="C2119" s="5">
        <v>4</v>
      </c>
      <c r="D2119" s="2" t="s">
        <v>20</v>
      </c>
      <c r="E2119" s="5" t="s">
        <v>14</v>
      </c>
      <c r="F2119" s="5" t="s">
        <v>33</v>
      </c>
      <c r="G2119" s="6">
        <v>38970</v>
      </c>
    </row>
    <row r="2120" spans="1:7" ht="10.5" customHeight="1" x14ac:dyDescent="0.2">
      <c r="A2120" s="5">
        <v>2119</v>
      </c>
      <c r="B2120" s="5" t="s">
        <v>25</v>
      </c>
      <c r="C2120" s="5">
        <v>5</v>
      </c>
      <c r="D2120" s="2" t="s">
        <v>2</v>
      </c>
      <c r="E2120" s="5" t="s">
        <v>14</v>
      </c>
      <c r="F2120" s="5" t="s">
        <v>33</v>
      </c>
      <c r="G2120" s="6">
        <v>0</v>
      </c>
    </row>
    <row r="2121" spans="1:7" ht="10.5" customHeight="1" x14ac:dyDescent="0.2">
      <c r="A2121" s="5">
        <v>2120</v>
      </c>
      <c r="B2121" s="5" t="s">
        <v>25</v>
      </c>
      <c r="C2121" s="5">
        <v>6</v>
      </c>
      <c r="D2121" s="2" t="s">
        <v>19</v>
      </c>
      <c r="E2121" s="5" t="s">
        <v>14</v>
      </c>
      <c r="F2121" s="5" t="s">
        <v>33</v>
      </c>
      <c r="G2121" s="6">
        <v>0</v>
      </c>
    </row>
    <row r="2122" spans="1:7" ht="10.5" customHeight="1" x14ac:dyDescent="0.2">
      <c r="A2122" s="5">
        <v>2121</v>
      </c>
      <c r="B2122" s="5" t="s">
        <v>25</v>
      </c>
      <c r="C2122" s="5">
        <v>7</v>
      </c>
      <c r="D2122" s="2" t="s">
        <v>3</v>
      </c>
      <c r="E2122" s="5" t="s">
        <v>14</v>
      </c>
      <c r="F2122" s="5" t="s">
        <v>33</v>
      </c>
      <c r="G2122" s="6">
        <v>14010</v>
      </c>
    </row>
    <row r="2123" spans="1:7" ht="10.5" customHeight="1" x14ac:dyDescent="0.2">
      <c r="A2123" s="5">
        <v>2122</v>
      </c>
      <c r="B2123" s="5" t="s">
        <v>25</v>
      </c>
      <c r="C2123" s="5">
        <v>8</v>
      </c>
      <c r="D2123" s="2" t="s">
        <v>4</v>
      </c>
      <c r="E2123" s="5" t="s">
        <v>14</v>
      </c>
      <c r="F2123" s="5" t="s">
        <v>33</v>
      </c>
      <c r="G2123" s="6">
        <v>2927767</v>
      </c>
    </row>
    <row r="2124" spans="1:7" ht="10.5" customHeight="1" x14ac:dyDescent="0.2">
      <c r="A2124" s="5">
        <v>2123</v>
      </c>
      <c r="B2124" s="5" t="s">
        <v>25</v>
      </c>
      <c r="C2124" s="5">
        <v>9</v>
      </c>
      <c r="D2124" s="2" t="s">
        <v>5</v>
      </c>
      <c r="E2124" s="5" t="s">
        <v>14</v>
      </c>
      <c r="F2124" s="5" t="s">
        <v>33</v>
      </c>
      <c r="G2124" s="6">
        <v>2178309</v>
      </c>
    </row>
    <row r="2125" spans="1:7" ht="10.5" customHeight="1" x14ac:dyDescent="0.2">
      <c r="A2125" s="5">
        <v>2124</v>
      </c>
      <c r="B2125" s="5" t="s">
        <v>25</v>
      </c>
      <c r="C2125" s="5">
        <v>10</v>
      </c>
      <c r="D2125" s="2" t="s">
        <v>6</v>
      </c>
      <c r="E2125" s="5" t="s">
        <v>14</v>
      </c>
      <c r="F2125" s="5" t="s">
        <v>33</v>
      </c>
      <c r="G2125" s="6">
        <v>289970</v>
      </c>
    </row>
    <row r="2126" spans="1:7" ht="10.5" customHeight="1" x14ac:dyDescent="0.2">
      <c r="A2126" s="5">
        <v>2125</v>
      </c>
      <c r="B2126" s="5" t="s">
        <v>25</v>
      </c>
      <c r="C2126" s="5">
        <v>11</v>
      </c>
      <c r="D2126" s="2" t="s">
        <v>7</v>
      </c>
      <c r="E2126" s="5" t="s">
        <v>14</v>
      </c>
      <c r="F2126" s="5" t="s">
        <v>33</v>
      </c>
      <c r="G2126" s="6">
        <v>1494727</v>
      </c>
    </row>
    <row r="2127" spans="1:7" ht="10.5" customHeight="1" x14ac:dyDescent="0.2">
      <c r="A2127" s="5">
        <v>2126</v>
      </c>
      <c r="B2127" s="5" t="s">
        <v>25</v>
      </c>
      <c r="C2127" s="5">
        <v>12</v>
      </c>
      <c r="D2127" s="2" t="s">
        <v>8</v>
      </c>
      <c r="E2127" s="5" t="s">
        <v>14</v>
      </c>
      <c r="F2127" s="5" t="s">
        <v>33</v>
      </c>
      <c r="G2127" s="6">
        <v>1641</v>
      </c>
    </row>
    <row r="2128" spans="1:7" ht="10.5" customHeight="1" x14ac:dyDescent="0.2">
      <c r="A2128" s="5">
        <v>2127</v>
      </c>
      <c r="B2128" s="5" t="s">
        <v>25</v>
      </c>
      <c r="C2128" s="5">
        <v>13</v>
      </c>
      <c r="D2128" s="2" t="s">
        <v>9</v>
      </c>
      <c r="E2128" s="5" t="s">
        <v>14</v>
      </c>
      <c r="F2128" s="5" t="s">
        <v>33</v>
      </c>
      <c r="G2128" s="6">
        <v>0</v>
      </c>
    </row>
    <row r="2129" spans="1:7" ht="10.5" customHeight="1" x14ac:dyDescent="0.2">
      <c r="A2129" s="5">
        <v>2128</v>
      </c>
      <c r="B2129" s="5" t="s">
        <v>25</v>
      </c>
      <c r="C2129" s="5">
        <v>14</v>
      </c>
      <c r="D2129" s="2" t="s">
        <v>10</v>
      </c>
      <c r="E2129" s="5" t="s">
        <v>14</v>
      </c>
      <c r="F2129" s="5" t="s">
        <v>33</v>
      </c>
      <c r="G2129" s="6">
        <v>1569621</v>
      </c>
    </row>
    <row r="2130" spans="1:7" ht="10.5" customHeight="1" x14ac:dyDescent="0.2">
      <c r="A2130" s="5">
        <v>2129</v>
      </c>
      <c r="B2130" s="5" t="s">
        <v>104</v>
      </c>
      <c r="C2130" s="5">
        <v>20</v>
      </c>
      <c r="D2130" s="2" t="s">
        <v>56</v>
      </c>
      <c r="E2130" s="5" t="s">
        <v>13</v>
      </c>
      <c r="F2130" s="5" t="s">
        <v>33</v>
      </c>
      <c r="G2130" s="6">
        <v>343064</v>
      </c>
    </row>
    <row r="2131" spans="1:7" ht="10.5" customHeight="1" x14ac:dyDescent="0.2">
      <c r="A2131" s="5">
        <v>2130</v>
      </c>
      <c r="B2131" s="5" t="s">
        <v>104</v>
      </c>
      <c r="C2131" s="5">
        <v>21</v>
      </c>
      <c r="D2131" s="2" t="s">
        <v>57</v>
      </c>
      <c r="E2131" s="5" t="s">
        <v>13</v>
      </c>
      <c r="F2131" s="5" t="s">
        <v>33</v>
      </c>
      <c r="G2131" s="6">
        <v>0</v>
      </c>
    </row>
    <row r="2132" spans="1:7" ht="10.5" customHeight="1" x14ac:dyDescent="0.2">
      <c r="A2132" s="5">
        <v>2131</v>
      </c>
      <c r="B2132" s="5" t="s">
        <v>104</v>
      </c>
      <c r="C2132" s="5">
        <v>22</v>
      </c>
      <c r="D2132" s="2" t="s">
        <v>58</v>
      </c>
      <c r="E2132" s="5" t="s">
        <v>13</v>
      </c>
      <c r="F2132" s="5" t="s">
        <v>33</v>
      </c>
      <c r="G2132" s="6">
        <v>0</v>
      </c>
    </row>
    <row r="2133" spans="1:7" ht="10.5" customHeight="1" x14ac:dyDescent="0.2">
      <c r="A2133" s="5">
        <v>2132</v>
      </c>
      <c r="B2133" s="5" t="s">
        <v>104</v>
      </c>
      <c r="C2133" s="5">
        <v>23</v>
      </c>
      <c r="D2133" s="2" t="s">
        <v>47</v>
      </c>
      <c r="E2133" s="5" t="s">
        <v>13</v>
      </c>
      <c r="F2133" s="5" t="s">
        <v>33</v>
      </c>
      <c r="G2133" s="6">
        <v>138642</v>
      </c>
    </row>
    <row r="2134" spans="1:7" ht="10.5" customHeight="1" x14ac:dyDescent="0.2">
      <c r="A2134" s="5">
        <v>2133</v>
      </c>
      <c r="B2134" s="5" t="s">
        <v>104</v>
      </c>
      <c r="C2134" s="5">
        <v>24</v>
      </c>
      <c r="D2134" s="2" t="s">
        <v>48</v>
      </c>
      <c r="E2134" s="5" t="s">
        <v>13</v>
      </c>
      <c r="F2134" s="5" t="s">
        <v>33</v>
      </c>
      <c r="G2134" s="6">
        <v>89350</v>
      </c>
    </row>
    <row r="2135" spans="1:7" ht="10.5" customHeight="1" x14ac:dyDescent="0.2">
      <c r="A2135" s="5">
        <v>2134</v>
      </c>
      <c r="B2135" s="5" t="s">
        <v>104</v>
      </c>
      <c r="C2135" s="5">
        <v>25</v>
      </c>
      <c r="D2135" s="2" t="s">
        <v>59</v>
      </c>
      <c r="E2135" s="5" t="s">
        <v>13</v>
      </c>
      <c r="F2135" s="5" t="s">
        <v>33</v>
      </c>
      <c r="G2135" s="6">
        <v>12420</v>
      </c>
    </row>
    <row r="2136" spans="1:7" ht="10.5" customHeight="1" x14ac:dyDescent="0.2">
      <c r="A2136" s="5">
        <v>2135</v>
      </c>
      <c r="B2136" s="5" t="s">
        <v>104</v>
      </c>
      <c r="C2136" s="5">
        <v>26</v>
      </c>
      <c r="D2136" s="2" t="s">
        <v>49</v>
      </c>
      <c r="E2136" s="5" t="s">
        <v>13</v>
      </c>
      <c r="F2136" s="5" t="s">
        <v>33</v>
      </c>
      <c r="G2136" s="6">
        <v>195556</v>
      </c>
    </row>
    <row r="2137" spans="1:7" ht="10.5" customHeight="1" x14ac:dyDescent="0.2">
      <c r="A2137" s="5">
        <v>2136</v>
      </c>
      <c r="B2137" s="5" t="s">
        <v>104</v>
      </c>
      <c r="C2137" s="5">
        <v>27</v>
      </c>
      <c r="D2137" s="2" t="s">
        <v>60</v>
      </c>
      <c r="E2137" s="5" t="s">
        <v>13</v>
      </c>
      <c r="F2137" s="5" t="s">
        <v>33</v>
      </c>
      <c r="G2137" s="6">
        <v>0</v>
      </c>
    </row>
    <row r="2138" spans="1:7" ht="10.5" customHeight="1" x14ac:dyDescent="0.2">
      <c r="A2138" s="5">
        <v>2137</v>
      </c>
      <c r="B2138" s="5" t="s">
        <v>104</v>
      </c>
      <c r="C2138" s="5">
        <v>28</v>
      </c>
      <c r="D2138" s="2" t="s">
        <v>61</v>
      </c>
      <c r="E2138" s="5" t="s">
        <v>13</v>
      </c>
      <c r="F2138" s="5" t="s">
        <v>33</v>
      </c>
      <c r="G2138" s="6">
        <v>255813</v>
      </c>
    </row>
    <row r="2139" spans="1:7" ht="10.5" customHeight="1" x14ac:dyDescent="0.2">
      <c r="A2139" s="5">
        <v>2138</v>
      </c>
      <c r="B2139" s="5" t="s">
        <v>104</v>
      </c>
      <c r="C2139" s="5">
        <v>20</v>
      </c>
      <c r="D2139" s="2" t="s">
        <v>56</v>
      </c>
      <c r="E2139" s="5" t="s">
        <v>14</v>
      </c>
      <c r="F2139" s="5" t="s">
        <v>33</v>
      </c>
      <c r="G2139" s="6">
        <v>0</v>
      </c>
    </row>
    <row r="2140" spans="1:7" ht="10.5" customHeight="1" x14ac:dyDescent="0.2">
      <c r="A2140" s="5">
        <v>2139</v>
      </c>
      <c r="B2140" s="5" t="s">
        <v>104</v>
      </c>
      <c r="C2140" s="5">
        <v>21</v>
      </c>
      <c r="D2140" s="2" t="s">
        <v>57</v>
      </c>
      <c r="E2140" s="5" t="s">
        <v>14</v>
      </c>
      <c r="F2140" s="5" t="s">
        <v>33</v>
      </c>
      <c r="G2140" s="6">
        <v>69975</v>
      </c>
    </row>
    <row r="2141" spans="1:7" ht="10.5" customHeight="1" x14ac:dyDescent="0.2">
      <c r="A2141" s="5">
        <v>2140</v>
      </c>
      <c r="B2141" s="5" t="s">
        <v>104</v>
      </c>
      <c r="C2141" s="5">
        <v>22</v>
      </c>
      <c r="D2141" s="2" t="s">
        <v>58</v>
      </c>
      <c r="E2141" s="5" t="s">
        <v>14</v>
      </c>
      <c r="F2141" s="5" t="s">
        <v>33</v>
      </c>
      <c r="G2141" s="6">
        <v>502884</v>
      </c>
    </row>
    <row r="2142" spans="1:7" ht="10.5" customHeight="1" x14ac:dyDescent="0.2">
      <c r="A2142" s="5">
        <v>2141</v>
      </c>
      <c r="B2142" s="5" t="s">
        <v>104</v>
      </c>
      <c r="C2142" s="5">
        <v>23</v>
      </c>
      <c r="D2142" s="2" t="s">
        <v>47</v>
      </c>
      <c r="E2142" s="5" t="s">
        <v>14</v>
      </c>
      <c r="F2142" s="5" t="s">
        <v>33</v>
      </c>
      <c r="G2142" s="6">
        <v>1406</v>
      </c>
    </row>
    <row r="2143" spans="1:7" ht="10.5" customHeight="1" x14ac:dyDescent="0.2">
      <c r="A2143" s="5">
        <v>2142</v>
      </c>
      <c r="B2143" s="5" t="s">
        <v>104</v>
      </c>
      <c r="C2143" s="5">
        <v>24</v>
      </c>
      <c r="D2143" s="2" t="s">
        <v>48</v>
      </c>
      <c r="E2143" s="5" t="s">
        <v>14</v>
      </c>
      <c r="F2143" s="5" t="s">
        <v>33</v>
      </c>
      <c r="G2143" s="6">
        <v>81675</v>
      </c>
    </row>
    <row r="2144" spans="1:7" ht="10.5" customHeight="1" x14ac:dyDescent="0.2">
      <c r="A2144" s="5">
        <v>2143</v>
      </c>
      <c r="B2144" s="5" t="s">
        <v>104</v>
      </c>
      <c r="C2144" s="5">
        <v>25</v>
      </c>
      <c r="D2144" s="2" t="s">
        <v>59</v>
      </c>
      <c r="E2144" s="5" t="s">
        <v>14</v>
      </c>
      <c r="F2144" s="5" t="s">
        <v>33</v>
      </c>
      <c r="G2144" s="6">
        <v>74224</v>
      </c>
    </row>
    <row r="2145" spans="1:7" ht="10.5" customHeight="1" x14ac:dyDescent="0.2">
      <c r="A2145" s="5">
        <v>2144</v>
      </c>
      <c r="B2145" s="5" t="s">
        <v>104</v>
      </c>
      <c r="C2145" s="5">
        <v>26</v>
      </c>
      <c r="D2145" s="2" t="s">
        <v>49</v>
      </c>
      <c r="E2145" s="5" t="s">
        <v>14</v>
      </c>
      <c r="F2145" s="5" t="s">
        <v>33</v>
      </c>
      <c r="G2145" s="6">
        <v>0</v>
      </c>
    </row>
    <row r="2146" spans="1:7" ht="10.5" customHeight="1" x14ac:dyDescent="0.2">
      <c r="A2146" s="5">
        <v>2145</v>
      </c>
      <c r="B2146" s="5" t="s">
        <v>104</v>
      </c>
      <c r="C2146" s="5">
        <v>27</v>
      </c>
      <c r="D2146" s="2" t="s">
        <v>60</v>
      </c>
      <c r="E2146" s="5" t="s">
        <v>14</v>
      </c>
      <c r="F2146" s="5" t="s">
        <v>33</v>
      </c>
      <c r="G2146" s="6">
        <v>0</v>
      </c>
    </row>
    <row r="2147" spans="1:7" ht="10.5" customHeight="1" x14ac:dyDescent="0.2">
      <c r="A2147" s="5">
        <v>2146</v>
      </c>
      <c r="B2147" s="5" t="s">
        <v>104</v>
      </c>
      <c r="C2147" s="5">
        <v>28</v>
      </c>
      <c r="D2147" s="2" t="s">
        <v>61</v>
      </c>
      <c r="E2147" s="5" t="s">
        <v>14</v>
      </c>
      <c r="F2147" s="5" t="s">
        <v>33</v>
      </c>
      <c r="G2147" s="6">
        <v>2355442</v>
      </c>
    </row>
    <row r="2148" spans="1:7" ht="10.5" customHeight="1" x14ac:dyDescent="0.2">
      <c r="A2148" s="5">
        <v>2147</v>
      </c>
      <c r="B2148" s="5" t="s">
        <v>11</v>
      </c>
      <c r="C2148" s="5">
        <v>29</v>
      </c>
      <c r="D2148" s="2" t="s">
        <v>11</v>
      </c>
      <c r="E2148" s="5" t="s">
        <v>13</v>
      </c>
      <c r="F2148" s="5" t="s">
        <v>33</v>
      </c>
      <c r="G2148" s="6">
        <v>697459</v>
      </c>
    </row>
    <row r="2149" spans="1:7" ht="10.5" customHeight="1" x14ac:dyDescent="0.2">
      <c r="A2149" s="5">
        <v>2148</v>
      </c>
      <c r="B2149" s="5" t="s">
        <v>11</v>
      </c>
      <c r="C2149" s="5">
        <v>29</v>
      </c>
      <c r="D2149" s="2" t="s">
        <v>11</v>
      </c>
      <c r="E2149" s="5" t="s">
        <v>14</v>
      </c>
      <c r="F2149" s="5" t="s">
        <v>33</v>
      </c>
      <c r="G2149" s="6">
        <v>-591831</v>
      </c>
    </row>
    <row r="2150" spans="1:7" ht="10.5" customHeight="1" x14ac:dyDescent="0.2">
      <c r="A2150" s="5">
        <v>2149</v>
      </c>
      <c r="B2150" s="5" t="s">
        <v>24</v>
      </c>
      <c r="C2150" s="5">
        <v>30</v>
      </c>
      <c r="D2150" s="2" t="s">
        <v>15</v>
      </c>
      <c r="E2150" s="5" t="s">
        <v>13</v>
      </c>
      <c r="F2150" s="5" t="s">
        <v>33</v>
      </c>
      <c r="G2150" s="6">
        <v>0</v>
      </c>
    </row>
    <row r="2151" spans="1:7" ht="10.5" customHeight="1" x14ac:dyDescent="0.2">
      <c r="A2151" s="5">
        <v>2150</v>
      </c>
      <c r="B2151" s="5" t="s">
        <v>24</v>
      </c>
      <c r="C2151" s="5">
        <v>30</v>
      </c>
      <c r="D2151" s="2" t="s">
        <v>15</v>
      </c>
      <c r="E2151" s="5" t="s">
        <v>14</v>
      </c>
      <c r="F2151" s="5" t="s">
        <v>33</v>
      </c>
      <c r="G2151" s="6">
        <v>0</v>
      </c>
    </row>
    <row r="2152" spans="1:7" ht="10.5" customHeight="1" x14ac:dyDescent="0.2">
      <c r="A2152" s="5">
        <v>2151</v>
      </c>
      <c r="B2152" s="5" t="s">
        <v>25</v>
      </c>
      <c r="C2152" s="5">
        <v>1</v>
      </c>
      <c r="D2152" s="2" t="s">
        <v>18</v>
      </c>
      <c r="E2152" s="5" t="s">
        <v>13</v>
      </c>
      <c r="F2152" s="5" t="s">
        <v>32</v>
      </c>
      <c r="G2152" s="6">
        <v>276000</v>
      </c>
    </row>
    <row r="2153" spans="1:7" ht="10.5" customHeight="1" x14ac:dyDescent="0.2">
      <c r="A2153" s="5">
        <v>2152</v>
      </c>
      <c r="B2153" s="5" t="s">
        <v>25</v>
      </c>
      <c r="C2153" s="5">
        <v>2</v>
      </c>
      <c r="D2153" s="2" t="s">
        <v>0</v>
      </c>
      <c r="E2153" s="5" t="s">
        <v>13</v>
      </c>
      <c r="F2153" s="5" t="s">
        <v>32</v>
      </c>
      <c r="G2153" s="6">
        <v>4734000</v>
      </c>
    </row>
    <row r="2154" spans="1:7" ht="10.5" customHeight="1" x14ac:dyDescent="0.2">
      <c r="A2154" s="5">
        <v>2153</v>
      </c>
      <c r="B2154" s="5" t="s">
        <v>25</v>
      </c>
      <c r="C2154" s="5">
        <v>3</v>
      </c>
      <c r="D2154" s="2" t="s">
        <v>1</v>
      </c>
      <c r="E2154" s="5" t="s">
        <v>13</v>
      </c>
      <c r="F2154" s="5" t="s">
        <v>32</v>
      </c>
      <c r="G2154" s="6">
        <v>179423</v>
      </c>
    </row>
    <row r="2155" spans="1:7" ht="10.5" customHeight="1" x14ac:dyDescent="0.2">
      <c r="A2155" s="5">
        <v>2154</v>
      </c>
      <c r="B2155" s="5" t="s">
        <v>25</v>
      </c>
      <c r="C2155" s="5">
        <v>4</v>
      </c>
      <c r="D2155" s="2" t="s">
        <v>20</v>
      </c>
      <c r="E2155" s="5" t="s">
        <v>13</v>
      </c>
      <c r="F2155" s="5" t="s">
        <v>32</v>
      </c>
      <c r="G2155" s="6">
        <v>79285</v>
      </c>
    </row>
    <row r="2156" spans="1:7" ht="10.5" customHeight="1" x14ac:dyDescent="0.2">
      <c r="A2156" s="5">
        <v>2155</v>
      </c>
      <c r="B2156" s="5" t="s">
        <v>25</v>
      </c>
      <c r="C2156" s="5">
        <v>5</v>
      </c>
      <c r="D2156" s="2" t="s">
        <v>2</v>
      </c>
      <c r="E2156" s="5" t="s">
        <v>13</v>
      </c>
      <c r="F2156" s="5" t="s">
        <v>32</v>
      </c>
      <c r="G2156" s="6">
        <v>552000</v>
      </c>
    </row>
    <row r="2157" spans="1:7" ht="10.5" customHeight="1" x14ac:dyDescent="0.2">
      <c r="A2157" s="5">
        <v>2156</v>
      </c>
      <c r="B2157" s="5" t="s">
        <v>25</v>
      </c>
      <c r="C2157" s="5">
        <v>6</v>
      </c>
      <c r="D2157" s="2" t="s">
        <v>19</v>
      </c>
      <c r="E2157" s="5" t="s">
        <v>13</v>
      </c>
      <c r="F2157" s="5" t="s">
        <v>32</v>
      </c>
      <c r="G2157" s="6">
        <v>1197000</v>
      </c>
    </row>
    <row r="2158" spans="1:7" ht="10.5" customHeight="1" x14ac:dyDescent="0.2">
      <c r="A2158" s="5">
        <v>2157</v>
      </c>
      <c r="B2158" s="5" t="s">
        <v>25</v>
      </c>
      <c r="C2158" s="5">
        <v>7</v>
      </c>
      <c r="D2158" s="2" t="s">
        <v>3</v>
      </c>
      <c r="E2158" s="5" t="s">
        <v>13</v>
      </c>
      <c r="F2158" s="5" t="s">
        <v>32</v>
      </c>
      <c r="G2158" s="6">
        <v>27940</v>
      </c>
    </row>
    <row r="2159" spans="1:7" ht="10.5" customHeight="1" x14ac:dyDescent="0.2">
      <c r="A2159" s="5">
        <v>2158</v>
      </c>
      <c r="B2159" s="5" t="s">
        <v>25</v>
      </c>
      <c r="C2159" s="5">
        <v>8</v>
      </c>
      <c r="D2159" s="2" t="s">
        <v>4</v>
      </c>
      <c r="E2159" s="5" t="s">
        <v>13</v>
      </c>
      <c r="F2159" s="5" t="s">
        <v>32</v>
      </c>
      <c r="G2159" s="6">
        <v>0</v>
      </c>
    </row>
    <row r="2160" spans="1:7" ht="10.5" customHeight="1" x14ac:dyDescent="0.2">
      <c r="A2160" s="5">
        <v>2159</v>
      </c>
      <c r="B2160" s="5" t="s">
        <v>25</v>
      </c>
      <c r="C2160" s="5">
        <v>9</v>
      </c>
      <c r="D2160" s="2" t="s">
        <v>5</v>
      </c>
      <c r="E2160" s="5" t="s">
        <v>13</v>
      </c>
      <c r="F2160" s="5" t="s">
        <v>32</v>
      </c>
      <c r="G2160" s="6">
        <v>0</v>
      </c>
    </row>
    <row r="2161" spans="1:7" ht="10.5" customHeight="1" x14ac:dyDescent="0.2">
      <c r="A2161" s="5">
        <v>2160</v>
      </c>
      <c r="B2161" s="5" t="s">
        <v>25</v>
      </c>
      <c r="C2161" s="5">
        <v>10</v>
      </c>
      <c r="D2161" s="2" t="s">
        <v>6</v>
      </c>
      <c r="E2161" s="5" t="s">
        <v>13</v>
      </c>
      <c r="F2161" s="5" t="s">
        <v>32</v>
      </c>
      <c r="G2161" s="6">
        <v>0</v>
      </c>
    </row>
    <row r="2162" spans="1:7" ht="10.5" customHeight="1" x14ac:dyDescent="0.2">
      <c r="A2162" s="5">
        <v>2161</v>
      </c>
      <c r="B2162" s="5" t="s">
        <v>25</v>
      </c>
      <c r="C2162" s="5">
        <v>11</v>
      </c>
      <c r="D2162" s="2" t="s">
        <v>7</v>
      </c>
      <c r="E2162" s="5" t="s">
        <v>13</v>
      </c>
      <c r="F2162" s="5" t="s">
        <v>32</v>
      </c>
      <c r="G2162" s="6">
        <v>0</v>
      </c>
    </row>
    <row r="2163" spans="1:7" ht="10.5" customHeight="1" x14ac:dyDescent="0.2">
      <c r="A2163" s="5">
        <v>2162</v>
      </c>
      <c r="B2163" s="5" t="s">
        <v>25</v>
      </c>
      <c r="C2163" s="5">
        <v>12</v>
      </c>
      <c r="D2163" s="2" t="s">
        <v>8</v>
      </c>
      <c r="E2163" s="5" t="s">
        <v>13</v>
      </c>
      <c r="F2163" s="5" t="s">
        <v>32</v>
      </c>
      <c r="G2163" s="6">
        <v>17590000</v>
      </c>
    </row>
    <row r="2164" spans="1:7" ht="10.5" customHeight="1" x14ac:dyDescent="0.2">
      <c r="A2164" s="5">
        <v>2163</v>
      </c>
      <c r="B2164" s="5" t="s">
        <v>25</v>
      </c>
      <c r="C2164" s="5">
        <v>13</v>
      </c>
      <c r="D2164" s="2" t="s">
        <v>9</v>
      </c>
      <c r="E2164" s="5" t="s">
        <v>13</v>
      </c>
      <c r="F2164" s="5" t="s">
        <v>32</v>
      </c>
      <c r="G2164" s="6">
        <v>0</v>
      </c>
    </row>
    <row r="2165" spans="1:7" ht="10.5" customHeight="1" x14ac:dyDescent="0.2">
      <c r="A2165" s="5">
        <v>2164</v>
      </c>
      <c r="B2165" s="5" t="s">
        <v>25</v>
      </c>
      <c r="C2165" s="5">
        <v>14</v>
      </c>
      <c r="D2165" s="2" t="s">
        <v>10</v>
      </c>
      <c r="E2165" s="5" t="s">
        <v>13</v>
      </c>
      <c r="F2165" s="5" t="s">
        <v>32</v>
      </c>
      <c r="G2165" s="6">
        <v>13912000</v>
      </c>
    </row>
    <row r="2166" spans="1:7" ht="10.5" customHeight="1" x14ac:dyDescent="0.2">
      <c r="A2166" s="5">
        <v>2165</v>
      </c>
      <c r="B2166" s="5" t="s">
        <v>25</v>
      </c>
      <c r="C2166" s="5">
        <v>1</v>
      </c>
      <c r="D2166" s="2" t="s">
        <v>18</v>
      </c>
      <c r="E2166" s="5" t="s">
        <v>14</v>
      </c>
      <c r="F2166" s="5" t="s">
        <v>32</v>
      </c>
      <c r="G2166" s="6">
        <v>0</v>
      </c>
    </row>
    <row r="2167" spans="1:7" ht="10.5" customHeight="1" x14ac:dyDescent="0.2">
      <c r="A2167" s="5">
        <v>2166</v>
      </c>
      <c r="B2167" s="5" t="s">
        <v>25</v>
      </c>
      <c r="C2167" s="5">
        <v>2</v>
      </c>
      <c r="D2167" s="2" t="s">
        <v>0</v>
      </c>
      <c r="E2167" s="5" t="s">
        <v>14</v>
      </c>
      <c r="F2167" s="5" t="s">
        <v>32</v>
      </c>
      <c r="G2167" s="6">
        <v>53474</v>
      </c>
    </row>
    <row r="2168" spans="1:7" ht="10.5" customHeight="1" x14ac:dyDescent="0.2">
      <c r="A2168" s="5">
        <v>2167</v>
      </c>
      <c r="B2168" s="5" t="s">
        <v>25</v>
      </c>
      <c r="C2168" s="5">
        <v>3</v>
      </c>
      <c r="D2168" s="2" t="s">
        <v>1</v>
      </c>
      <c r="E2168" s="5" t="s">
        <v>14</v>
      </c>
      <c r="F2168" s="5" t="s">
        <v>32</v>
      </c>
      <c r="G2168" s="6">
        <v>485806</v>
      </c>
    </row>
    <row r="2169" spans="1:7" ht="10.5" customHeight="1" x14ac:dyDescent="0.2">
      <c r="A2169" s="5">
        <v>2168</v>
      </c>
      <c r="B2169" s="5" t="s">
        <v>25</v>
      </c>
      <c r="C2169" s="5">
        <v>4</v>
      </c>
      <c r="D2169" s="2" t="s">
        <v>20</v>
      </c>
      <c r="E2169" s="5" t="s">
        <v>14</v>
      </c>
      <c r="F2169" s="5" t="s">
        <v>32</v>
      </c>
      <c r="G2169" s="6">
        <v>38811</v>
      </c>
    </row>
    <row r="2170" spans="1:7" ht="10.5" customHeight="1" x14ac:dyDescent="0.2">
      <c r="A2170" s="5">
        <v>2169</v>
      </c>
      <c r="B2170" s="5" t="s">
        <v>25</v>
      </c>
      <c r="C2170" s="5">
        <v>5</v>
      </c>
      <c r="D2170" s="2" t="s">
        <v>2</v>
      </c>
      <c r="E2170" s="5" t="s">
        <v>14</v>
      </c>
      <c r="F2170" s="5" t="s">
        <v>32</v>
      </c>
      <c r="G2170" s="6">
        <v>0</v>
      </c>
    </row>
    <row r="2171" spans="1:7" ht="10.5" customHeight="1" x14ac:dyDescent="0.2">
      <c r="A2171" s="5">
        <v>2170</v>
      </c>
      <c r="B2171" s="5" t="s">
        <v>25</v>
      </c>
      <c r="C2171" s="5">
        <v>6</v>
      </c>
      <c r="D2171" s="2" t="s">
        <v>19</v>
      </c>
      <c r="E2171" s="5" t="s">
        <v>14</v>
      </c>
      <c r="F2171" s="5" t="s">
        <v>32</v>
      </c>
      <c r="G2171" s="6">
        <v>0</v>
      </c>
    </row>
    <row r="2172" spans="1:7" ht="10.5" customHeight="1" x14ac:dyDescent="0.2">
      <c r="A2172" s="5">
        <v>2171</v>
      </c>
      <c r="B2172" s="5" t="s">
        <v>25</v>
      </c>
      <c r="C2172" s="5">
        <v>7</v>
      </c>
      <c r="D2172" s="2" t="s">
        <v>3</v>
      </c>
      <c r="E2172" s="5" t="s">
        <v>14</v>
      </c>
      <c r="F2172" s="5" t="s">
        <v>32</v>
      </c>
      <c r="G2172" s="6">
        <v>8198</v>
      </c>
    </row>
    <row r="2173" spans="1:7" ht="10.5" customHeight="1" x14ac:dyDescent="0.2">
      <c r="A2173" s="5">
        <v>2172</v>
      </c>
      <c r="B2173" s="5" t="s">
        <v>25</v>
      </c>
      <c r="C2173" s="5">
        <v>8</v>
      </c>
      <c r="D2173" s="2" t="s">
        <v>4</v>
      </c>
      <c r="E2173" s="5" t="s">
        <v>14</v>
      </c>
      <c r="F2173" s="5" t="s">
        <v>32</v>
      </c>
      <c r="G2173" s="6">
        <v>2969134</v>
      </c>
    </row>
    <row r="2174" spans="1:7" ht="10.5" customHeight="1" x14ac:dyDescent="0.2">
      <c r="A2174" s="5">
        <v>2173</v>
      </c>
      <c r="B2174" s="5" t="s">
        <v>25</v>
      </c>
      <c r="C2174" s="5">
        <v>9</v>
      </c>
      <c r="D2174" s="2" t="s">
        <v>5</v>
      </c>
      <c r="E2174" s="5" t="s">
        <v>14</v>
      </c>
      <c r="F2174" s="5" t="s">
        <v>32</v>
      </c>
      <c r="G2174" s="6">
        <v>2210601</v>
      </c>
    </row>
    <row r="2175" spans="1:7" ht="10.5" customHeight="1" x14ac:dyDescent="0.2">
      <c r="A2175" s="5">
        <v>2174</v>
      </c>
      <c r="B2175" s="5" t="s">
        <v>25</v>
      </c>
      <c r="C2175" s="5">
        <v>10</v>
      </c>
      <c r="D2175" s="2" t="s">
        <v>6</v>
      </c>
      <c r="E2175" s="5" t="s">
        <v>14</v>
      </c>
      <c r="F2175" s="5" t="s">
        <v>32</v>
      </c>
      <c r="G2175" s="6">
        <v>314910</v>
      </c>
    </row>
    <row r="2176" spans="1:7" ht="10.5" customHeight="1" x14ac:dyDescent="0.2">
      <c r="A2176" s="5">
        <v>2175</v>
      </c>
      <c r="B2176" s="5" t="s">
        <v>25</v>
      </c>
      <c r="C2176" s="5">
        <v>11</v>
      </c>
      <c r="D2176" s="2" t="s">
        <v>7</v>
      </c>
      <c r="E2176" s="5" t="s">
        <v>14</v>
      </c>
      <c r="F2176" s="5" t="s">
        <v>32</v>
      </c>
      <c r="G2176" s="6">
        <v>1496221</v>
      </c>
    </row>
    <row r="2177" spans="1:7" ht="10.5" customHeight="1" x14ac:dyDescent="0.2">
      <c r="A2177" s="5">
        <v>2176</v>
      </c>
      <c r="B2177" s="5" t="s">
        <v>25</v>
      </c>
      <c r="C2177" s="5">
        <v>12</v>
      </c>
      <c r="D2177" s="2" t="s">
        <v>8</v>
      </c>
      <c r="E2177" s="5" t="s">
        <v>14</v>
      </c>
      <c r="F2177" s="5" t="s">
        <v>32</v>
      </c>
      <c r="G2177" s="6">
        <v>0</v>
      </c>
    </row>
    <row r="2178" spans="1:7" ht="10.5" customHeight="1" x14ac:dyDescent="0.2">
      <c r="A2178" s="5">
        <v>2177</v>
      </c>
      <c r="B2178" s="5" t="s">
        <v>25</v>
      </c>
      <c r="C2178" s="5">
        <v>13</v>
      </c>
      <c r="D2178" s="2" t="s">
        <v>9</v>
      </c>
      <c r="E2178" s="5" t="s">
        <v>14</v>
      </c>
      <c r="F2178" s="5" t="s">
        <v>32</v>
      </c>
      <c r="G2178" s="6">
        <v>1401612</v>
      </c>
    </row>
    <row r="2179" spans="1:7" ht="10.5" customHeight="1" x14ac:dyDescent="0.2">
      <c r="A2179" s="5">
        <v>2178</v>
      </c>
      <c r="B2179" s="5" t="s">
        <v>25</v>
      </c>
      <c r="C2179" s="5">
        <v>14</v>
      </c>
      <c r="D2179" s="2" t="s">
        <v>10</v>
      </c>
      <c r="E2179" s="5" t="s">
        <v>14</v>
      </c>
      <c r="F2179" s="5" t="s">
        <v>32</v>
      </c>
      <c r="G2179" s="6">
        <v>891021</v>
      </c>
    </row>
    <row r="2180" spans="1:7" ht="10.5" customHeight="1" x14ac:dyDescent="0.2">
      <c r="A2180" s="5">
        <v>2179</v>
      </c>
      <c r="B2180" s="5" t="s">
        <v>104</v>
      </c>
      <c r="C2180" s="5">
        <v>20</v>
      </c>
      <c r="D2180" s="2" t="s">
        <v>56</v>
      </c>
      <c r="E2180" s="5" t="s">
        <v>13</v>
      </c>
      <c r="F2180" s="5" t="s">
        <v>32</v>
      </c>
      <c r="G2180" s="6">
        <v>303071</v>
      </c>
    </row>
    <row r="2181" spans="1:7" ht="10.5" customHeight="1" x14ac:dyDescent="0.2">
      <c r="A2181" s="5">
        <v>2180</v>
      </c>
      <c r="B2181" s="5" t="s">
        <v>104</v>
      </c>
      <c r="C2181" s="5">
        <v>21</v>
      </c>
      <c r="D2181" s="2" t="s">
        <v>57</v>
      </c>
      <c r="E2181" s="5" t="s">
        <v>13</v>
      </c>
      <c r="F2181" s="5" t="s">
        <v>32</v>
      </c>
      <c r="G2181" s="6">
        <v>0</v>
      </c>
    </row>
    <row r="2182" spans="1:7" ht="10.5" customHeight="1" x14ac:dyDescent="0.2">
      <c r="A2182" s="5">
        <v>2181</v>
      </c>
      <c r="B2182" s="5" t="s">
        <v>104</v>
      </c>
      <c r="C2182" s="5">
        <v>22</v>
      </c>
      <c r="D2182" s="2" t="s">
        <v>58</v>
      </c>
      <c r="E2182" s="5" t="s">
        <v>13</v>
      </c>
      <c r="F2182" s="5" t="s">
        <v>32</v>
      </c>
      <c r="G2182" s="6">
        <v>0</v>
      </c>
    </row>
    <row r="2183" spans="1:7" ht="10.5" customHeight="1" x14ac:dyDescent="0.2">
      <c r="A2183" s="5">
        <v>2182</v>
      </c>
      <c r="B2183" s="5" t="s">
        <v>104</v>
      </c>
      <c r="C2183" s="5">
        <v>23</v>
      </c>
      <c r="D2183" s="2" t="s">
        <v>47</v>
      </c>
      <c r="E2183" s="5" t="s">
        <v>13</v>
      </c>
      <c r="F2183" s="5" t="s">
        <v>32</v>
      </c>
      <c r="G2183" s="6">
        <v>153000</v>
      </c>
    </row>
    <row r="2184" spans="1:7" ht="10.5" customHeight="1" x14ac:dyDescent="0.2">
      <c r="A2184" s="5">
        <v>2183</v>
      </c>
      <c r="B2184" s="5" t="s">
        <v>104</v>
      </c>
      <c r="C2184" s="5">
        <v>24</v>
      </c>
      <c r="D2184" s="2" t="s">
        <v>48</v>
      </c>
      <c r="E2184" s="5" t="s">
        <v>13</v>
      </c>
      <c r="F2184" s="5" t="s">
        <v>32</v>
      </c>
      <c r="G2184" s="6">
        <v>83541</v>
      </c>
    </row>
    <row r="2185" spans="1:7" ht="10.5" customHeight="1" x14ac:dyDescent="0.2">
      <c r="A2185" s="5">
        <v>2184</v>
      </c>
      <c r="B2185" s="5" t="s">
        <v>104</v>
      </c>
      <c r="C2185" s="5">
        <v>25</v>
      </c>
      <c r="D2185" s="2" t="s">
        <v>59</v>
      </c>
      <c r="E2185" s="5" t="s">
        <v>13</v>
      </c>
      <c r="F2185" s="5" t="s">
        <v>32</v>
      </c>
      <c r="G2185" s="6">
        <v>44286</v>
      </c>
    </row>
    <row r="2186" spans="1:7" ht="10.5" customHeight="1" x14ac:dyDescent="0.2">
      <c r="A2186" s="5">
        <v>2185</v>
      </c>
      <c r="B2186" s="5" t="s">
        <v>104</v>
      </c>
      <c r="C2186" s="5">
        <v>26</v>
      </c>
      <c r="D2186" s="2" t="s">
        <v>49</v>
      </c>
      <c r="E2186" s="5" t="s">
        <v>13</v>
      </c>
      <c r="F2186" s="5" t="s">
        <v>32</v>
      </c>
      <c r="G2186" s="6">
        <v>194301</v>
      </c>
    </row>
    <row r="2187" spans="1:7" ht="10.5" customHeight="1" x14ac:dyDescent="0.2">
      <c r="A2187" s="5">
        <v>2186</v>
      </c>
      <c r="B2187" s="5" t="s">
        <v>104</v>
      </c>
      <c r="C2187" s="5">
        <v>27</v>
      </c>
      <c r="D2187" s="2" t="s">
        <v>60</v>
      </c>
      <c r="E2187" s="5" t="s">
        <v>13</v>
      </c>
      <c r="F2187" s="5" t="s">
        <v>32</v>
      </c>
      <c r="G2187" s="6">
        <v>0</v>
      </c>
    </row>
    <row r="2188" spans="1:7" ht="10.5" customHeight="1" x14ac:dyDescent="0.2">
      <c r="A2188" s="5">
        <v>2187</v>
      </c>
      <c r="B2188" s="5" t="s">
        <v>104</v>
      </c>
      <c r="C2188" s="5">
        <v>28</v>
      </c>
      <c r="D2188" s="2" t="s">
        <v>61</v>
      </c>
      <c r="E2188" s="5" t="s">
        <v>13</v>
      </c>
      <c r="F2188" s="5" t="s">
        <v>32</v>
      </c>
      <c r="G2188" s="6">
        <v>277664</v>
      </c>
    </row>
    <row r="2189" spans="1:7" ht="10.5" customHeight="1" x14ac:dyDescent="0.2">
      <c r="A2189" s="5">
        <v>2188</v>
      </c>
      <c r="B2189" s="5" t="s">
        <v>104</v>
      </c>
      <c r="C2189" s="5">
        <v>20</v>
      </c>
      <c r="D2189" s="2" t="s">
        <v>56</v>
      </c>
      <c r="E2189" s="5" t="s">
        <v>14</v>
      </c>
      <c r="F2189" s="5" t="s">
        <v>32</v>
      </c>
      <c r="G2189" s="6">
        <v>0</v>
      </c>
    </row>
    <row r="2190" spans="1:7" ht="10.5" customHeight="1" x14ac:dyDescent="0.2">
      <c r="A2190" s="5">
        <v>2189</v>
      </c>
      <c r="B2190" s="5" t="s">
        <v>104</v>
      </c>
      <c r="C2190" s="5">
        <v>21</v>
      </c>
      <c r="D2190" s="2" t="s">
        <v>57</v>
      </c>
      <c r="E2190" s="5" t="s">
        <v>14</v>
      </c>
      <c r="F2190" s="5" t="s">
        <v>32</v>
      </c>
      <c r="G2190" s="6">
        <v>70971</v>
      </c>
    </row>
    <row r="2191" spans="1:7" ht="10.5" customHeight="1" x14ac:dyDescent="0.2">
      <c r="A2191" s="5">
        <v>2190</v>
      </c>
      <c r="B2191" s="5" t="s">
        <v>104</v>
      </c>
      <c r="C2191" s="5">
        <v>22</v>
      </c>
      <c r="D2191" s="2" t="s">
        <v>58</v>
      </c>
      <c r="E2191" s="5" t="s">
        <v>14</v>
      </c>
      <c r="F2191" s="5" t="s">
        <v>32</v>
      </c>
      <c r="G2191" s="6">
        <v>535646</v>
      </c>
    </row>
    <row r="2192" spans="1:7" ht="10.5" customHeight="1" x14ac:dyDescent="0.2">
      <c r="A2192" s="5">
        <v>2191</v>
      </c>
      <c r="B2192" s="5" t="s">
        <v>104</v>
      </c>
      <c r="C2192" s="5">
        <v>23</v>
      </c>
      <c r="D2192" s="2" t="s">
        <v>47</v>
      </c>
      <c r="E2192" s="5" t="s">
        <v>14</v>
      </c>
      <c r="F2192" s="5" t="s">
        <v>32</v>
      </c>
      <c r="G2192" s="6">
        <v>894</v>
      </c>
    </row>
    <row r="2193" spans="1:7" ht="10.5" customHeight="1" x14ac:dyDescent="0.2">
      <c r="A2193" s="5">
        <v>2192</v>
      </c>
      <c r="B2193" s="5" t="s">
        <v>104</v>
      </c>
      <c r="C2193" s="5">
        <v>24</v>
      </c>
      <c r="D2193" s="2" t="s">
        <v>48</v>
      </c>
      <c r="E2193" s="5" t="s">
        <v>14</v>
      </c>
      <c r="F2193" s="5" t="s">
        <v>32</v>
      </c>
      <c r="G2193" s="6">
        <v>67458</v>
      </c>
    </row>
    <row r="2194" spans="1:7" ht="10.5" customHeight="1" x14ac:dyDescent="0.2">
      <c r="A2194" s="5">
        <v>2193</v>
      </c>
      <c r="B2194" s="5" t="s">
        <v>104</v>
      </c>
      <c r="C2194" s="5">
        <v>25</v>
      </c>
      <c r="D2194" s="2" t="s">
        <v>59</v>
      </c>
      <c r="E2194" s="5" t="s">
        <v>14</v>
      </c>
      <c r="F2194" s="5" t="s">
        <v>32</v>
      </c>
      <c r="G2194" s="6">
        <v>14427</v>
      </c>
    </row>
    <row r="2195" spans="1:7" ht="10.5" customHeight="1" x14ac:dyDescent="0.2">
      <c r="A2195" s="5">
        <v>2194</v>
      </c>
      <c r="B2195" s="5" t="s">
        <v>104</v>
      </c>
      <c r="C2195" s="5">
        <v>26</v>
      </c>
      <c r="D2195" s="2" t="s">
        <v>49</v>
      </c>
      <c r="E2195" s="5" t="s">
        <v>14</v>
      </c>
      <c r="F2195" s="5" t="s">
        <v>32</v>
      </c>
      <c r="G2195" s="6">
        <v>0</v>
      </c>
    </row>
    <row r="2196" spans="1:7" ht="10.5" customHeight="1" x14ac:dyDescent="0.2">
      <c r="A2196" s="5">
        <v>2195</v>
      </c>
      <c r="B2196" s="5" t="s">
        <v>104</v>
      </c>
      <c r="C2196" s="5">
        <v>27</v>
      </c>
      <c r="D2196" s="2" t="s">
        <v>60</v>
      </c>
      <c r="E2196" s="5" t="s">
        <v>14</v>
      </c>
      <c r="F2196" s="5" t="s">
        <v>32</v>
      </c>
      <c r="G2196" s="6">
        <v>0</v>
      </c>
    </row>
    <row r="2197" spans="1:7" ht="10.5" customHeight="1" x14ac:dyDescent="0.2">
      <c r="A2197" s="5">
        <v>2196</v>
      </c>
      <c r="B2197" s="5" t="s">
        <v>104</v>
      </c>
      <c r="C2197" s="5">
        <v>28</v>
      </c>
      <c r="D2197" s="2" t="s">
        <v>61</v>
      </c>
      <c r="E2197" s="5" t="s">
        <v>14</v>
      </c>
      <c r="F2197" s="5" t="s">
        <v>32</v>
      </c>
      <c r="G2197" s="6">
        <v>2136774</v>
      </c>
    </row>
    <row r="2198" spans="1:7" ht="10.5" customHeight="1" x14ac:dyDescent="0.2">
      <c r="A2198" s="5">
        <v>2197</v>
      </c>
      <c r="B2198" s="5" t="s">
        <v>11</v>
      </c>
      <c r="C2198" s="5">
        <v>29</v>
      </c>
      <c r="D2198" s="2" t="s">
        <v>11</v>
      </c>
      <c r="E2198" s="5" t="s">
        <v>13</v>
      </c>
      <c r="F2198" s="5" t="s">
        <v>32</v>
      </c>
      <c r="G2198" s="6">
        <v>552565</v>
      </c>
    </row>
    <row r="2199" spans="1:7" ht="10.5" customHeight="1" x14ac:dyDescent="0.2">
      <c r="A2199" s="5">
        <v>2198</v>
      </c>
      <c r="B2199" s="5" t="s">
        <v>11</v>
      </c>
      <c r="C2199" s="5">
        <v>29</v>
      </c>
      <c r="D2199" s="2" t="s">
        <v>11</v>
      </c>
      <c r="E2199" s="5" t="s">
        <v>14</v>
      </c>
      <c r="F2199" s="5" t="s">
        <v>32</v>
      </c>
      <c r="G2199" s="6">
        <v>-407562</v>
      </c>
    </row>
    <row r="2200" spans="1:7" ht="10.5" customHeight="1" x14ac:dyDescent="0.2">
      <c r="A2200" s="5">
        <v>2199</v>
      </c>
      <c r="B2200" s="5" t="s">
        <v>24</v>
      </c>
      <c r="C2200" s="5">
        <v>30</v>
      </c>
      <c r="D2200" s="2" t="s">
        <v>15</v>
      </c>
      <c r="E2200" s="5" t="s">
        <v>13</v>
      </c>
      <c r="F2200" s="5" t="s">
        <v>32</v>
      </c>
      <c r="G2200" s="6">
        <v>-60647</v>
      </c>
    </row>
    <row r="2201" spans="1:7" ht="10.5" customHeight="1" x14ac:dyDescent="0.2">
      <c r="A2201" s="5">
        <v>2200</v>
      </c>
      <c r="B2201" s="5" t="s">
        <v>24</v>
      </c>
      <c r="C2201" s="5">
        <v>30</v>
      </c>
      <c r="D2201" s="2" t="s">
        <v>15</v>
      </c>
      <c r="E2201" s="5" t="s">
        <v>14</v>
      </c>
      <c r="F2201" s="5" t="s">
        <v>32</v>
      </c>
      <c r="G2201" s="6">
        <v>0</v>
      </c>
    </row>
    <row r="2202" spans="1:7" ht="10.5" customHeight="1" x14ac:dyDescent="0.2">
      <c r="A2202" s="5">
        <v>2201</v>
      </c>
      <c r="B2202" s="5" t="s">
        <v>25</v>
      </c>
      <c r="C2202" s="5">
        <v>1</v>
      </c>
      <c r="D2202" s="2" t="s">
        <v>18</v>
      </c>
      <c r="E2202" s="5" t="s">
        <v>13</v>
      </c>
      <c r="F2202" s="5" t="s">
        <v>31</v>
      </c>
      <c r="G2202" s="6">
        <v>268957</v>
      </c>
    </row>
    <row r="2203" spans="1:7" ht="10.5" customHeight="1" x14ac:dyDescent="0.2">
      <c r="A2203" s="5">
        <v>2202</v>
      </c>
      <c r="B2203" s="5" t="s">
        <v>25</v>
      </c>
      <c r="C2203" s="5">
        <v>2</v>
      </c>
      <c r="D2203" s="2" t="s">
        <v>0</v>
      </c>
      <c r="E2203" s="5" t="s">
        <v>13</v>
      </c>
      <c r="F2203" s="5" t="s">
        <v>31</v>
      </c>
      <c r="G2203" s="6">
        <v>5708000</v>
      </c>
    </row>
    <row r="2204" spans="1:7" ht="10.5" customHeight="1" x14ac:dyDescent="0.2">
      <c r="A2204" s="5">
        <v>2203</v>
      </c>
      <c r="B2204" s="5" t="s">
        <v>25</v>
      </c>
      <c r="C2204" s="5">
        <v>3</v>
      </c>
      <c r="D2204" s="2" t="s">
        <v>1</v>
      </c>
      <c r="E2204" s="5" t="s">
        <v>13</v>
      </c>
      <c r="F2204" s="5" t="s">
        <v>31</v>
      </c>
      <c r="G2204" s="6">
        <v>174541</v>
      </c>
    </row>
    <row r="2205" spans="1:7" ht="10.5" customHeight="1" x14ac:dyDescent="0.2">
      <c r="A2205" s="5">
        <v>2204</v>
      </c>
      <c r="B2205" s="5" t="s">
        <v>25</v>
      </c>
      <c r="C2205" s="5">
        <v>4</v>
      </c>
      <c r="D2205" s="2" t="s">
        <v>20</v>
      </c>
      <c r="E2205" s="5" t="s">
        <v>13</v>
      </c>
      <c r="F2205" s="5" t="s">
        <v>31</v>
      </c>
      <c r="G2205" s="6">
        <v>71062</v>
      </c>
    </row>
    <row r="2206" spans="1:7" ht="10.5" customHeight="1" x14ac:dyDescent="0.2">
      <c r="A2206" s="5">
        <v>2205</v>
      </c>
      <c r="B2206" s="5" t="s">
        <v>25</v>
      </c>
      <c r="C2206" s="5">
        <v>5</v>
      </c>
      <c r="D2206" s="2" t="s">
        <v>2</v>
      </c>
      <c r="E2206" s="5" t="s">
        <v>13</v>
      </c>
      <c r="F2206" s="5" t="s">
        <v>31</v>
      </c>
      <c r="G2206" s="6">
        <v>599000</v>
      </c>
    </row>
    <row r="2207" spans="1:7" ht="10.5" customHeight="1" x14ac:dyDescent="0.2">
      <c r="A2207" s="5">
        <v>2206</v>
      </c>
      <c r="B2207" s="5" t="s">
        <v>25</v>
      </c>
      <c r="C2207" s="5">
        <v>6</v>
      </c>
      <c r="D2207" s="2" t="s">
        <v>19</v>
      </c>
      <c r="E2207" s="5" t="s">
        <v>13</v>
      </c>
      <c r="F2207" s="5" t="s">
        <v>31</v>
      </c>
      <c r="G2207" s="6">
        <v>998868</v>
      </c>
    </row>
    <row r="2208" spans="1:7" ht="10.5" customHeight="1" x14ac:dyDescent="0.2">
      <c r="A2208" s="5">
        <v>2207</v>
      </c>
      <c r="B2208" s="5" t="s">
        <v>25</v>
      </c>
      <c r="C2208" s="5">
        <v>7</v>
      </c>
      <c r="D2208" s="2" t="s">
        <v>3</v>
      </c>
      <c r="E2208" s="5" t="s">
        <v>13</v>
      </c>
      <c r="F2208" s="5" t="s">
        <v>31</v>
      </c>
      <c r="G2208" s="6">
        <v>34646</v>
      </c>
    </row>
    <row r="2209" spans="1:7" ht="10.5" customHeight="1" x14ac:dyDescent="0.2">
      <c r="A2209" s="5">
        <v>2208</v>
      </c>
      <c r="B2209" s="5" t="s">
        <v>25</v>
      </c>
      <c r="C2209" s="5">
        <v>8</v>
      </c>
      <c r="D2209" s="2" t="s">
        <v>4</v>
      </c>
      <c r="E2209" s="5" t="s">
        <v>13</v>
      </c>
      <c r="F2209" s="5" t="s">
        <v>31</v>
      </c>
      <c r="G2209" s="6">
        <v>0</v>
      </c>
    </row>
    <row r="2210" spans="1:7" ht="10.5" customHeight="1" x14ac:dyDescent="0.2">
      <c r="A2210" s="5">
        <v>2209</v>
      </c>
      <c r="B2210" s="5" t="s">
        <v>25</v>
      </c>
      <c r="C2210" s="5">
        <v>9</v>
      </c>
      <c r="D2210" s="2" t="s">
        <v>5</v>
      </c>
      <c r="E2210" s="5" t="s">
        <v>13</v>
      </c>
      <c r="F2210" s="5" t="s">
        <v>31</v>
      </c>
      <c r="G2210" s="6">
        <v>0</v>
      </c>
    </row>
    <row r="2211" spans="1:7" ht="10.5" customHeight="1" x14ac:dyDescent="0.2">
      <c r="A2211" s="5">
        <v>2210</v>
      </c>
      <c r="B2211" s="5" t="s">
        <v>25</v>
      </c>
      <c r="C2211" s="5">
        <v>10</v>
      </c>
      <c r="D2211" s="2" t="s">
        <v>6</v>
      </c>
      <c r="E2211" s="5" t="s">
        <v>13</v>
      </c>
      <c r="F2211" s="5" t="s">
        <v>31</v>
      </c>
      <c r="G2211" s="6">
        <v>0</v>
      </c>
    </row>
    <row r="2212" spans="1:7" ht="10.5" customHeight="1" x14ac:dyDescent="0.2">
      <c r="A2212" s="5">
        <v>2211</v>
      </c>
      <c r="B2212" s="5" t="s">
        <v>25</v>
      </c>
      <c r="C2212" s="5">
        <v>11</v>
      </c>
      <c r="D2212" s="2" t="s">
        <v>7</v>
      </c>
      <c r="E2212" s="5" t="s">
        <v>13</v>
      </c>
      <c r="F2212" s="5" t="s">
        <v>31</v>
      </c>
      <c r="G2212" s="6">
        <v>0</v>
      </c>
    </row>
    <row r="2213" spans="1:7" ht="10.5" customHeight="1" x14ac:dyDescent="0.2">
      <c r="A2213" s="5">
        <v>2212</v>
      </c>
      <c r="B2213" s="5" t="s">
        <v>25</v>
      </c>
      <c r="C2213" s="5">
        <v>12</v>
      </c>
      <c r="D2213" s="2" t="s">
        <v>8</v>
      </c>
      <c r="E2213" s="5" t="s">
        <v>13</v>
      </c>
      <c r="F2213" s="5" t="s">
        <v>31</v>
      </c>
      <c r="G2213" s="6">
        <v>18500000</v>
      </c>
    </row>
    <row r="2214" spans="1:7" ht="10.5" customHeight="1" x14ac:dyDescent="0.2">
      <c r="A2214" s="5">
        <v>2213</v>
      </c>
      <c r="B2214" s="5" t="s">
        <v>25</v>
      </c>
      <c r="C2214" s="5">
        <v>13</v>
      </c>
      <c r="D2214" s="2" t="s">
        <v>9</v>
      </c>
      <c r="E2214" s="5" t="s">
        <v>13</v>
      </c>
      <c r="F2214" s="5" t="s">
        <v>31</v>
      </c>
      <c r="G2214" s="6">
        <v>0</v>
      </c>
    </row>
    <row r="2215" spans="1:7" ht="10.5" customHeight="1" x14ac:dyDescent="0.2">
      <c r="A2215" s="5">
        <v>2214</v>
      </c>
      <c r="B2215" s="5" t="s">
        <v>25</v>
      </c>
      <c r="C2215" s="5">
        <v>14</v>
      </c>
      <c r="D2215" s="2" t="s">
        <v>10</v>
      </c>
      <c r="E2215" s="5" t="s">
        <v>13</v>
      </c>
      <c r="F2215" s="5" t="s">
        <v>31</v>
      </c>
      <c r="G2215" s="6">
        <v>14629608</v>
      </c>
    </row>
    <row r="2216" spans="1:7" ht="10.5" customHeight="1" x14ac:dyDescent="0.2">
      <c r="A2216" s="5">
        <v>2215</v>
      </c>
      <c r="B2216" s="5" t="s">
        <v>25</v>
      </c>
      <c r="C2216" s="5">
        <v>1</v>
      </c>
      <c r="D2216" s="2" t="s">
        <v>18</v>
      </c>
      <c r="E2216" s="5" t="s">
        <v>14</v>
      </c>
      <c r="F2216" s="5" t="s">
        <v>31</v>
      </c>
      <c r="G2216" s="6">
        <v>0</v>
      </c>
    </row>
    <row r="2217" spans="1:7" ht="10.5" customHeight="1" x14ac:dyDescent="0.2">
      <c r="A2217" s="5">
        <v>2216</v>
      </c>
      <c r="B2217" s="5" t="s">
        <v>25</v>
      </c>
      <c r="C2217" s="5">
        <v>2</v>
      </c>
      <c r="D2217" s="2" t="s">
        <v>0</v>
      </c>
      <c r="E2217" s="5" t="s">
        <v>14</v>
      </c>
      <c r="F2217" s="5" t="s">
        <v>31</v>
      </c>
      <c r="G2217" s="6">
        <v>8603</v>
      </c>
    </row>
    <row r="2218" spans="1:7" ht="10.5" customHeight="1" x14ac:dyDescent="0.2">
      <c r="A2218" s="5">
        <v>2217</v>
      </c>
      <c r="B2218" s="5" t="s">
        <v>25</v>
      </c>
      <c r="C2218" s="5">
        <v>3</v>
      </c>
      <c r="D2218" s="2" t="s">
        <v>1</v>
      </c>
      <c r="E2218" s="5" t="s">
        <v>14</v>
      </c>
      <c r="F2218" s="5" t="s">
        <v>31</v>
      </c>
      <c r="G2218" s="6">
        <v>500200</v>
      </c>
    </row>
    <row r="2219" spans="1:7" ht="10.5" customHeight="1" x14ac:dyDescent="0.2">
      <c r="A2219" s="5">
        <v>2218</v>
      </c>
      <c r="B2219" s="5" t="s">
        <v>25</v>
      </c>
      <c r="C2219" s="5">
        <v>4</v>
      </c>
      <c r="D2219" s="2" t="s">
        <v>20</v>
      </c>
      <c r="E2219" s="5" t="s">
        <v>14</v>
      </c>
      <c r="F2219" s="5" t="s">
        <v>31</v>
      </c>
      <c r="G2219" s="6">
        <v>37912</v>
      </c>
    </row>
    <row r="2220" spans="1:7" ht="10.5" customHeight="1" x14ac:dyDescent="0.2">
      <c r="A2220" s="5">
        <v>2219</v>
      </c>
      <c r="B2220" s="5" t="s">
        <v>25</v>
      </c>
      <c r="C2220" s="5">
        <v>5</v>
      </c>
      <c r="D2220" s="2" t="s">
        <v>2</v>
      </c>
      <c r="E2220" s="5" t="s">
        <v>14</v>
      </c>
      <c r="F2220" s="5" t="s">
        <v>31</v>
      </c>
      <c r="G2220" s="6">
        <v>0</v>
      </c>
    </row>
    <row r="2221" spans="1:7" ht="10.5" customHeight="1" x14ac:dyDescent="0.2">
      <c r="A2221" s="5">
        <v>2220</v>
      </c>
      <c r="B2221" s="5" t="s">
        <v>25</v>
      </c>
      <c r="C2221" s="5">
        <v>6</v>
      </c>
      <c r="D2221" s="2" t="s">
        <v>19</v>
      </c>
      <c r="E2221" s="5" t="s">
        <v>14</v>
      </c>
      <c r="F2221" s="5" t="s">
        <v>31</v>
      </c>
      <c r="G2221" s="6">
        <v>0</v>
      </c>
    </row>
    <row r="2222" spans="1:7" ht="10.5" customHeight="1" x14ac:dyDescent="0.2">
      <c r="A2222" s="5">
        <v>2221</v>
      </c>
      <c r="B2222" s="5" t="s">
        <v>25</v>
      </c>
      <c r="C2222" s="5">
        <v>7</v>
      </c>
      <c r="D2222" s="2" t="s">
        <v>3</v>
      </c>
      <c r="E2222" s="5" t="s">
        <v>14</v>
      </c>
      <c r="F2222" s="5" t="s">
        <v>31</v>
      </c>
      <c r="G2222" s="6">
        <v>0</v>
      </c>
    </row>
    <row r="2223" spans="1:7" ht="10.5" customHeight="1" x14ac:dyDescent="0.2">
      <c r="A2223" s="5">
        <v>2222</v>
      </c>
      <c r="B2223" s="5" t="s">
        <v>25</v>
      </c>
      <c r="C2223" s="5">
        <v>8</v>
      </c>
      <c r="D2223" s="2" t="s">
        <v>4</v>
      </c>
      <c r="E2223" s="5" t="s">
        <v>14</v>
      </c>
      <c r="F2223" s="5" t="s">
        <v>31</v>
      </c>
      <c r="G2223" s="6">
        <v>3136153</v>
      </c>
    </row>
    <row r="2224" spans="1:7" ht="10.5" customHeight="1" x14ac:dyDescent="0.2">
      <c r="A2224" s="5">
        <v>2223</v>
      </c>
      <c r="B2224" s="5" t="s">
        <v>25</v>
      </c>
      <c r="C2224" s="5">
        <v>9</v>
      </c>
      <c r="D2224" s="2" t="s">
        <v>5</v>
      </c>
      <c r="E2224" s="5" t="s">
        <v>14</v>
      </c>
      <c r="F2224" s="5" t="s">
        <v>31</v>
      </c>
      <c r="G2224" s="6">
        <v>2278289</v>
      </c>
    </row>
    <row r="2225" spans="1:7" ht="10.5" customHeight="1" x14ac:dyDescent="0.2">
      <c r="A2225" s="5">
        <v>2224</v>
      </c>
      <c r="B2225" s="5" t="s">
        <v>25</v>
      </c>
      <c r="C2225" s="5">
        <v>10</v>
      </c>
      <c r="D2225" s="2" t="s">
        <v>6</v>
      </c>
      <c r="E2225" s="5" t="s">
        <v>14</v>
      </c>
      <c r="F2225" s="5" t="s">
        <v>31</v>
      </c>
      <c r="G2225" s="6">
        <v>341801</v>
      </c>
    </row>
    <row r="2226" spans="1:7" ht="10.5" customHeight="1" x14ac:dyDescent="0.2">
      <c r="A2226" s="5">
        <v>2225</v>
      </c>
      <c r="B2226" s="5" t="s">
        <v>25</v>
      </c>
      <c r="C2226" s="5">
        <v>11</v>
      </c>
      <c r="D2226" s="2" t="s">
        <v>7</v>
      </c>
      <c r="E2226" s="5" t="s">
        <v>14</v>
      </c>
      <c r="F2226" s="5" t="s">
        <v>31</v>
      </c>
      <c r="G2226" s="6">
        <v>1557077</v>
      </c>
    </row>
    <row r="2227" spans="1:7" ht="10.5" customHeight="1" x14ac:dyDescent="0.2">
      <c r="A2227" s="5">
        <v>2226</v>
      </c>
      <c r="B2227" s="5" t="s">
        <v>25</v>
      </c>
      <c r="C2227" s="5">
        <v>12</v>
      </c>
      <c r="D2227" s="2" t="s">
        <v>8</v>
      </c>
      <c r="E2227" s="5" t="s">
        <v>14</v>
      </c>
      <c r="F2227" s="5" t="s">
        <v>31</v>
      </c>
      <c r="G2227" s="6">
        <v>0</v>
      </c>
    </row>
    <row r="2228" spans="1:7" ht="10.5" customHeight="1" x14ac:dyDescent="0.2">
      <c r="A2228" s="5">
        <v>2227</v>
      </c>
      <c r="B2228" s="5" t="s">
        <v>25</v>
      </c>
      <c r="C2228" s="5">
        <v>13</v>
      </c>
      <c r="D2228" s="2" t="s">
        <v>9</v>
      </c>
      <c r="E2228" s="5" t="s">
        <v>14</v>
      </c>
      <c r="F2228" s="5" t="s">
        <v>31</v>
      </c>
      <c r="G2228" s="6">
        <v>1491800</v>
      </c>
    </row>
    <row r="2229" spans="1:7" ht="10.5" customHeight="1" x14ac:dyDescent="0.2">
      <c r="A2229" s="5">
        <v>2228</v>
      </c>
      <c r="B2229" s="5" t="s">
        <v>25</v>
      </c>
      <c r="C2229" s="5">
        <v>14</v>
      </c>
      <c r="D2229" s="2" t="s">
        <v>10</v>
      </c>
      <c r="E2229" s="5" t="s">
        <v>14</v>
      </c>
      <c r="F2229" s="5" t="s">
        <v>31</v>
      </c>
      <c r="G2229" s="6">
        <v>162544</v>
      </c>
    </row>
    <row r="2230" spans="1:7" ht="10.5" customHeight="1" x14ac:dyDescent="0.2">
      <c r="A2230" s="5">
        <v>2229</v>
      </c>
      <c r="B2230" s="5" t="s">
        <v>104</v>
      </c>
      <c r="C2230" s="5">
        <v>20</v>
      </c>
      <c r="D2230" s="2" t="s">
        <v>56</v>
      </c>
      <c r="E2230" s="5" t="s">
        <v>13</v>
      </c>
      <c r="F2230" s="5" t="s">
        <v>31</v>
      </c>
      <c r="G2230" s="6">
        <v>291877</v>
      </c>
    </row>
    <row r="2231" spans="1:7" ht="10.5" customHeight="1" x14ac:dyDescent="0.2">
      <c r="A2231" s="5">
        <v>2230</v>
      </c>
      <c r="B2231" s="5" t="s">
        <v>104</v>
      </c>
      <c r="C2231" s="5">
        <v>21</v>
      </c>
      <c r="D2231" s="2" t="s">
        <v>57</v>
      </c>
      <c r="E2231" s="5" t="s">
        <v>13</v>
      </c>
      <c r="F2231" s="5" t="s">
        <v>31</v>
      </c>
      <c r="G2231" s="6">
        <v>0</v>
      </c>
    </row>
    <row r="2232" spans="1:7" ht="10.5" customHeight="1" x14ac:dyDescent="0.2">
      <c r="A2232" s="5">
        <v>2231</v>
      </c>
      <c r="B2232" s="5" t="s">
        <v>104</v>
      </c>
      <c r="C2232" s="5">
        <v>22</v>
      </c>
      <c r="D2232" s="2" t="s">
        <v>58</v>
      </c>
      <c r="E2232" s="5" t="s">
        <v>13</v>
      </c>
      <c r="F2232" s="5" t="s">
        <v>31</v>
      </c>
      <c r="G2232" s="6">
        <v>0</v>
      </c>
    </row>
    <row r="2233" spans="1:7" ht="10.5" customHeight="1" x14ac:dyDescent="0.2">
      <c r="A2233" s="5">
        <v>2232</v>
      </c>
      <c r="B2233" s="5" t="s">
        <v>104</v>
      </c>
      <c r="C2233" s="5">
        <v>23</v>
      </c>
      <c r="D2233" s="2" t="s">
        <v>47</v>
      </c>
      <c r="E2233" s="5" t="s">
        <v>13</v>
      </c>
      <c r="F2233" s="5" t="s">
        <v>31</v>
      </c>
      <c r="G2233" s="6">
        <v>291721</v>
      </c>
    </row>
    <row r="2234" spans="1:7" ht="10.5" customHeight="1" x14ac:dyDescent="0.2">
      <c r="A2234" s="5">
        <v>2233</v>
      </c>
      <c r="B2234" s="5" t="s">
        <v>104</v>
      </c>
      <c r="C2234" s="5">
        <v>24</v>
      </c>
      <c r="D2234" s="2" t="s">
        <v>48</v>
      </c>
      <c r="E2234" s="5" t="s">
        <v>13</v>
      </c>
      <c r="F2234" s="5" t="s">
        <v>31</v>
      </c>
      <c r="G2234" s="6">
        <v>85544</v>
      </c>
    </row>
    <row r="2235" spans="1:7" ht="10.5" customHeight="1" x14ac:dyDescent="0.2">
      <c r="A2235" s="5">
        <v>2234</v>
      </c>
      <c r="B2235" s="5" t="s">
        <v>104</v>
      </c>
      <c r="C2235" s="5">
        <v>25</v>
      </c>
      <c r="D2235" s="2" t="s">
        <v>59</v>
      </c>
      <c r="E2235" s="5" t="s">
        <v>13</v>
      </c>
      <c r="F2235" s="5" t="s">
        <v>31</v>
      </c>
      <c r="G2235" s="6">
        <v>68587</v>
      </c>
    </row>
    <row r="2236" spans="1:7" ht="10.5" customHeight="1" x14ac:dyDescent="0.2">
      <c r="A2236" s="5">
        <v>2235</v>
      </c>
      <c r="B2236" s="5" t="s">
        <v>104</v>
      </c>
      <c r="C2236" s="5">
        <v>26</v>
      </c>
      <c r="D2236" s="2" t="s">
        <v>49</v>
      </c>
      <c r="E2236" s="5" t="s">
        <v>13</v>
      </c>
      <c r="F2236" s="5" t="s">
        <v>31</v>
      </c>
      <c r="G2236" s="6">
        <v>222814</v>
      </c>
    </row>
    <row r="2237" spans="1:7" ht="10.5" customHeight="1" x14ac:dyDescent="0.2">
      <c r="A2237" s="5">
        <v>2236</v>
      </c>
      <c r="B2237" s="5" t="s">
        <v>104</v>
      </c>
      <c r="C2237" s="5">
        <v>27</v>
      </c>
      <c r="D2237" s="2" t="s">
        <v>60</v>
      </c>
      <c r="E2237" s="5" t="s">
        <v>13</v>
      </c>
      <c r="F2237" s="5" t="s">
        <v>31</v>
      </c>
      <c r="G2237" s="6">
        <v>0</v>
      </c>
    </row>
    <row r="2238" spans="1:7" ht="10.5" customHeight="1" x14ac:dyDescent="0.2">
      <c r="A2238" s="5">
        <v>2237</v>
      </c>
      <c r="B2238" s="5" t="s">
        <v>104</v>
      </c>
      <c r="C2238" s="5">
        <v>28</v>
      </c>
      <c r="D2238" s="2" t="s">
        <v>61</v>
      </c>
      <c r="E2238" s="5" t="s">
        <v>13</v>
      </c>
      <c r="F2238" s="5" t="s">
        <v>31</v>
      </c>
      <c r="G2238" s="6">
        <v>275330</v>
      </c>
    </row>
    <row r="2239" spans="1:7" ht="10.5" customHeight="1" x14ac:dyDescent="0.2">
      <c r="A2239" s="5">
        <v>2238</v>
      </c>
      <c r="B2239" s="5" t="s">
        <v>104</v>
      </c>
      <c r="C2239" s="5">
        <v>20</v>
      </c>
      <c r="D2239" s="2" t="s">
        <v>56</v>
      </c>
      <c r="E2239" s="5" t="s">
        <v>14</v>
      </c>
      <c r="F2239" s="5" t="s">
        <v>31</v>
      </c>
      <c r="G2239" s="6">
        <v>0</v>
      </c>
    </row>
    <row r="2240" spans="1:7" ht="10.5" customHeight="1" x14ac:dyDescent="0.2">
      <c r="A2240" s="5">
        <v>2239</v>
      </c>
      <c r="B2240" s="5" t="s">
        <v>104</v>
      </c>
      <c r="C2240" s="5">
        <v>21</v>
      </c>
      <c r="D2240" s="2" t="s">
        <v>57</v>
      </c>
      <c r="E2240" s="5" t="s">
        <v>14</v>
      </c>
      <c r="F2240" s="5" t="s">
        <v>31</v>
      </c>
      <c r="G2240" s="6">
        <v>74689</v>
      </c>
    </row>
    <row r="2241" spans="1:7" ht="10.5" customHeight="1" x14ac:dyDescent="0.2">
      <c r="A2241" s="5">
        <v>2240</v>
      </c>
      <c r="B2241" s="5" t="s">
        <v>104</v>
      </c>
      <c r="C2241" s="5">
        <v>22</v>
      </c>
      <c r="D2241" s="2" t="s">
        <v>58</v>
      </c>
      <c r="E2241" s="5" t="s">
        <v>14</v>
      </c>
      <c r="F2241" s="5" t="s">
        <v>31</v>
      </c>
      <c r="G2241" s="6">
        <v>571719</v>
      </c>
    </row>
    <row r="2242" spans="1:7" ht="10.5" customHeight="1" x14ac:dyDescent="0.2">
      <c r="A2242" s="5">
        <v>2241</v>
      </c>
      <c r="B2242" s="5" t="s">
        <v>104</v>
      </c>
      <c r="C2242" s="5">
        <v>23</v>
      </c>
      <c r="D2242" s="2" t="s">
        <v>47</v>
      </c>
      <c r="E2242" s="5" t="s">
        <v>14</v>
      </c>
      <c r="F2242" s="5" t="s">
        <v>31</v>
      </c>
      <c r="G2242" s="6">
        <v>1049</v>
      </c>
    </row>
    <row r="2243" spans="1:7" ht="10.5" customHeight="1" x14ac:dyDescent="0.2">
      <c r="A2243" s="5">
        <v>2242</v>
      </c>
      <c r="B2243" s="5" t="s">
        <v>104</v>
      </c>
      <c r="C2243" s="5">
        <v>24</v>
      </c>
      <c r="D2243" s="2" t="s">
        <v>48</v>
      </c>
      <c r="E2243" s="5" t="s">
        <v>14</v>
      </c>
      <c r="F2243" s="5" t="s">
        <v>31</v>
      </c>
      <c r="G2243" s="6">
        <v>108288</v>
      </c>
    </row>
    <row r="2244" spans="1:7" ht="10.5" customHeight="1" x14ac:dyDescent="0.2">
      <c r="A2244" s="5">
        <v>2243</v>
      </c>
      <c r="B2244" s="5" t="s">
        <v>104</v>
      </c>
      <c r="C2244" s="5">
        <v>25</v>
      </c>
      <c r="D2244" s="2" t="s">
        <v>59</v>
      </c>
      <c r="E2244" s="5" t="s">
        <v>14</v>
      </c>
      <c r="F2244" s="5" t="s">
        <v>31</v>
      </c>
      <c r="G2244" s="6">
        <v>0</v>
      </c>
    </row>
    <row r="2245" spans="1:7" ht="10.5" customHeight="1" x14ac:dyDescent="0.2">
      <c r="A2245" s="5">
        <v>2244</v>
      </c>
      <c r="B2245" s="5" t="s">
        <v>104</v>
      </c>
      <c r="C2245" s="5">
        <v>26</v>
      </c>
      <c r="D2245" s="2" t="s">
        <v>49</v>
      </c>
      <c r="E2245" s="5" t="s">
        <v>14</v>
      </c>
      <c r="F2245" s="5" t="s">
        <v>31</v>
      </c>
      <c r="G2245" s="6">
        <v>0</v>
      </c>
    </row>
    <row r="2246" spans="1:7" ht="10.5" customHeight="1" x14ac:dyDescent="0.2">
      <c r="A2246" s="5">
        <v>2245</v>
      </c>
      <c r="B2246" s="5" t="s">
        <v>104</v>
      </c>
      <c r="C2246" s="5">
        <v>27</v>
      </c>
      <c r="D2246" s="2" t="s">
        <v>60</v>
      </c>
      <c r="E2246" s="5" t="s">
        <v>14</v>
      </c>
      <c r="F2246" s="5" t="s">
        <v>31</v>
      </c>
      <c r="G2246" s="6">
        <v>0</v>
      </c>
    </row>
    <row r="2247" spans="1:7" ht="10.5" customHeight="1" x14ac:dyDescent="0.2">
      <c r="A2247" s="5">
        <v>2246</v>
      </c>
      <c r="B2247" s="5" t="s">
        <v>104</v>
      </c>
      <c r="C2247" s="5">
        <v>28</v>
      </c>
      <c r="D2247" s="2" t="s">
        <v>61</v>
      </c>
      <c r="E2247" s="5" t="s">
        <v>14</v>
      </c>
      <c r="F2247" s="5" t="s">
        <v>31</v>
      </c>
      <c r="G2247" s="6">
        <v>2205995</v>
      </c>
    </row>
    <row r="2248" spans="1:7" ht="10.5" customHeight="1" x14ac:dyDescent="0.2">
      <c r="A2248" s="5">
        <v>2247</v>
      </c>
      <c r="B2248" s="5" t="s">
        <v>11</v>
      </c>
      <c r="C2248" s="5">
        <v>29</v>
      </c>
      <c r="D2248" s="2" t="s">
        <v>11</v>
      </c>
      <c r="E2248" s="5" t="s">
        <v>13</v>
      </c>
      <c r="F2248" s="5" t="s">
        <v>31</v>
      </c>
      <c r="G2248" s="6">
        <v>352569</v>
      </c>
    </row>
    <row r="2249" spans="1:7" ht="10.5" customHeight="1" x14ac:dyDescent="0.2">
      <c r="A2249" s="5">
        <v>2248</v>
      </c>
      <c r="B2249" s="5" t="s">
        <v>11</v>
      </c>
      <c r="C2249" s="5">
        <v>29</v>
      </c>
      <c r="D2249" s="2" t="s">
        <v>11</v>
      </c>
      <c r="E2249" s="5" t="s">
        <v>14</v>
      </c>
      <c r="F2249" s="5" t="s">
        <v>31</v>
      </c>
      <c r="G2249" s="6">
        <v>-244436</v>
      </c>
    </row>
    <row r="2250" spans="1:7" ht="10.5" customHeight="1" x14ac:dyDescent="0.2">
      <c r="A2250" s="5">
        <v>2249</v>
      </c>
      <c r="B2250" s="5" t="s">
        <v>24</v>
      </c>
      <c r="C2250" s="5">
        <v>30</v>
      </c>
      <c r="D2250" s="2" t="s">
        <v>15</v>
      </c>
      <c r="E2250" s="5" t="s">
        <v>13</v>
      </c>
      <c r="F2250" s="5" t="s">
        <v>31</v>
      </c>
      <c r="G2250" s="6">
        <v>136948</v>
      </c>
    </row>
    <row r="2251" spans="1:7" ht="10.5" customHeight="1" x14ac:dyDescent="0.2">
      <c r="A2251" s="5">
        <v>2250</v>
      </c>
      <c r="B2251" s="5" t="s">
        <v>24</v>
      </c>
      <c r="C2251" s="5">
        <v>30</v>
      </c>
      <c r="D2251" s="2" t="s">
        <v>15</v>
      </c>
      <c r="E2251" s="5" t="s">
        <v>14</v>
      </c>
      <c r="F2251" s="5" t="s">
        <v>31</v>
      </c>
      <c r="G2251" s="6">
        <v>0</v>
      </c>
    </row>
    <row r="2252" spans="1:7" ht="10.5" customHeight="1" x14ac:dyDescent="0.2">
      <c r="A2252" s="5">
        <v>2251</v>
      </c>
      <c r="B2252" s="5" t="s">
        <v>25</v>
      </c>
      <c r="C2252" s="5">
        <v>1</v>
      </c>
      <c r="D2252" s="2" t="s">
        <v>18</v>
      </c>
      <c r="E2252" s="5" t="s">
        <v>13</v>
      </c>
      <c r="F2252" s="5" t="s">
        <v>30</v>
      </c>
      <c r="G2252" s="6">
        <v>269227</v>
      </c>
    </row>
    <row r="2253" spans="1:7" ht="10.5" customHeight="1" x14ac:dyDescent="0.2">
      <c r="A2253" s="5">
        <v>2252</v>
      </c>
      <c r="B2253" s="5" t="s">
        <v>25</v>
      </c>
      <c r="C2253" s="5">
        <v>2</v>
      </c>
      <c r="D2253" s="2" t="s">
        <v>0</v>
      </c>
      <c r="E2253" s="5" t="s">
        <v>13</v>
      </c>
      <c r="F2253" s="5" t="s">
        <v>30</v>
      </c>
      <c r="G2253" s="6">
        <v>5862241</v>
      </c>
    </row>
    <row r="2254" spans="1:7" ht="10.5" customHeight="1" x14ac:dyDescent="0.2">
      <c r="A2254" s="5">
        <v>2253</v>
      </c>
      <c r="B2254" s="5" t="s">
        <v>25</v>
      </c>
      <c r="C2254" s="5">
        <v>3</v>
      </c>
      <c r="D2254" s="2" t="s">
        <v>1</v>
      </c>
      <c r="E2254" s="5" t="s">
        <v>13</v>
      </c>
      <c r="F2254" s="5" t="s">
        <v>30</v>
      </c>
      <c r="G2254" s="6">
        <v>170796</v>
      </c>
    </row>
    <row r="2255" spans="1:7" ht="10.5" customHeight="1" x14ac:dyDescent="0.2">
      <c r="A2255" s="5">
        <v>2254</v>
      </c>
      <c r="B2255" s="5" t="s">
        <v>25</v>
      </c>
      <c r="C2255" s="5">
        <v>4</v>
      </c>
      <c r="D2255" s="2" t="s">
        <v>20</v>
      </c>
      <c r="E2255" s="5" t="s">
        <v>13</v>
      </c>
      <c r="F2255" s="5" t="s">
        <v>30</v>
      </c>
      <c r="G2255" s="6">
        <v>67239</v>
      </c>
    </row>
    <row r="2256" spans="1:7" ht="10.5" customHeight="1" x14ac:dyDescent="0.2">
      <c r="A2256" s="5">
        <v>2255</v>
      </c>
      <c r="B2256" s="5" t="s">
        <v>25</v>
      </c>
      <c r="C2256" s="5">
        <v>5</v>
      </c>
      <c r="D2256" s="2" t="s">
        <v>2</v>
      </c>
      <c r="E2256" s="5" t="s">
        <v>13</v>
      </c>
      <c r="F2256" s="5" t="s">
        <v>30</v>
      </c>
      <c r="G2256" s="6">
        <v>659337</v>
      </c>
    </row>
    <row r="2257" spans="1:7" ht="10.5" customHeight="1" x14ac:dyDescent="0.2">
      <c r="A2257" s="5">
        <v>2256</v>
      </c>
      <c r="B2257" s="5" t="s">
        <v>25</v>
      </c>
      <c r="C2257" s="5">
        <v>6</v>
      </c>
      <c r="D2257" s="2" t="s">
        <v>19</v>
      </c>
      <c r="E2257" s="5" t="s">
        <v>13</v>
      </c>
      <c r="F2257" s="5" t="s">
        <v>30</v>
      </c>
      <c r="G2257" s="6">
        <v>1131737</v>
      </c>
    </row>
    <row r="2258" spans="1:7" ht="10.5" customHeight="1" x14ac:dyDescent="0.2">
      <c r="A2258" s="5">
        <v>2257</v>
      </c>
      <c r="B2258" s="5" t="s">
        <v>25</v>
      </c>
      <c r="C2258" s="5">
        <v>7</v>
      </c>
      <c r="D2258" s="2" t="s">
        <v>3</v>
      </c>
      <c r="E2258" s="5" t="s">
        <v>13</v>
      </c>
      <c r="F2258" s="5" t="s">
        <v>30</v>
      </c>
      <c r="G2258" s="6">
        <v>35790</v>
      </c>
    </row>
    <row r="2259" spans="1:7" ht="10.5" customHeight="1" x14ac:dyDescent="0.2">
      <c r="A2259" s="5">
        <v>2258</v>
      </c>
      <c r="B2259" s="5" t="s">
        <v>25</v>
      </c>
      <c r="C2259" s="5">
        <v>8</v>
      </c>
      <c r="D2259" s="2" t="s">
        <v>4</v>
      </c>
      <c r="E2259" s="5" t="s">
        <v>13</v>
      </c>
      <c r="F2259" s="5" t="s">
        <v>30</v>
      </c>
      <c r="G2259" s="6">
        <v>0</v>
      </c>
    </row>
    <row r="2260" spans="1:7" ht="10.5" customHeight="1" x14ac:dyDescent="0.2">
      <c r="A2260" s="5">
        <v>2259</v>
      </c>
      <c r="B2260" s="5" t="s">
        <v>25</v>
      </c>
      <c r="C2260" s="5">
        <v>9</v>
      </c>
      <c r="D2260" s="2" t="s">
        <v>5</v>
      </c>
      <c r="E2260" s="5" t="s">
        <v>13</v>
      </c>
      <c r="F2260" s="5" t="s">
        <v>30</v>
      </c>
      <c r="G2260" s="6">
        <v>0</v>
      </c>
    </row>
    <row r="2261" spans="1:7" ht="10.5" customHeight="1" x14ac:dyDescent="0.2">
      <c r="A2261" s="5">
        <v>2260</v>
      </c>
      <c r="B2261" s="5" t="s">
        <v>25</v>
      </c>
      <c r="C2261" s="5">
        <v>10</v>
      </c>
      <c r="D2261" s="2" t="s">
        <v>6</v>
      </c>
      <c r="E2261" s="5" t="s">
        <v>13</v>
      </c>
      <c r="F2261" s="5" t="s">
        <v>30</v>
      </c>
      <c r="G2261" s="6">
        <v>0</v>
      </c>
    </row>
    <row r="2262" spans="1:7" ht="10.5" customHeight="1" x14ac:dyDescent="0.2">
      <c r="A2262" s="5">
        <v>2261</v>
      </c>
      <c r="B2262" s="5" t="s">
        <v>25</v>
      </c>
      <c r="C2262" s="5">
        <v>11</v>
      </c>
      <c r="D2262" s="2" t="s">
        <v>7</v>
      </c>
      <c r="E2262" s="5" t="s">
        <v>13</v>
      </c>
      <c r="F2262" s="5" t="s">
        <v>30</v>
      </c>
      <c r="G2262" s="6">
        <v>0</v>
      </c>
    </row>
    <row r="2263" spans="1:7" ht="10.5" customHeight="1" x14ac:dyDescent="0.2">
      <c r="A2263" s="5">
        <v>2262</v>
      </c>
      <c r="B2263" s="5" t="s">
        <v>25</v>
      </c>
      <c r="C2263" s="5">
        <v>12</v>
      </c>
      <c r="D2263" s="2" t="s">
        <v>8</v>
      </c>
      <c r="E2263" s="5" t="s">
        <v>13</v>
      </c>
      <c r="F2263" s="5" t="s">
        <v>30</v>
      </c>
      <c r="G2263" s="6">
        <v>20875045</v>
      </c>
    </row>
    <row r="2264" spans="1:7" ht="10.5" customHeight="1" x14ac:dyDescent="0.2">
      <c r="A2264" s="5">
        <v>2263</v>
      </c>
      <c r="B2264" s="5" t="s">
        <v>25</v>
      </c>
      <c r="C2264" s="5">
        <v>13</v>
      </c>
      <c r="D2264" s="2" t="s">
        <v>9</v>
      </c>
      <c r="E2264" s="5" t="s">
        <v>13</v>
      </c>
      <c r="F2264" s="5" t="s">
        <v>30</v>
      </c>
      <c r="G2264" s="6">
        <v>0</v>
      </c>
    </row>
    <row r="2265" spans="1:7" ht="10.5" customHeight="1" x14ac:dyDescent="0.2">
      <c r="A2265" s="5">
        <v>2264</v>
      </c>
      <c r="B2265" s="5" t="s">
        <v>25</v>
      </c>
      <c r="C2265" s="5">
        <v>14</v>
      </c>
      <c r="D2265" s="2" t="s">
        <v>10</v>
      </c>
      <c r="E2265" s="5" t="s">
        <v>13</v>
      </c>
      <c r="F2265" s="5" t="s">
        <v>30</v>
      </c>
      <c r="G2265" s="6">
        <v>15753154</v>
      </c>
    </row>
    <row r="2266" spans="1:7" ht="10.5" customHeight="1" x14ac:dyDescent="0.2">
      <c r="A2266" s="5">
        <v>2265</v>
      </c>
      <c r="B2266" s="5" t="s">
        <v>25</v>
      </c>
      <c r="C2266" s="5">
        <v>1</v>
      </c>
      <c r="D2266" s="2" t="s">
        <v>18</v>
      </c>
      <c r="E2266" s="5" t="s">
        <v>14</v>
      </c>
      <c r="F2266" s="5" t="s">
        <v>30</v>
      </c>
      <c r="G2266" s="6">
        <v>0</v>
      </c>
    </row>
    <row r="2267" spans="1:7" ht="10.5" customHeight="1" x14ac:dyDescent="0.2">
      <c r="A2267" s="5">
        <v>2266</v>
      </c>
      <c r="B2267" s="5" t="s">
        <v>25</v>
      </c>
      <c r="C2267" s="5">
        <v>2</v>
      </c>
      <c r="D2267" s="2" t="s">
        <v>0</v>
      </c>
      <c r="E2267" s="5" t="s">
        <v>14</v>
      </c>
      <c r="F2267" s="5" t="s">
        <v>30</v>
      </c>
      <c r="G2267" s="6">
        <v>86</v>
      </c>
    </row>
    <row r="2268" spans="1:7" ht="10.5" customHeight="1" x14ac:dyDescent="0.2">
      <c r="A2268" s="5">
        <v>2267</v>
      </c>
      <c r="B2268" s="5" t="s">
        <v>25</v>
      </c>
      <c r="C2268" s="5">
        <v>3</v>
      </c>
      <c r="D2268" s="2" t="s">
        <v>1</v>
      </c>
      <c r="E2268" s="5" t="s">
        <v>14</v>
      </c>
      <c r="F2268" s="5" t="s">
        <v>30</v>
      </c>
      <c r="G2268" s="6">
        <v>496015</v>
      </c>
    </row>
    <row r="2269" spans="1:7" ht="10.5" customHeight="1" x14ac:dyDescent="0.2">
      <c r="A2269" s="5">
        <v>2268</v>
      </c>
      <c r="B2269" s="5" t="s">
        <v>25</v>
      </c>
      <c r="C2269" s="5">
        <v>4</v>
      </c>
      <c r="D2269" s="2" t="s">
        <v>20</v>
      </c>
      <c r="E2269" s="5" t="s">
        <v>14</v>
      </c>
      <c r="F2269" s="5" t="s">
        <v>30</v>
      </c>
      <c r="G2269" s="6">
        <v>38818</v>
      </c>
    </row>
    <row r="2270" spans="1:7" ht="10.5" customHeight="1" x14ac:dyDescent="0.2">
      <c r="A2270" s="5">
        <v>2269</v>
      </c>
      <c r="B2270" s="5" t="s">
        <v>25</v>
      </c>
      <c r="C2270" s="5">
        <v>5</v>
      </c>
      <c r="D2270" s="2" t="s">
        <v>2</v>
      </c>
      <c r="E2270" s="5" t="s">
        <v>14</v>
      </c>
      <c r="F2270" s="5" t="s">
        <v>30</v>
      </c>
      <c r="G2270" s="6">
        <v>0</v>
      </c>
    </row>
    <row r="2271" spans="1:7" ht="10.5" customHeight="1" x14ac:dyDescent="0.2">
      <c r="A2271" s="5">
        <v>2270</v>
      </c>
      <c r="B2271" s="5" t="s">
        <v>25</v>
      </c>
      <c r="C2271" s="5">
        <v>6</v>
      </c>
      <c r="D2271" s="2" t="s">
        <v>19</v>
      </c>
      <c r="E2271" s="5" t="s">
        <v>14</v>
      </c>
      <c r="F2271" s="5" t="s">
        <v>30</v>
      </c>
      <c r="G2271" s="6">
        <v>0</v>
      </c>
    </row>
    <row r="2272" spans="1:7" ht="10.5" customHeight="1" x14ac:dyDescent="0.2">
      <c r="A2272" s="5">
        <v>2271</v>
      </c>
      <c r="B2272" s="5" t="s">
        <v>25</v>
      </c>
      <c r="C2272" s="5">
        <v>7</v>
      </c>
      <c r="D2272" s="2" t="s">
        <v>3</v>
      </c>
      <c r="E2272" s="5" t="s">
        <v>14</v>
      </c>
      <c r="F2272" s="5" t="s">
        <v>30</v>
      </c>
      <c r="G2272" s="6">
        <v>0</v>
      </c>
    </row>
    <row r="2273" spans="1:7" ht="10.5" customHeight="1" x14ac:dyDescent="0.2">
      <c r="A2273" s="5">
        <v>2272</v>
      </c>
      <c r="B2273" s="5" t="s">
        <v>25</v>
      </c>
      <c r="C2273" s="5">
        <v>8</v>
      </c>
      <c r="D2273" s="2" t="s">
        <v>4</v>
      </c>
      <c r="E2273" s="5" t="s">
        <v>14</v>
      </c>
      <c r="F2273" s="5" t="s">
        <v>30</v>
      </c>
      <c r="G2273" s="6">
        <v>3338514</v>
      </c>
    </row>
    <row r="2274" spans="1:7" ht="10.5" customHeight="1" x14ac:dyDescent="0.2">
      <c r="A2274" s="5">
        <v>2273</v>
      </c>
      <c r="B2274" s="5" t="s">
        <v>25</v>
      </c>
      <c r="C2274" s="5">
        <v>9</v>
      </c>
      <c r="D2274" s="2" t="s">
        <v>5</v>
      </c>
      <c r="E2274" s="5" t="s">
        <v>14</v>
      </c>
      <c r="F2274" s="5" t="s">
        <v>30</v>
      </c>
      <c r="G2274" s="6">
        <v>2423415</v>
      </c>
    </row>
    <row r="2275" spans="1:7" ht="10.5" customHeight="1" x14ac:dyDescent="0.2">
      <c r="A2275" s="5">
        <v>2274</v>
      </c>
      <c r="B2275" s="5" t="s">
        <v>25</v>
      </c>
      <c r="C2275" s="5">
        <v>10</v>
      </c>
      <c r="D2275" s="2" t="s">
        <v>6</v>
      </c>
      <c r="E2275" s="5" t="s">
        <v>14</v>
      </c>
      <c r="F2275" s="5" t="s">
        <v>30</v>
      </c>
      <c r="G2275" s="6">
        <v>350891</v>
      </c>
    </row>
    <row r="2276" spans="1:7" ht="10.5" customHeight="1" x14ac:dyDescent="0.2">
      <c r="A2276" s="5">
        <v>2275</v>
      </c>
      <c r="B2276" s="5" t="s">
        <v>25</v>
      </c>
      <c r="C2276" s="5">
        <v>11</v>
      </c>
      <c r="D2276" s="2" t="s">
        <v>7</v>
      </c>
      <c r="E2276" s="5" t="s">
        <v>14</v>
      </c>
      <c r="F2276" s="5" t="s">
        <v>30</v>
      </c>
      <c r="G2276" s="6">
        <v>1615708</v>
      </c>
    </row>
    <row r="2277" spans="1:7" ht="10.5" customHeight="1" x14ac:dyDescent="0.2">
      <c r="A2277" s="5">
        <v>2276</v>
      </c>
      <c r="B2277" s="5" t="s">
        <v>25</v>
      </c>
      <c r="C2277" s="5">
        <v>12</v>
      </c>
      <c r="D2277" s="2" t="s">
        <v>8</v>
      </c>
      <c r="E2277" s="5" t="s">
        <v>14</v>
      </c>
      <c r="F2277" s="5" t="s">
        <v>30</v>
      </c>
      <c r="G2277" s="6">
        <v>0</v>
      </c>
    </row>
    <row r="2278" spans="1:7" ht="10.5" customHeight="1" x14ac:dyDescent="0.2">
      <c r="A2278" s="5">
        <v>2277</v>
      </c>
      <c r="B2278" s="5" t="s">
        <v>25</v>
      </c>
      <c r="C2278" s="5">
        <v>13</v>
      </c>
      <c r="D2278" s="2" t="s">
        <v>9</v>
      </c>
      <c r="E2278" s="5" t="s">
        <v>14</v>
      </c>
      <c r="F2278" s="5" t="s">
        <v>30</v>
      </c>
      <c r="G2278" s="6">
        <v>1605439</v>
      </c>
    </row>
    <row r="2279" spans="1:7" ht="10.5" customHeight="1" x14ac:dyDescent="0.2">
      <c r="A2279" s="5">
        <v>2278</v>
      </c>
      <c r="B2279" s="5" t="s">
        <v>25</v>
      </c>
      <c r="C2279" s="5">
        <v>14</v>
      </c>
      <c r="D2279" s="2" t="s">
        <v>10</v>
      </c>
      <c r="E2279" s="5" t="s">
        <v>14</v>
      </c>
      <c r="F2279" s="5" t="s">
        <v>30</v>
      </c>
      <c r="G2279" s="6">
        <v>166429</v>
      </c>
    </row>
    <row r="2280" spans="1:7" ht="10.5" customHeight="1" x14ac:dyDescent="0.2">
      <c r="A2280" s="5">
        <v>2279</v>
      </c>
      <c r="B2280" s="5" t="s">
        <v>104</v>
      </c>
      <c r="C2280" s="5">
        <v>20</v>
      </c>
      <c r="D2280" s="2" t="s">
        <v>56</v>
      </c>
      <c r="E2280" s="5" t="s">
        <v>13</v>
      </c>
      <c r="F2280" s="5" t="s">
        <v>30</v>
      </c>
      <c r="G2280" s="6">
        <v>308485</v>
      </c>
    </row>
    <row r="2281" spans="1:7" ht="10.5" customHeight="1" x14ac:dyDescent="0.2">
      <c r="A2281" s="5">
        <v>2280</v>
      </c>
      <c r="B2281" s="5" t="s">
        <v>104</v>
      </c>
      <c r="C2281" s="5">
        <v>21</v>
      </c>
      <c r="D2281" s="2" t="s">
        <v>57</v>
      </c>
      <c r="E2281" s="5" t="s">
        <v>13</v>
      </c>
      <c r="F2281" s="5" t="s">
        <v>30</v>
      </c>
      <c r="G2281" s="6">
        <v>0</v>
      </c>
    </row>
    <row r="2282" spans="1:7" ht="10.5" customHeight="1" x14ac:dyDescent="0.2">
      <c r="A2282" s="5">
        <v>2281</v>
      </c>
      <c r="B2282" s="5" t="s">
        <v>104</v>
      </c>
      <c r="C2282" s="5">
        <v>22</v>
      </c>
      <c r="D2282" s="2" t="s">
        <v>58</v>
      </c>
      <c r="E2282" s="5" t="s">
        <v>13</v>
      </c>
      <c r="F2282" s="5" t="s">
        <v>30</v>
      </c>
      <c r="G2282" s="6">
        <v>0</v>
      </c>
    </row>
    <row r="2283" spans="1:7" ht="10.5" customHeight="1" x14ac:dyDescent="0.2">
      <c r="A2283" s="5">
        <v>2282</v>
      </c>
      <c r="B2283" s="5" t="s">
        <v>104</v>
      </c>
      <c r="C2283" s="5">
        <v>23</v>
      </c>
      <c r="D2283" s="2" t="s">
        <v>47</v>
      </c>
      <c r="E2283" s="5" t="s">
        <v>13</v>
      </c>
      <c r="F2283" s="5" t="s">
        <v>30</v>
      </c>
      <c r="G2283" s="6">
        <v>281793</v>
      </c>
    </row>
    <row r="2284" spans="1:7" ht="10.5" customHeight="1" x14ac:dyDescent="0.2">
      <c r="A2284" s="5">
        <v>2283</v>
      </c>
      <c r="B2284" s="5" t="s">
        <v>104</v>
      </c>
      <c r="C2284" s="5">
        <v>24</v>
      </c>
      <c r="D2284" s="2" t="s">
        <v>48</v>
      </c>
      <c r="E2284" s="5" t="s">
        <v>13</v>
      </c>
      <c r="F2284" s="5" t="s">
        <v>30</v>
      </c>
      <c r="G2284" s="6">
        <v>38992</v>
      </c>
    </row>
    <row r="2285" spans="1:7" ht="10.5" customHeight="1" x14ac:dyDescent="0.2">
      <c r="A2285" s="5">
        <v>2284</v>
      </c>
      <c r="B2285" s="5" t="s">
        <v>104</v>
      </c>
      <c r="C2285" s="5">
        <v>25</v>
      </c>
      <c r="D2285" s="2" t="s">
        <v>59</v>
      </c>
      <c r="E2285" s="5" t="s">
        <v>13</v>
      </c>
      <c r="F2285" s="5" t="s">
        <v>30</v>
      </c>
      <c r="G2285" s="6">
        <v>71355</v>
      </c>
    </row>
    <row r="2286" spans="1:7" ht="10.5" customHeight="1" x14ac:dyDescent="0.2">
      <c r="A2286" s="5">
        <v>2285</v>
      </c>
      <c r="B2286" s="5" t="s">
        <v>104</v>
      </c>
      <c r="C2286" s="5">
        <v>26</v>
      </c>
      <c r="D2286" s="2" t="s">
        <v>49</v>
      </c>
      <c r="E2286" s="5" t="s">
        <v>13</v>
      </c>
      <c r="F2286" s="5" t="s">
        <v>30</v>
      </c>
      <c r="G2286" s="6">
        <v>245427</v>
      </c>
    </row>
    <row r="2287" spans="1:7" ht="10.5" customHeight="1" x14ac:dyDescent="0.2">
      <c r="A2287" s="5">
        <v>2286</v>
      </c>
      <c r="B2287" s="5" t="s">
        <v>104</v>
      </c>
      <c r="C2287" s="5">
        <v>27</v>
      </c>
      <c r="D2287" s="2" t="s">
        <v>60</v>
      </c>
      <c r="E2287" s="5" t="s">
        <v>13</v>
      </c>
      <c r="F2287" s="5" t="s">
        <v>30</v>
      </c>
      <c r="G2287" s="6">
        <v>0</v>
      </c>
    </row>
    <row r="2288" spans="1:7" ht="10.5" customHeight="1" x14ac:dyDescent="0.2">
      <c r="A2288" s="5">
        <v>2287</v>
      </c>
      <c r="B2288" s="5" t="s">
        <v>104</v>
      </c>
      <c r="C2288" s="5">
        <v>28</v>
      </c>
      <c r="D2288" s="2" t="s">
        <v>61</v>
      </c>
      <c r="E2288" s="5" t="s">
        <v>13</v>
      </c>
      <c r="F2288" s="5" t="s">
        <v>30</v>
      </c>
      <c r="G2288" s="6">
        <v>264544</v>
      </c>
    </row>
    <row r="2289" spans="1:7" ht="10.5" customHeight="1" x14ac:dyDescent="0.2">
      <c r="A2289" s="5">
        <v>2288</v>
      </c>
      <c r="B2289" s="5" t="s">
        <v>104</v>
      </c>
      <c r="C2289" s="5">
        <v>20</v>
      </c>
      <c r="D2289" s="2" t="s">
        <v>56</v>
      </c>
      <c r="E2289" s="5" t="s">
        <v>14</v>
      </c>
      <c r="F2289" s="5" t="s">
        <v>30</v>
      </c>
      <c r="G2289" s="6">
        <v>0</v>
      </c>
    </row>
    <row r="2290" spans="1:7" ht="10.5" customHeight="1" x14ac:dyDescent="0.2">
      <c r="A2290" s="5">
        <v>2289</v>
      </c>
      <c r="B2290" s="5" t="s">
        <v>104</v>
      </c>
      <c r="C2290" s="5">
        <v>21</v>
      </c>
      <c r="D2290" s="2" t="s">
        <v>57</v>
      </c>
      <c r="E2290" s="5" t="s">
        <v>14</v>
      </c>
      <c r="F2290" s="5" t="s">
        <v>30</v>
      </c>
      <c r="G2290" s="6">
        <v>74107</v>
      </c>
    </row>
    <row r="2291" spans="1:7" ht="10.5" customHeight="1" x14ac:dyDescent="0.2">
      <c r="A2291" s="5">
        <v>2290</v>
      </c>
      <c r="B2291" s="5" t="s">
        <v>104</v>
      </c>
      <c r="C2291" s="5">
        <v>22</v>
      </c>
      <c r="D2291" s="2" t="s">
        <v>58</v>
      </c>
      <c r="E2291" s="5" t="s">
        <v>14</v>
      </c>
      <c r="F2291" s="5" t="s">
        <v>30</v>
      </c>
      <c r="G2291" s="6">
        <v>608438</v>
      </c>
    </row>
    <row r="2292" spans="1:7" ht="10.5" customHeight="1" x14ac:dyDescent="0.2">
      <c r="A2292" s="5">
        <v>2291</v>
      </c>
      <c r="B2292" s="5" t="s">
        <v>104</v>
      </c>
      <c r="C2292" s="5">
        <v>23</v>
      </c>
      <c r="D2292" s="2" t="s">
        <v>47</v>
      </c>
      <c r="E2292" s="5" t="s">
        <v>14</v>
      </c>
      <c r="F2292" s="5" t="s">
        <v>30</v>
      </c>
      <c r="G2292" s="6">
        <v>1043</v>
      </c>
    </row>
    <row r="2293" spans="1:7" ht="10.5" customHeight="1" x14ac:dyDescent="0.2">
      <c r="A2293" s="5">
        <v>2292</v>
      </c>
      <c r="B2293" s="5" t="s">
        <v>104</v>
      </c>
      <c r="C2293" s="5">
        <v>24</v>
      </c>
      <c r="D2293" s="2" t="s">
        <v>48</v>
      </c>
      <c r="E2293" s="5" t="s">
        <v>14</v>
      </c>
      <c r="F2293" s="5" t="s">
        <v>30</v>
      </c>
      <c r="G2293" s="6">
        <v>109208</v>
      </c>
    </row>
    <row r="2294" spans="1:7" ht="10.5" customHeight="1" x14ac:dyDescent="0.2">
      <c r="A2294" s="5">
        <v>2293</v>
      </c>
      <c r="B2294" s="5" t="s">
        <v>104</v>
      </c>
      <c r="C2294" s="5">
        <v>25</v>
      </c>
      <c r="D2294" s="2" t="s">
        <v>59</v>
      </c>
      <c r="E2294" s="5" t="s">
        <v>14</v>
      </c>
      <c r="F2294" s="5" t="s">
        <v>30</v>
      </c>
      <c r="G2294" s="6">
        <v>0</v>
      </c>
    </row>
    <row r="2295" spans="1:7" ht="10.5" customHeight="1" x14ac:dyDescent="0.2">
      <c r="A2295" s="5">
        <v>2294</v>
      </c>
      <c r="B2295" s="5" t="s">
        <v>104</v>
      </c>
      <c r="C2295" s="5">
        <v>26</v>
      </c>
      <c r="D2295" s="2" t="s">
        <v>49</v>
      </c>
      <c r="E2295" s="5" t="s">
        <v>14</v>
      </c>
      <c r="F2295" s="5" t="s">
        <v>30</v>
      </c>
      <c r="G2295" s="6">
        <v>0</v>
      </c>
    </row>
    <row r="2296" spans="1:7" ht="10.5" customHeight="1" x14ac:dyDescent="0.2">
      <c r="A2296" s="5">
        <v>2295</v>
      </c>
      <c r="B2296" s="5" t="s">
        <v>104</v>
      </c>
      <c r="C2296" s="5">
        <v>27</v>
      </c>
      <c r="D2296" s="2" t="s">
        <v>60</v>
      </c>
      <c r="E2296" s="5" t="s">
        <v>14</v>
      </c>
      <c r="F2296" s="5" t="s">
        <v>30</v>
      </c>
      <c r="G2296" s="6">
        <v>0</v>
      </c>
    </row>
    <row r="2297" spans="1:7" ht="10.5" customHeight="1" x14ac:dyDescent="0.2">
      <c r="A2297" s="5">
        <v>2296</v>
      </c>
      <c r="B2297" s="5" t="s">
        <v>104</v>
      </c>
      <c r="C2297" s="5">
        <v>28</v>
      </c>
      <c r="D2297" s="2" t="s">
        <v>61</v>
      </c>
      <c r="E2297" s="5" t="s">
        <v>14</v>
      </c>
      <c r="F2297" s="5" t="s">
        <v>30</v>
      </c>
      <c r="G2297" s="6">
        <v>2268977</v>
      </c>
    </row>
    <row r="2298" spans="1:7" ht="10.5" customHeight="1" x14ac:dyDescent="0.2">
      <c r="A2298" s="5">
        <v>2297</v>
      </c>
      <c r="B2298" s="5" t="s">
        <v>11</v>
      </c>
      <c r="C2298" s="5">
        <v>29</v>
      </c>
      <c r="D2298" s="2" t="s">
        <v>11</v>
      </c>
      <c r="E2298" s="5" t="s">
        <v>13</v>
      </c>
      <c r="F2298" s="5" t="s">
        <v>30</v>
      </c>
      <c r="G2298" s="6">
        <v>260932</v>
      </c>
    </row>
    <row r="2299" spans="1:7" ht="10.5" customHeight="1" x14ac:dyDescent="0.2">
      <c r="A2299" s="5">
        <v>2298</v>
      </c>
      <c r="B2299" s="5" t="s">
        <v>11</v>
      </c>
      <c r="C2299" s="5">
        <v>29</v>
      </c>
      <c r="D2299" s="2" t="s">
        <v>11</v>
      </c>
      <c r="E2299" s="5" t="s">
        <v>14</v>
      </c>
      <c r="F2299" s="5" t="s">
        <v>30</v>
      </c>
      <c r="G2299" s="6">
        <v>-127111</v>
      </c>
    </row>
    <row r="2300" spans="1:7" ht="10.5" customHeight="1" x14ac:dyDescent="0.2">
      <c r="A2300" s="5">
        <v>2299</v>
      </c>
      <c r="B2300" s="5" t="s">
        <v>24</v>
      </c>
      <c r="C2300" s="5">
        <v>30</v>
      </c>
      <c r="D2300" s="2" t="s">
        <v>15</v>
      </c>
      <c r="E2300" s="5" t="s">
        <v>13</v>
      </c>
      <c r="F2300" s="5" t="s">
        <v>30</v>
      </c>
      <c r="G2300" s="6">
        <v>0</v>
      </c>
    </row>
    <row r="2301" spans="1:7" ht="10.5" customHeight="1" x14ac:dyDescent="0.2">
      <c r="A2301" s="5">
        <v>2300</v>
      </c>
      <c r="B2301" s="5" t="s">
        <v>24</v>
      </c>
      <c r="C2301" s="5">
        <v>30</v>
      </c>
      <c r="D2301" s="2" t="s">
        <v>15</v>
      </c>
      <c r="E2301" s="5" t="s">
        <v>14</v>
      </c>
      <c r="F2301" s="5" t="s">
        <v>30</v>
      </c>
      <c r="G2301" s="6">
        <v>0</v>
      </c>
    </row>
    <row r="2302" spans="1:7" ht="10.5" customHeight="1" x14ac:dyDescent="0.2">
      <c r="A2302" s="5">
        <v>2301</v>
      </c>
      <c r="B2302" s="5" t="s">
        <v>25</v>
      </c>
      <c r="C2302" s="5">
        <v>1</v>
      </c>
      <c r="D2302" s="2" t="s">
        <v>18</v>
      </c>
      <c r="E2302" s="5" t="s">
        <v>13</v>
      </c>
      <c r="F2302" s="5" t="s">
        <v>29</v>
      </c>
      <c r="G2302" s="6">
        <v>271065</v>
      </c>
    </row>
    <row r="2303" spans="1:7" ht="10.5" customHeight="1" x14ac:dyDescent="0.2">
      <c r="A2303" s="5">
        <v>2302</v>
      </c>
      <c r="B2303" s="5" t="s">
        <v>25</v>
      </c>
      <c r="C2303" s="5">
        <v>2</v>
      </c>
      <c r="D2303" s="2" t="s">
        <v>0</v>
      </c>
      <c r="E2303" s="5" t="s">
        <v>13</v>
      </c>
      <c r="F2303" s="5" t="s">
        <v>29</v>
      </c>
      <c r="G2303" s="6">
        <v>5786986</v>
      </c>
    </row>
    <row r="2304" spans="1:7" ht="10.5" customHeight="1" x14ac:dyDescent="0.2">
      <c r="A2304" s="5">
        <v>2303</v>
      </c>
      <c r="B2304" s="5" t="s">
        <v>25</v>
      </c>
      <c r="C2304" s="5">
        <v>3</v>
      </c>
      <c r="D2304" s="2" t="s">
        <v>1</v>
      </c>
      <c r="E2304" s="5" t="s">
        <v>13</v>
      </c>
      <c r="F2304" s="5" t="s">
        <v>29</v>
      </c>
      <c r="G2304" s="6">
        <v>168766</v>
      </c>
    </row>
    <row r="2305" spans="1:7" ht="10.5" customHeight="1" x14ac:dyDescent="0.2">
      <c r="A2305" s="5">
        <v>2304</v>
      </c>
      <c r="B2305" s="5" t="s">
        <v>25</v>
      </c>
      <c r="C2305" s="5">
        <v>4</v>
      </c>
      <c r="D2305" s="2" t="s">
        <v>20</v>
      </c>
      <c r="E2305" s="5" t="s">
        <v>13</v>
      </c>
      <c r="F2305" s="5" t="s">
        <v>29</v>
      </c>
      <c r="G2305" s="6">
        <v>53920</v>
      </c>
    </row>
    <row r="2306" spans="1:7" ht="10.5" customHeight="1" x14ac:dyDescent="0.2">
      <c r="A2306" s="5">
        <v>2305</v>
      </c>
      <c r="B2306" s="5" t="s">
        <v>25</v>
      </c>
      <c r="C2306" s="5">
        <v>5</v>
      </c>
      <c r="D2306" s="2" t="s">
        <v>2</v>
      </c>
      <c r="E2306" s="5" t="s">
        <v>13</v>
      </c>
      <c r="F2306" s="5" t="s">
        <v>29</v>
      </c>
      <c r="G2306" s="6">
        <v>599254</v>
      </c>
    </row>
    <row r="2307" spans="1:7" ht="10.5" customHeight="1" x14ac:dyDescent="0.2">
      <c r="A2307" s="5">
        <v>2306</v>
      </c>
      <c r="B2307" s="5" t="s">
        <v>25</v>
      </c>
      <c r="C2307" s="5">
        <v>6</v>
      </c>
      <c r="D2307" s="2" t="s">
        <v>19</v>
      </c>
      <c r="E2307" s="5" t="s">
        <v>13</v>
      </c>
      <c r="F2307" s="5" t="s">
        <v>29</v>
      </c>
      <c r="G2307" s="6">
        <v>1199553</v>
      </c>
    </row>
    <row r="2308" spans="1:7" ht="10.5" customHeight="1" x14ac:dyDescent="0.2">
      <c r="A2308" s="5">
        <v>2307</v>
      </c>
      <c r="B2308" s="5" t="s">
        <v>25</v>
      </c>
      <c r="C2308" s="5">
        <v>7</v>
      </c>
      <c r="D2308" s="2" t="s">
        <v>3</v>
      </c>
      <c r="E2308" s="5" t="s">
        <v>13</v>
      </c>
      <c r="F2308" s="5" t="s">
        <v>29</v>
      </c>
      <c r="G2308" s="6">
        <v>35801</v>
      </c>
    </row>
    <row r="2309" spans="1:7" ht="10.5" customHeight="1" x14ac:dyDescent="0.2">
      <c r="A2309" s="5">
        <v>2308</v>
      </c>
      <c r="B2309" s="5" t="s">
        <v>25</v>
      </c>
      <c r="C2309" s="5">
        <v>8</v>
      </c>
      <c r="D2309" s="2" t="s">
        <v>4</v>
      </c>
      <c r="E2309" s="5" t="s">
        <v>13</v>
      </c>
      <c r="F2309" s="5" t="s">
        <v>29</v>
      </c>
      <c r="G2309" s="6">
        <v>0</v>
      </c>
    </row>
    <row r="2310" spans="1:7" ht="10.5" customHeight="1" x14ac:dyDescent="0.2">
      <c r="A2310" s="5">
        <v>2309</v>
      </c>
      <c r="B2310" s="5" t="s">
        <v>25</v>
      </c>
      <c r="C2310" s="5">
        <v>9</v>
      </c>
      <c r="D2310" s="2" t="s">
        <v>5</v>
      </c>
      <c r="E2310" s="5" t="s">
        <v>13</v>
      </c>
      <c r="F2310" s="5" t="s">
        <v>29</v>
      </c>
      <c r="G2310" s="6">
        <v>0</v>
      </c>
    </row>
    <row r="2311" spans="1:7" ht="10.5" customHeight="1" x14ac:dyDescent="0.2">
      <c r="A2311" s="5">
        <v>2310</v>
      </c>
      <c r="B2311" s="5" t="s">
        <v>25</v>
      </c>
      <c r="C2311" s="5">
        <v>10</v>
      </c>
      <c r="D2311" s="2" t="s">
        <v>6</v>
      </c>
      <c r="E2311" s="5" t="s">
        <v>13</v>
      </c>
      <c r="F2311" s="5" t="s">
        <v>29</v>
      </c>
      <c r="G2311" s="6">
        <v>0</v>
      </c>
    </row>
    <row r="2312" spans="1:7" ht="10.5" customHeight="1" x14ac:dyDescent="0.2">
      <c r="A2312" s="5">
        <v>2311</v>
      </c>
      <c r="B2312" s="5" t="s">
        <v>25</v>
      </c>
      <c r="C2312" s="5">
        <v>11</v>
      </c>
      <c r="D2312" s="2" t="s">
        <v>7</v>
      </c>
      <c r="E2312" s="5" t="s">
        <v>13</v>
      </c>
      <c r="F2312" s="5" t="s">
        <v>29</v>
      </c>
      <c r="G2312" s="6">
        <v>0</v>
      </c>
    </row>
    <row r="2313" spans="1:7" ht="10.5" customHeight="1" x14ac:dyDescent="0.2">
      <c r="A2313" s="5">
        <v>2312</v>
      </c>
      <c r="B2313" s="5" t="s">
        <v>25</v>
      </c>
      <c r="C2313" s="5">
        <v>12</v>
      </c>
      <c r="D2313" s="2" t="s">
        <v>8</v>
      </c>
      <c r="E2313" s="5" t="s">
        <v>13</v>
      </c>
      <c r="F2313" s="5" t="s">
        <v>29</v>
      </c>
      <c r="G2313" s="6">
        <v>23273258</v>
      </c>
    </row>
    <row r="2314" spans="1:7" ht="10.5" customHeight="1" x14ac:dyDescent="0.2">
      <c r="A2314" s="5">
        <v>2313</v>
      </c>
      <c r="B2314" s="5" t="s">
        <v>25</v>
      </c>
      <c r="C2314" s="5">
        <v>13</v>
      </c>
      <c r="D2314" s="2" t="s">
        <v>9</v>
      </c>
      <c r="E2314" s="5" t="s">
        <v>13</v>
      </c>
      <c r="F2314" s="5" t="s">
        <v>29</v>
      </c>
      <c r="G2314" s="6">
        <v>0</v>
      </c>
    </row>
    <row r="2315" spans="1:7" ht="10.5" customHeight="1" x14ac:dyDescent="0.2">
      <c r="A2315" s="5">
        <v>2314</v>
      </c>
      <c r="B2315" s="5" t="s">
        <v>25</v>
      </c>
      <c r="C2315" s="5">
        <v>14</v>
      </c>
      <c r="D2315" s="2" t="s">
        <v>10</v>
      </c>
      <c r="E2315" s="5" t="s">
        <v>13</v>
      </c>
      <c r="F2315" s="5" t="s">
        <v>29</v>
      </c>
      <c r="G2315" s="6">
        <v>16566295</v>
      </c>
    </row>
    <row r="2316" spans="1:7" ht="10.5" customHeight="1" x14ac:dyDescent="0.2">
      <c r="A2316" s="5">
        <v>2315</v>
      </c>
      <c r="B2316" s="5" t="s">
        <v>25</v>
      </c>
      <c r="C2316" s="5">
        <v>1</v>
      </c>
      <c r="D2316" s="2" t="s">
        <v>18</v>
      </c>
      <c r="E2316" s="5" t="s">
        <v>14</v>
      </c>
      <c r="F2316" s="5" t="s">
        <v>29</v>
      </c>
      <c r="G2316" s="6">
        <v>0</v>
      </c>
    </row>
    <row r="2317" spans="1:7" ht="10.5" customHeight="1" x14ac:dyDescent="0.2">
      <c r="A2317" s="5">
        <v>2316</v>
      </c>
      <c r="B2317" s="5" t="s">
        <v>25</v>
      </c>
      <c r="C2317" s="5">
        <v>2</v>
      </c>
      <c r="D2317" s="2" t="s">
        <v>0</v>
      </c>
      <c r="E2317" s="5" t="s">
        <v>14</v>
      </c>
      <c r="F2317" s="5" t="s">
        <v>29</v>
      </c>
      <c r="G2317" s="6">
        <v>1788</v>
      </c>
    </row>
    <row r="2318" spans="1:7" ht="10.5" customHeight="1" x14ac:dyDescent="0.2">
      <c r="A2318" s="5">
        <v>2317</v>
      </c>
      <c r="B2318" s="5" t="s">
        <v>25</v>
      </c>
      <c r="C2318" s="5">
        <v>3</v>
      </c>
      <c r="D2318" s="2" t="s">
        <v>1</v>
      </c>
      <c r="E2318" s="5" t="s">
        <v>14</v>
      </c>
      <c r="F2318" s="5" t="s">
        <v>29</v>
      </c>
      <c r="G2318" s="6">
        <v>496657</v>
      </c>
    </row>
    <row r="2319" spans="1:7" ht="10.5" customHeight="1" x14ac:dyDescent="0.2">
      <c r="A2319" s="5">
        <v>2318</v>
      </c>
      <c r="B2319" s="5" t="s">
        <v>25</v>
      </c>
      <c r="C2319" s="5">
        <v>4</v>
      </c>
      <c r="D2319" s="2" t="s">
        <v>20</v>
      </c>
      <c r="E2319" s="5" t="s">
        <v>14</v>
      </c>
      <c r="F2319" s="5" t="s">
        <v>29</v>
      </c>
      <c r="G2319" s="6">
        <v>38446</v>
      </c>
    </row>
    <row r="2320" spans="1:7" ht="10.5" customHeight="1" x14ac:dyDescent="0.2">
      <c r="A2320" s="5">
        <v>2319</v>
      </c>
      <c r="B2320" s="5" t="s">
        <v>25</v>
      </c>
      <c r="C2320" s="5">
        <v>5</v>
      </c>
      <c r="D2320" s="2" t="s">
        <v>2</v>
      </c>
      <c r="E2320" s="5" t="s">
        <v>14</v>
      </c>
      <c r="F2320" s="5" t="s">
        <v>29</v>
      </c>
      <c r="G2320" s="6">
        <v>0</v>
      </c>
    </row>
    <row r="2321" spans="1:7" ht="10.5" customHeight="1" x14ac:dyDescent="0.2">
      <c r="A2321" s="5">
        <v>2320</v>
      </c>
      <c r="B2321" s="5" t="s">
        <v>25</v>
      </c>
      <c r="C2321" s="5">
        <v>6</v>
      </c>
      <c r="D2321" s="2" t="s">
        <v>19</v>
      </c>
      <c r="E2321" s="5" t="s">
        <v>14</v>
      </c>
      <c r="F2321" s="5" t="s">
        <v>29</v>
      </c>
      <c r="G2321" s="6">
        <v>0</v>
      </c>
    </row>
    <row r="2322" spans="1:7" ht="10.5" customHeight="1" x14ac:dyDescent="0.2">
      <c r="A2322" s="5">
        <v>2321</v>
      </c>
      <c r="B2322" s="5" t="s">
        <v>25</v>
      </c>
      <c r="C2322" s="5">
        <v>7</v>
      </c>
      <c r="D2322" s="2" t="s">
        <v>3</v>
      </c>
      <c r="E2322" s="5" t="s">
        <v>14</v>
      </c>
      <c r="F2322" s="5" t="s">
        <v>29</v>
      </c>
      <c r="G2322" s="6">
        <v>0</v>
      </c>
    </row>
    <row r="2323" spans="1:7" ht="10.5" customHeight="1" x14ac:dyDescent="0.2">
      <c r="A2323" s="5">
        <v>2322</v>
      </c>
      <c r="B2323" s="5" t="s">
        <v>25</v>
      </c>
      <c r="C2323" s="5">
        <v>8</v>
      </c>
      <c r="D2323" s="2" t="s">
        <v>4</v>
      </c>
      <c r="E2323" s="5" t="s">
        <v>14</v>
      </c>
      <c r="F2323" s="5" t="s">
        <v>29</v>
      </c>
      <c r="G2323" s="6">
        <v>3536009</v>
      </c>
    </row>
    <row r="2324" spans="1:7" ht="10.5" customHeight="1" x14ac:dyDescent="0.2">
      <c r="A2324" s="5">
        <v>2323</v>
      </c>
      <c r="B2324" s="5" t="s">
        <v>25</v>
      </c>
      <c r="C2324" s="5">
        <v>9</v>
      </c>
      <c r="D2324" s="2" t="s">
        <v>5</v>
      </c>
      <c r="E2324" s="5" t="s">
        <v>14</v>
      </c>
      <c r="F2324" s="5" t="s">
        <v>29</v>
      </c>
      <c r="G2324" s="6">
        <v>2436235</v>
      </c>
    </row>
    <row r="2325" spans="1:7" ht="10.5" customHeight="1" x14ac:dyDescent="0.2">
      <c r="A2325" s="5">
        <v>2324</v>
      </c>
      <c r="B2325" s="5" t="s">
        <v>25</v>
      </c>
      <c r="C2325" s="5">
        <v>10</v>
      </c>
      <c r="D2325" s="2" t="s">
        <v>6</v>
      </c>
      <c r="E2325" s="5" t="s">
        <v>14</v>
      </c>
      <c r="F2325" s="5" t="s">
        <v>29</v>
      </c>
      <c r="G2325" s="6">
        <v>370041</v>
      </c>
    </row>
    <row r="2326" spans="1:7" ht="10.5" customHeight="1" x14ac:dyDescent="0.2">
      <c r="A2326" s="5">
        <v>2325</v>
      </c>
      <c r="B2326" s="5" t="s">
        <v>25</v>
      </c>
      <c r="C2326" s="5">
        <v>11</v>
      </c>
      <c r="D2326" s="2" t="s">
        <v>7</v>
      </c>
      <c r="E2326" s="5" t="s">
        <v>14</v>
      </c>
      <c r="F2326" s="5" t="s">
        <v>29</v>
      </c>
      <c r="G2326" s="6">
        <v>1652899</v>
      </c>
    </row>
    <row r="2327" spans="1:7" ht="10.5" customHeight="1" x14ac:dyDescent="0.2">
      <c r="A2327" s="5">
        <v>2326</v>
      </c>
      <c r="B2327" s="5" t="s">
        <v>25</v>
      </c>
      <c r="C2327" s="5">
        <v>12</v>
      </c>
      <c r="D2327" s="2" t="s">
        <v>8</v>
      </c>
      <c r="E2327" s="5" t="s">
        <v>14</v>
      </c>
      <c r="F2327" s="5" t="s">
        <v>29</v>
      </c>
      <c r="G2327" s="6">
        <v>0</v>
      </c>
    </row>
    <row r="2328" spans="1:7" ht="10.5" customHeight="1" x14ac:dyDescent="0.2">
      <c r="A2328" s="5">
        <v>2327</v>
      </c>
      <c r="B2328" s="5" t="s">
        <v>25</v>
      </c>
      <c r="C2328" s="5">
        <v>13</v>
      </c>
      <c r="D2328" s="2" t="s">
        <v>9</v>
      </c>
      <c r="E2328" s="5" t="s">
        <v>14</v>
      </c>
      <c r="F2328" s="5" t="s">
        <v>29</v>
      </c>
      <c r="G2328" s="6">
        <v>1690477</v>
      </c>
    </row>
    <row r="2329" spans="1:7" ht="10.5" customHeight="1" x14ac:dyDescent="0.2">
      <c r="A2329" s="5">
        <v>2328</v>
      </c>
      <c r="B2329" s="5" t="s">
        <v>25</v>
      </c>
      <c r="C2329" s="5">
        <v>14</v>
      </c>
      <c r="D2329" s="2" t="s">
        <v>10</v>
      </c>
      <c r="E2329" s="5" t="s">
        <v>14</v>
      </c>
      <c r="F2329" s="5" t="s">
        <v>29</v>
      </c>
      <c r="G2329" s="6">
        <v>178009</v>
      </c>
    </row>
    <row r="2330" spans="1:7" ht="10.5" customHeight="1" x14ac:dyDescent="0.2">
      <c r="A2330" s="5">
        <v>2329</v>
      </c>
      <c r="B2330" s="5" t="s">
        <v>104</v>
      </c>
      <c r="C2330" s="5">
        <v>20</v>
      </c>
      <c r="D2330" s="2" t="s">
        <v>56</v>
      </c>
      <c r="E2330" s="5" t="s">
        <v>13</v>
      </c>
      <c r="F2330" s="5" t="s">
        <v>29</v>
      </c>
      <c r="G2330" s="6">
        <v>316329</v>
      </c>
    </row>
    <row r="2331" spans="1:7" ht="10.5" customHeight="1" x14ac:dyDescent="0.2">
      <c r="A2331" s="5">
        <v>2330</v>
      </c>
      <c r="B2331" s="5" t="s">
        <v>104</v>
      </c>
      <c r="C2331" s="5">
        <v>21</v>
      </c>
      <c r="D2331" s="2" t="s">
        <v>57</v>
      </c>
      <c r="E2331" s="5" t="s">
        <v>13</v>
      </c>
      <c r="F2331" s="5" t="s">
        <v>29</v>
      </c>
      <c r="G2331" s="6">
        <v>0</v>
      </c>
    </row>
    <row r="2332" spans="1:7" ht="10.5" customHeight="1" x14ac:dyDescent="0.2">
      <c r="A2332" s="5">
        <v>2331</v>
      </c>
      <c r="B2332" s="5" t="s">
        <v>104</v>
      </c>
      <c r="C2332" s="5">
        <v>22</v>
      </c>
      <c r="D2332" s="2" t="s">
        <v>58</v>
      </c>
      <c r="E2332" s="5" t="s">
        <v>13</v>
      </c>
      <c r="F2332" s="5" t="s">
        <v>29</v>
      </c>
      <c r="G2332" s="6">
        <v>0</v>
      </c>
    </row>
    <row r="2333" spans="1:7" ht="10.5" customHeight="1" x14ac:dyDescent="0.2">
      <c r="A2333" s="5">
        <v>2332</v>
      </c>
      <c r="B2333" s="5" t="s">
        <v>104</v>
      </c>
      <c r="C2333" s="5">
        <v>23</v>
      </c>
      <c r="D2333" s="2" t="s">
        <v>47</v>
      </c>
      <c r="E2333" s="5" t="s">
        <v>13</v>
      </c>
      <c r="F2333" s="5" t="s">
        <v>29</v>
      </c>
      <c r="G2333" s="6">
        <v>250659</v>
      </c>
    </row>
    <row r="2334" spans="1:7" ht="10.5" customHeight="1" x14ac:dyDescent="0.2">
      <c r="A2334" s="5">
        <v>2333</v>
      </c>
      <c r="B2334" s="5" t="s">
        <v>104</v>
      </c>
      <c r="C2334" s="5">
        <v>24</v>
      </c>
      <c r="D2334" s="2" t="s">
        <v>48</v>
      </c>
      <c r="E2334" s="5" t="s">
        <v>13</v>
      </c>
      <c r="F2334" s="5" t="s">
        <v>29</v>
      </c>
      <c r="G2334" s="6">
        <v>17207</v>
      </c>
    </row>
    <row r="2335" spans="1:7" ht="10.5" customHeight="1" x14ac:dyDescent="0.2">
      <c r="A2335" s="5">
        <v>2334</v>
      </c>
      <c r="B2335" s="5" t="s">
        <v>104</v>
      </c>
      <c r="C2335" s="5">
        <v>25</v>
      </c>
      <c r="D2335" s="2" t="s">
        <v>59</v>
      </c>
      <c r="E2335" s="5" t="s">
        <v>13</v>
      </c>
      <c r="F2335" s="5" t="s">
        <v>29</v>
      </c>
      <c r="G2335" s="6">
        <v>90402</v>
      </c>
    </row>
    <row r="2336" spans="1:7" ht="10.5" customHeight="1" x14ac:dyDescent="0.2">
      <c r="A2336" s="5">
        <v>2335</v>
      </c>
      <c r="B2336" s="5" t="s">
        <v>104</v>
      </c>
      <c r="C2336" s="5">
        <v>26</v>
      </c>
      <c r="D2336" s="2" t="s">
        <v>49</v>
      </c>
      <c r="E2336" s="5" t="s">
        <v>13</v>
      </c>
      <c r="F2336" s="5" t="s">
        <v>29</v>
      </c>
      <c r="G2336" s="6">
        <v>190464</v>
      </c>
    </row>
    <row r="2337" spans="1:7" ht="10.5" customHeight="1" x14ac:dyDescent="0.2">
      <c r="A2337" s="5">
        <v>2336</v>
      </c>
      <c r="B2337" s="5" t="s">
        <v>104</v>
      </c>
      <c r="C2337" s="5">
        <v>27</v>
      </c>
      <c r="D2337" s="2" t="s">
        <v>60</v>
      </c>
      <c r="E2337" s="5" t="s">
        <v>13</v>
      </c>
      <c r="F2337" s="5" t="s">
        <v>29</v>
      </c>
      <c r="G2337" s="6">
        <v>0</v>
      </c>
    </row>
    <row r="2338" spans="1:7" ht="10.5" customHeight="1" x14ac:dyDescent="0.2">
      <c r="A2338" s="5">
        <v>2337</v>
      </c>
      <c r="B2338" s="5" t="s">
        <v>104</v>
      </c>
      <c r="C2338" s="5">
        <v>28</v>
      </c>
      <c r="D2338" s="2" t="s">
        <v>61</v>
      </c>
      <c r="E2338" s="5" t="s">
        <v>13</v>
      </c>
      <c r="F2338" s="5" t="s">
        <v>29</v>
      </c>
      <c r="G2338" s="6">
        <v>328705</v>
      </c>
    </row>
    <row r="2339" spans="1:7" ht="10.5" customHeight="1" x14ac:dyDescent="0.2">
      <c r="A2339" s="5">
        <v>2338</v>
      </c>
      <c r="B2339" s="5" t="s">
        <v>104</v>
      </c>
      <c r="C2339" s="5">
        <v>20</v>
      </c>
      <c r="D2339" s="2" t="s">
        <v>56</v>
      </c>
      <c r="E2339" s="5" t="s">
        <v>14</v>
      </c>
      <c r="F2339" s="5" t="s">
        <v>29</v>
      </c>
      <c r="G2339" s="6">
        <v>0</v>
      </c>
    </row>
    <row r="2340" spans="1:7" ht="10.5" customHeight="1" x14ac:dyDescent="0.2">
      <c r="A2340" s="5">
        <v>2339</v>
      </c>
      <c r="B2340" s="5" t="s">
        <v>104</v>
      </c>
      <c r="C2340" s="5">
        <v>21</v>
      </c>
      <c r="D2340" s="2" t="s">
        <v>57</v>
      </c>
      <c r="E2340" s="5" t="s">
        <v>14</v>
      </c>
      <c r="F2340" s="5" t="s">
        <v>29</v>
      </c>
      <c r="G2340" s="6">
        <v>81595</v>
      </c>
    </row>
    <row r="2341" spans="1:7" ht="10.5" customHeight="1" x14ac:dyDescent="0.2">
      <c r="A2341" s="5">
        <v>2340</v>
      </c>
      <c r="B2341" s="5" t="s">
        <v>104</v>
      </c>
      <c r="C2341" s="5">
        <v>22</v>
      </c>
      <c r="D2341" s="2" t="s">
        <v>58</v>
      </c>
      <c r="E2341" s="5" t="s">
        <v>14</v>
      </c>
      <c r="F2341" s="5" t="s">
        <v>29</v>
      </c>
      <c r="G2341" s="6">
        <v>627095</v>
      </c>
    </row>
    <row r="2342" spans="1:7" ht="10.5" customHeight="1" x14ac:dyDescent="0.2">
      <c r="A2342" s="5">
        <v>2341</v>
      </c>
      <c r="B2342" s="5" t="s">
        <v>104</v>
      </c>
      <c r="C2342" s="5">
        <v>23</v>
      </c>
      <c r="D2342" s="2" t="s">
        <v>47</v>
      </c>
      <c r="E2342" s="5" t="s">
        <v>14</v>
      </c>
      <c r="F2342" s="5" t="s">
        <v>29</v>
      </c>
      <c r="G2342" s="6">
        <v>1017</v>
      </c>
    </row>
    <row r="2343" spans="1:7" ht="10.5" customHeight="1" x14ac:dyDescent="0.2">
      <c r="A2343" s="5">
        <v>2342</v>
      </c>
      <c r="B2343" s="5" t="s">
        <v>104</v>
      </c>
      <c r="C2343" s="5">
        <v>24</v>
      </c>
      <c r="D2343" s="2" t="s">
        <v>48</v>
      </c>
      <c r="E2343" s="5" t="s">
        <v>14</v>
      </c>
      <c r="F2343" s="5" t="s">
        <v>29</v>
      </c>
      <c r="G2343" s="6">
        <v>154635</v>
      </c>
    </row>
    <row r="2344" spans="1:7" ht="10.5" customHeight="1" x14ac:dyDescent="0.2">
      <c r="A2344" s="5">
        <v>2343</v>
      </c>
      <c r="B2344" s="5" t="s">
        <v>104</v>
      </c>
      <c r="C2344" s="5">
        <v>25</v>
      </c>
      <c r="D2344" s="2" t="s">
        <v>59</v>
      </c>
      <c r="E2344" s="5" t="s">
        <v>14</v>
      </c>
      <c r="F2344" s="5" t="s">
        <v>29</v>
      </c>
      <c r="G2344" s="6">
        <v>0</v>
      </c>
    </row>
    <row r="2345" spans="1:7" ht="10.5" customHeight="1" x14ac:dyDescent="0.2">
      <c r="A2345" s="5">
        <v>2344</v>
      </c>
      <c r="B2345" s="5" t="s">
        <v>104</v>
      </c>
      <c r="C2345" s="5">
        <v>26</v>
      </c>
      <c r="D2345" s="2" t="s">
        <v>49</v>
      </c>
      <c r="E2345" s="5" t="s">
        <v>14</v>
      </c>
      <c r="F2345" s="5" t="s">
        <v>29</v>
      </c>
      <c r="G2345" s="6">
        <v>0</v>
      </c>
    </row>
    <row r="2346" spans="1:7" ht="10.5" customHeight="1" x14ac:dyDescent="0.2">
      <c r="A2346" s="5">
        <v>2345</v>
      </c>
      <c r="B2346" s="5" t="s">
        <v>104</v>
      </c>
      <c r="C2346" s="5">
        <v>27</v>
      </c>
      <c r="D2346" s="2" t="s">
        <v>60</v>
      </c>
      <c r="E2346" s="5" t="s">
        <v>14</v>
      </c>
      <c r="F2346" s="5" t="s">
        <v>29</v>
      </c>
      <c r="G2346" s="6">
        <v>0</v>
      </c>
    </row>
    <row r="2347" spans="1:7" ht="10.5" customHeight="1" x14ac:dyDescent="0.2">
      <c r="A2347" s="5">
        <v>2346</v>
      </c>
      <c r="B2347" s="5" t="s">
        <v>104</v>
      </c>
      <c r="C2347" s="5">
        <v>28</v>
      </c>
      <c r="D2347" s="2" t="s">
        <v>61</v>
      </c>
      <c r="E2347" s="5" t="s">
        <v>14</v>
      </c>
      <c r="F2347" s="5" t="s">
        <v>29</v>
      </c>
      <c r="G2347" s="6">
        <v>2315022</v>
      </c>
    </row>
    <row r="2348" spans="1:7" ht="10.5" customHeight="1" x14ac:dyDescent="0.2">
      <c r="A2348" s="5">
        <v>2347</v>
      </c>
      <c r="B2348" s="5" t="s">
        <v>11</v>
      </c>
      <c r="C2348" s="5">
        <v>29</v>
      </c>
      <c r="D2348" s="2" t="s">
        <v>11</v>
      </c>
      <c r="E2348" s="5" t="s">
        <v>13</v>
      </c>
      <c r="F2348" s="5" t="s">
        <v>29</v>
      </c>
      <c r="G2348" s="6">
        <v>70099</v>
      </c>
    </row>
    <row r="2349" spans="1:7" ht="10.5" customHeight="1" x14ac:dyDescent="0.2">
      <c r="A2349" s="5">
        <v>2348</v>
      </c>
      <c r="B2349" s="5" t="s">
        <v>11</v>
      </c>
      <c r="C2349" s="5">
        <v>29</v>
      </c>
      <c r="D2349" s="2" t="s">
        <v>11</v>
      </c>
      <c r="E2349" s="5" t="s">
        <v>14</v>
      </c>
      <c r="F2349" s="5" t="s">
        <v>29</v>
      </c>
      <c r="G2349" s="6">
        <v>31629</v>
      </c>
    </row>
    <row r="2350" spans="1:7" ht="10.5" customHeight="1" x14ac:dyDescent="0.2">
      <c r="A2350" s="5">
        <v>2349</v>
      </c>
      <c r="B2350" s="5" t="s">
        <v>24</v>
      </c>
      <c r="C2350" s="5">
        <v>30</v>
      </c>
      <c r="D2350" s="2" t="s">
        <v>15</v>
      </c>
      <c r="E2350" s="5" t="s">
        <v>13</v>
      </c>
      <c r="F2350" s="5" t="s">
        <v>29</v>
      </c>
      <c r="G2350" s="6">
        <v>1006</v>
      </c>
    </row>
    <row r="2351" spans="1:7" ht="10.5" customHeight="1" x14ac:dyDescent="0.2">
      <c r="A2351" s="5">
        <v>2350</v>
      </c>
      <c r="B2351" s="5" t="s">
        <v>24</v>
      </c>
      <c r="C2351" s="5">
        <v>30</v>
      </c>
      <c r="D2351" s="2" t="s">
        <v>15</v>
      </c>
      <c r="E2351" s="5" t="s">
        <v>14</v>
      </c>
      <c r="F2351" s="5" t="s">
        <v>29</v>
      </c>
      <c r="G2351" s="6">
        <v>0</v>
      </c>
    </row>
    <row r="2352" spans="1:7" ht="10.5" customHeight="1" x14ac:dyDescent="0.2">
      <c r="A2352" s="5">
        <v>2351</v>
      </c>
      <c r="B2352" s="5" t="s">
        <v>25</v>
      </c>
      <c r="C2352" s="5">
        <v>1</v>
      </c>
      <c r="D2352" s="2" t="s">
        <v>18</v>
      </c>
      <c r="E2352" s="5" t="s">
        <v>13</v>
      </c>
      <c r="F2352" s="5" t="s">
        <v>28</v>
      </c>
      <c r="G2352" s="6">
        <v>270948</v>
      </c>
    </row>
    <row r="2353" spans="1:7" ht="10.5" customHeight="1" x14ac:dyDescent="0.2">
      <c r="A2353" s="5">
        <v>2352</v>
      </c>
      <c r="B2353" s="5" t="s">
        <v>25</v>
      </c>
      <c r="C2353" s="5">
        <v>2</v>
      </c>
      <c r="D2353" s="2" t="s">
        <v>0</v>
      </c>
      <c r="E2353" s="5" t="s">
        <v>13</v>
      </c>
      <c r="F2353" s="5" t="s">
        <v>28</v>
      </c>
      <c r="G2353" s="6">
        <v>5836627</v>
      </c>
    </row>
    <row r="2354" spans="1:7" ht="10.5" customHeight="1" x14ac:dyDescent="0.2">
      <c r="A2354" s="5">
        <v>2353</v>
      </c>
      <c r="B2354" s="5" t="s">
        <v>25</v>
      </c>
      <c r="C2354" s="5">
        <v>3</v>
      </c>
      <c r="D2354" s="2" t="s">
        <v>1</v>
      </c>
      <c r="E2354" s="5" t="s">
        <v>13</v>
      </c>
      <c r="F2354" s="5" t="s">
        <v>28</v>
      </c>
      <c r="G2354" s="6">
        <v>161503</v>
      </c>
    </row>
    <row r="2355" spans="1:7" ht="10.5" customHeight="1" x14ac:dyDescent="0.2">
      <c r="A2355" s="5">
        <v>2354</v>
      </c>
      <c r="B2355" s="5" t="s">
        <v>25</v>
      </c>
      <c r="C2355" s="5">
        <v>4</v>
      </c>
      <c r="D2355" s="2" t="s">
        <v>20</v>
      </c>
      <c r="E2355" s="5" t="s">
        <v>13</v>
      </c>
      <c r="F2355" s="5" t="s">
        <v>28</v>
      </c>
      <c r="G2355" s="6">
        <v>45688</v>
      </c>
    </row>
    <row r="2356" spans="1:7" ht="10.5" customHeight="1" x14ac:dyDescent="0.2">
      <c r="A2356" s="5">
        <v>2355</v>
      </c>
      <c r="B2356" s="5" t="s">
        <v>25</v>
      </c>
      <c r="C2356" s="5">
        <v>5</v>
      </c>
      <c r="D2356" s="2" t="s">
        <v>2</v>
      </c>
      <c r="E2356" s="5" t="s">
        <v>13</v>
      </c>
      <c r="F2356" s="5" t="s">
        <v>28</v>
      </c>
      <c r="G2356" s="6">
        <v>780197</v>
      </c>
    </row>
    <row r="2357" spans="1:7" ht="10.5" customHeight="1" x14ac:dyDescent="0.2">
      <c r="A2357" s="5">
        <v>2356</v>
      </c>
      <c r="B2357" s="5" t="s">
        <v>25</v>
      </c>
      <c r="C2357" s="5">
        <v>6</v>
      </c>
      <c r="D2357" s="2" t="s">
        <v>19</v>
      </c>
      <c r="E2357" s="5" t="s">
        <v>13</v>
      </c>
      <c r="F2357" s="5" t="s">
        <v>28</v>
      </c>
      <c r="G2357" s="6">
        <v>1221285</v>
      </c>
    </row>
    <row r="2358" spans="1:7" ht="10.5" customHeight="1" x14ac:dyDescent="0.2">
      <c r="A2358" s="5">
        <v>2357</v>
      </c>
      <c r="B2358" s="5" t="s">
        <v>25</v>
      </c>
      <c r="C2358" s="5">
        <v>7</v>
      </c>
      <c r="D2358" s="2" t="s">
        <v>3</v>
      </c>
      <c r="E2358" s="5" t="s">
        <v>13</v>
      </c>
      <c r="F2358" s="5" t="s">
        <v>28</v>
      </c>
      <c r="G2358" s="6">
        <v>34978</v>
      </c>
    </row>
    <row r="2359" spans="1:7" ht="10.5" customHeight="1" x14ac:dyDescent="0.2">
      <c r="A2359" s="5">
        <v>2358</v>
      </c>
      <c r="B2359" s="5" t="s">
        <v>25</v>
      </c>
      <c r="C2359" s="5">
        <v>8</v>
      </c>
      <c r="D2359" s="2" t="s">
        <v>4</v>
      </c>
      <c r="E2359" s="5" t="s">
        <v>13</v>
      </c>
      <c r="F2359" s="5" t="s">
        <v>28</v>
      </c>
      <c r="G2359" s="6">
        <v>0</v>
      </c>
    </row>
    <row r="2360" spans="1:7" ht="10.5" customHeight="1" x14ac:dyDescent="0.2">
      <c r="A2360" s="5">
        <v>2359</v>
      </c>
      <c r="B2360" s="5" t="s">
        <v>25</v>
      </c>
      <c r="C2360" s="5">
        <v>9</v>
      </c>
      <c r="D2360" s="2" t="s">
        <v>5</v>
      </c>
      <c r="E2360" s="5" t="s">
        <v>13</v>
      </c>
      <c r="F2360" s="5" t="s">
        <v>28</v>
      </c>
      <c r="G2360" s="6">
        <v>0</v>
      </c>
    </row>
    <row r="2361" spans="1:7" ht="10.5" customHeight="1" x14ac:dyDescent="0.2">
      <c r="A2361" s="5">
        <v>2360</v>
      </c>
      <c r="B2361" s="5" t="s">
        <v>25</v>
      </c>
      <c r="C2361" s="5">
        <v>10</v>
      </c>
      <c r="D2361" s="2" t="s">
        <v>6</v>
      </c>
      <c r="E2361" s="5" t="s">
        <v>13</v>
      </c>
      <c r="F2361" s="5" t="s">
        <v>28</v>
      </c>
      <c r="G2361" s="6">
        <v>0</v>
      </c>
    </row>
    <row r="2362" spans="1:7" ht="10.5" customHeight="1" x14ac:dyDescent="0.2">
      <c r="A2362" s="5">
        <v>2361</v>
      </c>
      <c r="B2362" s="5" t="s">
        <v>25</v>
      </c>
      <c r="C2362" s="5">
        <v>11</v>
      </c>
      <c r="D2362" s="2" t="s">
        <v>7</v>
      </c>
      <c r="E2362" s="5" t="s">
        <v>13</v>
      </c>
      <c r="F2362" s="5" t="s">
        <v>28</v>
      </c>
      <c r="G2362" s="6">
        <v>0</v>
      </c>
    </row>
    <row r="2363" spans="1:7" ht="10.5" customHeight="1" x14ac:dyDescent="0.2">
      <c r="A2363" s="5">
        <v>2362</v>
      </c>
      <c r="B2363" s="5" t="s">
        <v>25</v>
      </c>
      <c r="C2363" s="5">
        <v>12</v>
      </c>
      <c r="D2363" s="2" t="s">
        <v>8</v>
      </c>
      <c r="E2363" s="5" t="s">
        <v>13</v>
      </c>
      <c r="F2363" s="5" t="s">
        <v>28</v>
      </c>
      <c r="G2363" s="6">
        <v>27925096</v>
      </c>
    </row>
    <row r="2364" spans="1:7" ht="10.5" customHeight="1" x14ac:dyDescent="0.2">
      <c r="A2364" s="5">
        <v>2363</v>
      </c>
      <c r="B2364" s="5" t="s">
        <v>25</v>
      </c>
      <c r="C2364" s="5">
        <v>13</v>
      </c>
      <c r="D2364" s="2" t="s">
        <v>9</v>
      </c>
      <c r="E2364" s="5" t="s">
        <v>13</v>
      </c>
      <c r="F2364" s="5" t="s">
        <v>28</v>
      </c>
      <c r="G2364" s="6">
        <v>0</v>
      </c>
    </row>
    <row r="2365" spans="1:7" ht="10.5" customHeight="1" x14ac:dyDescent="0.2">
      <c r="A2365" s="5">
        <v>2364</v>
      </c>
      <c r="B2365" s="5" t="s">
        <v>25</v>
      </c>
      <c r="C2365" s="5">
        <v>14</v>
      </c>
      <c r="D2365" s="2" t="s">
        <v>10</v>
      </c>
      <c r="E2365" s="5" t="s">
        <v>13</v>
      </c>
      <c r="F2365" s="5" t="s">
        <v>28</v>
      </c>
      <c r="G2365" s="6">
        <v>17582517</v>
      </c>
    </row>
    <row r="2366" spans="1:7" ht="10.5" customHeight="1" x14ac:dyDescent="0.2">
      <c r="A2366" s="5">
        <v>2365</v>
      </c>
      <c r="B2366" s="5" t="s">
        <v>25</v>
      </c>
      <c r="C2366" s="5">
        <v>1</v>
      </c>
      <c r="D2366" s="2" t="s">
        <v>18</v>
      </c>
      <c r="E2366" s="5" t="s">
        <v>14</v>
      </c>
      <c r="F2366" s="5" t="s">
        <v>28</v>
      </c>
      <c r="G2366" s="6">
        <v>0</v>
      </c>
    </row>
    <row r="2367" spans="1:7" ht="10.5" customHeight="1" x14ac:dyDescent="0.2">
      <c r="A2367" s="5">
        <v>2366</v>
      </c>
      <c r="B2367" s="5" t="s">
        <v>25</v>
      </c>
      <c r="C2367" s="5">
        <v>2</v>
      </c>
      <c r="D2367" s="2" t="s">
        <v>0</v>
      </c>
      <c r="E2367" s="5" t="s">
        <v>14</v>
      </c>
      <c r="F2367" s="5" t="s">
        <v>28</v>
      </c>
      <c r="G2367" s="6">
        <v>799</v>
      </c>
    </row>
    <row r="2368" spans="1:7" ht="10.5" customHeight="1" x14ac:dyDescent="0.2">
      <c r="A2368" s="5">
        <v>2367</v>
      </c>
      <c r="B2368" s="5" t="s">
        <v>25</v>
      </c>
      <c r="C2368" s="5">
        <v>3</v>
      </c>
      <c r="D2368" s="2" t="s">
        <v>1</v>
      </c>
      <c r="E2368" s="5" t="s">
        <v>14</v>
      </c>
      <c r="F2368" s="5" t="s">
        <v>28</v>
      </c>
      <c r="G2368" s="6">
        <v>482800</v>
      </c>
    </row>
    <row r="2369" spans="1:7" ht="10.5" customHeight="1" x14ac:dyDescent="0.2">
      <c r="A2369" s="5">
        <v>2368</v>
      </c>
      <c r="B2369" s="5" t="s">
        <v>25</v>
      </c>
      <c r="C2369" s="5">
        <v>4</v>
      </c>
      <c r="D2369" s="2" t="s">
        <v>20</v>
      </c>
      <c r="E2369" s="5" t="s">
        <v>14</v>
      </c>
      <c r="F2369" s="5" t="s">
        <v>28</v>
      </c>
      <c r="G2369" s="6">
        <v>37942</v>
      </c>
    </row>
    <row r="2370" spans="1:7" ht="10.5" customHeight="1" x14ac:dyDescent="0.2">
      <c r="A2370" s="5">
        <v>2369</v>
      </c>
      <c r="B2370" s="5" t="s">
        <v>25</v>
      </c>
      <c r="C2370" s="5">
        <v>5</v>
      </c>
      <c r="D2370" s="2" t="s">
        <v>2</v>
      </c>
      <c r="E2370" s="5" t="s">
        <v>14</v>
      </c>
      <c r="F2370" s="5" t="s">
        <v>28</v>
      </c>
      <c r="G2370" s="6">
        <v>0</v>
      </c>
    </row>
    <row r="2371" spans="1:7" ht="10.5" customHeight="1" x14ac:dyDescent="0.2">
      <c r="A2371" s="5">
        <v>2370</v>
      </c>
      <c r="B2371" s="5" t="s">
        <v>25</v>
      </c>
      <c r="C2371" s="5">
        <v>6</v>
      </c>
      <c r="D2371" s="2" t="s">
        <v>19</v>
      </c>
      <c r="E2371" s="5" t="s">
        <v>14</v>
      </c>
      <c r="F2371" s="5" t="s">
        <v>28</v>
      </c>
      <c r="G2371" s="6">
        <v>0</v>
      </c>
    </row>
    <row r="2372" spans="1:7" ht="10.5" customHeight="1" x14ac:dyDescent="0.2">
      <c r="A2372" s="5">
        <v>2371</v>
      </c>
      <c r="B2372" s="5" t="s">
        <v>25</v>
      </c>
      <c r="C2372" s="5">
        <v>7</v>
      </c>
      <c r="D2372" s="2" t="s">
        <v>3</v>
      </c>
      <c r="E2372" s="5" t="s">
        <v>14</v>
      </c>
      <c r="F2372" s="5" t="s">
        <v>28</v>
      </c>
      <c r="G2372" s="6">
        <v>0</v>
      </c>
    </row>
    <row r="2373" spans="1:7" ht="10.5" customHeight="1" x14ac:dyDescent="0.2">
      <c r="A2373" s="5">
        <v>2372</v>
      </c>
      <c r="B2373" s="5" t="s">
        <v>25</v>
      </c>
      <c r="C2373" s="5">
        <v>8</v>
      </c>
      <c r="D2373" s="2" t="s">
        <v>4</v>
      </c>
      <c r="E2373" s="5" t="s">
        <v>14</v>
      </c>
      <c r="F2373" s="5" t="s">
        <v>28</v>
      </c>
      <c r="G2373" s="6">
        <v>3840551</v>
      </c>
    </row>
    <row r="2374" spans="1:7" ht="10.5" customHeight="1" x14ac:dyDescent="0.2">
      <c r="A2374" s="5">
        <v>2373</v>
      </c>
      <c r="B2374" s="5" t="s">
        <v>25</v>
      </c>
      <c r="C2374" s="5">
        <v>9</v>
      </c>
      <c r="D2374" s="2" t="s">
        <v>5</v>
      </c>
      <c r="E2374" s="5" t="s">
        <v>14</v>
      </c>
      <c r="F2374" s="5" t="s">
        <v>28</v>
      </c>
      <c r="G2374" s="6">
        <v>2469173</v>
      </c>
    </row>
    <row r="2375" spans="1:7" ht="10.5" customHeight="1" x14ac:dyDescent="0.2">
      <c r="A2375" s="5">
        <v>2374</v>
      </c>
      <c r="B2375" s="5" t="s">
        <v>25</v>
      </c>
      <c r="C2375" s="5">
        <v>10</v>
      </c>
      <c r="D2375" s="2" t="s">
        <v>6</v>
      </c>
      <c r="E2375" s="5" t="s">
        <v>14</v>
      </c>
      <c r="F2375" s="5" t="s">
        <v>28</v>
      </c>
      <c r="G2375" s="6">
        <v>384650</v>
      </c>
    </row>
    <row r="2376" spans="1:7" ht="10.5" customHeight="1" x14ac:dyDescent="0.2">
      <c r="A2376" s="5">
        <v>2375</v>
      </c>
      <c r="B2376" s="5" t="s">
        <v>25</v>
      </c>
      <c r="C2376" s="5">
        <v>11</v>
      </c>
      <c r="D2376" s="2" t="s">
        <v>7</v>
      </c>
      <c r="E2376" s="5" t="s">
        <v>14</v>
      </c>
      <c r="F2376" s="5" t="s">
        <v>28</v>
      </c>
      <c r="G2376" s="6">
        <v>1741273</v>
      </c>
    </row>
    <row r="2377" spans="1:7" ht="10.5" customHeight="1" x14ac:dyDescent="0.2">
      <c r="A2377" s="5">
        <v>2376</v>
      </c>
      <c r="B2377" s="5" t="s">
        <v>25</v>
      </c>
      <c r="C2377" s="5">
        <v>12</v>
      </c>
      <c r="D2377" s="2" t="s">
        <v>8</v>
      </c>
      <c r="E2377" s="5" t="s">
        <v>14</v>
      </c>
      <c r="F2377" s="5" t="s">
        <v>28</v>
      </c>
      <c r="G2377" s="6">
        <v>0</v>
      </c>
    </row>
    <row r="2378" spans="1:7" ht="10.5" customHeight="1" x14ac:dyDescent="0.2">
      <c r="A2378" s="5">
        <v>2377</v>
      </c>
      <c r="B2378" s="5" t="s">
        <v>25</v>
      </c>
      <c r="C2378" s="5">
        <v>13</v>
      </c>
      <c r="D2378" s="2" t="s">
        <v>9</v>
      </c>
      <c r="E2378" s="5" t="s">
        <v>14</v>
      </c>
      <c r="F2378" s="5" t="s">
        <v>28</v>
      </c>
      <c r="G2378" s="6">
        <v>1789783</v>
      </c>
    </row>
    <row r="2379" spans="1:7" ht="10.5" customHeight="1" x14ac:dyDescent="0.2">
      <c r="A2379" s="5">
        <v>2378</v>
      </c>
      <c r="B2379" s="5" t="s">
        <v>25</v>
      </c>
      <c r="C2379" s="5">
        <v>14</v>
      </c>
      <c r="D2379" s="2" t="s">
        <v>10</v>
      </c>
      <c r="E2379" s="5" t="s">
        <v>14</v>
      </c>
      <c r="F2379" s="5" t="s">
        <v>28</v>
      </c>
      <c r="G2379" s="6">
        <v>182227</v>
      </c>
    </row>
    <row r="2380" spans="1:7" ht="10.5" customHeight="1" x14ac:dyDescent="0.2">
      <c r="A2380" s="5">
        <v>2379</v>
      </c>
      <c r="B2380" s="5" t="s">
        <v>104</v>
      </c>
      <c r="C2380" s="5">
        <v>20</v>
      </c>
      <c r="D2380" s="2" t="s">
        <v>56</v>
      </c>
      <c r="E2380" s="5" t="s">
        <v>13</v>
      </c>
      <c r="F2380" s="5" t="s">
        <v>28</v>
      </c>
      <c r="G2380" s="6">
        <v>178062</v>
      </c>
    </row>
    <row r="2381" spans="1:7" ht="10.5" customHeight="1" x14ac:dyDescent="0.2">
      <c r="A2381" s="5">
        <v>2380</v>
      </c>
      <c r="B2381" s="5" t="s">
        <v>104</v>
      </c>
      <c r="C2381" s="5">
        <v>21</v>
      </c>
      <c r="D2381" s="2" t="s">
        <v>57</v>
      </c>
      <c r="E2381" s="5" t="s">
        <v>13</v>
      </c>
      <c r="F2381" s="5" t="s">
        <v>28</v>
      </c>
      <c r="G2381" s="6">
        <v>0</v>
      </c>
    </row>
    <row r="2382" spans="1:7" ht="10.5" customHeight="1" x14ac:dyDescent="0.2">
      <c r="A2382" s="5">
        <v>2381</v>
      </c>
      <c r="B2382" s="5" t="s">
        <v>104</v>
      </c>
      <c r="C2382" s="5">
        <v>22</v>
      </c>
      <c r="D2382" s="2" t="s">
        <v>58</v>
      </c>
      <c r="E2382" s="5" t="s">
        <v>13</v>
      </c>
      <c r="F2382" s="5" t="s">
        <v>28</v>
      </c>
      <c r="G2382" s="6">
        <v>0</v>
      </c>
    </row>
    <row r="2383" spans="1:7" ht="10.5" customHeight="1" x14ac:dyDescent="0.2">
      <c r="A2383" s="5">
        <v>2382</v>
      </c>
      <c r="B2383" s="5" t="s">
        <v>104</v>
      </c>
      <c r="C2383" s="5">
        <v>23</v>
      </c>
      <c r="D2383" s="2" t="s">
        <v>47</v>
      </c>
      <c r="E2383" s="5" t="s">
        <v>13</v>
      </c>
      <c r="F2383" s="5" t="s">
        <v>28</v>
      </c>
      <c r="G2383" s="6">
        <v>279387</v>
      </c>
    </row>
    <row r="2384" spans="1:7" ht="10.5" customHeight="1" x14ac:dyDescent="0.2">
      <c r="A2384" s="5">
        <v>2383</v>
      </c>
      <c r="B2384" s="5" t="s">
        <v>104</v>
      </c>
      <c r="C2384" s="5">
        <v>24</v>
      </c>
      <c r="D2384" s="2" t="s">
        <v>48</v>
      </c>
      <c r="E2384" s="5" t="s">
        <v>13</v>
      </c>
      <c r="F2384" s="5" t="s">
        <v>28</v>
      </c>
      <c r="G2384" s="6">
        <v>9736</v>
      </c>
    </row>
    <row r="2385" spans="1:7" ht="10.5" customHeight="1" x14ac:dyDescent="0.2">
      <c r="A2385" s="5">
        <v>2384</v>
      </c>
      <c r="B2385" s="5" t="s">
        <v>104</v>
      </c>
      <c r="C2385" s="5">
        <v>25</v>
      </c>
      <c r="D2385" s="2" t="s">
        <v>59</v>
      </c>
      <c r="E2385" s="5" t="s">
        <v>13</v>
      </c>
      <c r="F2385" s="5" t="s">
        <v>28</v>
      </c>
      <c r="G2385" s="6">
        <v>9595</v>
      </c>
    </row>
    <row r="2386" spans="1:7" ht="10.5" customHeight="1" x14ac:dyDescent="0.2">
      <c r="A2386" s="5">
        <v>2385</v>
      </c>
      <c r="B2386" s="5" t="s">
        <v>104</v>
      </c>
      <c r="C2386" s="5">
        <v>26</v>
      </c>
      <c r="D2386" s="2" t="s">
        <v>49</v>
      </c>
      <c r="E2386" s="5" t="s">
        <v>13</v>
      </c>
      <c r="F2386" s="5" t="s">
        <v>28</v>
      </c>
      <c r="G2386" s="6">
        <v>191682</v>
      </c>
    </row>
    <row r="2387" spans="1:7" ht="10.5" customHeight="1" x14ac:dyDescent="0.2">
      <c r="A2387" s="5">
        <v>2386</v>
      </c>
      <c r="B2387" s="5" t="s">
        <v>104</v>
      </c>
      <c r="C2387" s="5">
        <v>27</v>
      </c>
      <c r="D2387" s="2" t="s">
        <v>60</v>
      </c>
      <c r="E2387" s="5" t="s">
        <v>13</v>
      </c>
      <c r="F2387" s="5" t="s">
        <v>28</v>
      </c>
      <c r="G2387" s="6">
        <v>0</v>
      </c>
    </row>
    <row r="2388" spans="1:7" ht="10.5" customHeight="1" x14ac:dyDescent="0.2">
      <c r="A2388" s="5">
        <v>2387</v>
      </c>
      <c r="B2388" s="5" t="s">
        <v>104</v>
      </c>
      <c r="C2388" s="5">
        <v>28</v>
      </c>
      <c r="D2388" s="2" t="s">
        <v>61</v>
      </c>
      <c r="E2388" s="5" t="s">
        <v>13</v>
      </c>
      <c r="F2388" s="5" t="s">
        <v>28</v>
      </c>
      <c r="G2388" s="6">
        <v>308893</v>
      </c>
    </row>
    <row r="2389" spans="1:7" ht="10.5" customHeight="1" x14ac:dyDescent="0.2">
      <c r="A2389" s="5">
        <v>2388</v>
      </c>
      <c r="B2389" s="5" t="s">
        <v>104</v>
      </c>
      <c r="C2389" s="5">
        <v>20</v>
      </c>
      <c r="D2389" s="2" t="s">
        <v>56</v>
      </c>
      <c r="E2389" s="5" t="s">
        <v>14</v>
      </c>
      <c r="F2389" s="5" t="s">
        <v>28</v>
      </c>
      <c r="G2389" s="6">
        <v>0</v>
      </c>
    </row>
    <row r="2390" spans="1:7" ht="10.5" customHeight="1" x14ac:dyDescent="0.2">
      <c r="A2390" s="5">
        <v>2389</v>
      </c>
      <c r="B2390" s="5" t="s">
        <v>104</v>
      </c>
      <c r="C2390" s="5">
        <v>21</v>
      </c>
      <c r="D2390" s="2" t="s">
        <v>57</v>
      </c>
      <c r="E2390" s="5" t="s">
        <v>14</v>
      </c>
      <c r="F2390" s="5" t="s">
        <v>28</v>
      </c>
      <c r="G2390" s="6">
        <v>86920</v>
      </c>
    </row>
    <row r="2391" spans="1:7" ht="10.5" customHeight="1" x14ac:dyDescent="0.2">
      <c r="A2391" s="5">
        <v>2390</v>
      </c>
      <c r="B2391" s="5" t="s">
        <v>104</v>
      </c>
      <c r="C2391" s="5">
        <v>22</v>
      </c>
      <c r="D2391" s="2" t="s">
        <v>58</v>
      </c>
      <c r="E2391" s="5" t="s">
        <v>14</v>
      </c>
      <c r="F2391" s="5" t="s">
        <v>28</v>
      </c>
      <c r="G2391" s="6">
        <v>639285</v>
      </c>
    </row>
    <row r="2392" spans="1:7" ht="10.5" customHeight="1" x14ac:dyDescent="0.2">
      <c r="A2392" s="5">
        <v>2391</v>
      </c>
      <c r="B2392" s="5" t="s">
        <v>104</v>
      </c>
      <c r="C2392" s="5">
        <v>23</v>
      </c>
      <c r="D2392" s="2" t="s">
        <v>47</v>
      </c>
      <c r="E2392" s="5" t="s">
        <v>14</v>
      </c>
      <c r="F2392" s="5" t="s">
        <v>28</v>
      </c>
      <c r="G2392" s="6">
        <v>836</v>
      </c>
    </row>
    <row r="2393" spans="1:7" ht="10.5" customHeight="1" x14ac:dyDescent="0.2">
      <c r="A2393" s="5">
        <v>2392</v>
      </c>
      <c r="B2393" s="5" t="s">
        <v>104</v>
      </c>
      <c r="C2393" s="5">
        <v>24</v>
      </c>
      <c r="D2393" s="2" t="s">
        <v>48</v>
      </c>
      <c r="E2393" s="5" t="s">
        <v>14</v>
      </c>
      <c r="F2393" s="5" t="s">
        <v>28</v>
      </c>
      <c r="G2393" s="6">
        <v>184583</v>
      </c>
    </row>
    <row r="2394" spans="1:7" ht="10.5" customHeight="1" x14ac:dyDescent="0.2">
      <c r="A2394" s="5">
        <v>2393</v>
      </c>
      <c r="B2394" s="5" t="s">
        <v>104</v>
      </c>
      <c r="C2394" s="5">
        <v>25</v>
      </c>
      <c r="D2394" s="2" t="s">
        <v>59</v>
      </c>
      <c r="E2394" s="5" t="s">
        <v>14</v>
      </c>
      <c r="F2394" s="5" t="s">
        <v>28</v>
      </c>
      <c r="G2394" s="6">
        <v>27686</v>
      </c>
    </row>
    <row r="2395" spans="1:7" ht="10.5" customHeight="1" x14ac:dyDescent="0.2">
      <c r="A2395" s="5">
        <v>2394</v>
      </c>
      <c r="B2395" s="5" t="s">
        <v>104</v>
      </c>
      <c r="C2395" s="5">
        <v>26</v>
      </c>
      <c r="D2395" s="2" t="s">
        <v>49</v>
      </c>
      <c r="E2395" s="5" t="s">
        <v>14</v>
      </c>
      <c r="F2395" s="5" t="s">
        <v>28</v>
      </c>
      <c r="G2395" s="6">
        <v>0</v>
      </c>
    </row>
    <row r="2396" spans="1:7" ht="10.5" customHeight="1" x14ac:dyDescent="0.2">
      <c r="A2396" s="5">
        <v>2395</v>
      </c>
      <c r="B2396" s="5" t="s">
        <v>104</v>
      </c>
      <c r="C2396" s="5">
        <v>27</v>
      </c>
      <c r="D2396" s="2" t="s">
        <v>60</v>
      </c>
      <c r="E2396" s="5" t="s">
        <v>14</v>
      </c>
      <c r="F2396" s="5" t="s">
        <v>28</v>
      </c>
      <c r="G2396" s="6">
        <v>0</v>
      </c>
    </row>
    <row r="2397" spans="1:7" ht="10.5" customHeight="1" x14ac:dyDescent="0.2">
      <c r="A2397" s="5">
        <v>2396</v>
      </c>
      <c r="B2397" s="5" t="s">
        <v>104</v>
      </c>
      <c r="C2397" s="5">
        <v>28</v>
      </c>
      <c r="D2397" s="2" t="s">
        <v>61</v>
      </c>
      <c r="E2397" s="5" t="s">
        <v>14</v>
      </c>
      <c r="F2397" s="5" t="s">
        <v>28</v>
      </c>
      <c r="G2397" s="6">
        <v>2631350</v>
      </c>
    </row>
    <row r="2398" spans="1:7" ht="10.5" customHeight="1" x14ac:dyDescent="0.2">
      <c r="A2398" s="5">
        <v>2397</v>
      </c>
      <c r="B2398" s="5" t="s">
        <v>11</v>
      </c>
      <c r="C2398" s="5">
        <v>29</v>
      </c>
      <c r="D2398" s="2" t="s">
        <v>11</v>
      </c>
      <c r="E2398" s="5" t="s">
        <v>13</v>
      </c>
      <c r="F2398" s="5" t="s">
        <v>28</v>
      </c>
      <c r="G2398" s="6">
        <v>134683</v>
      </c>
    </row>
    <row r="2399" spans="1:7" ht="10.5" customHeight="1" x14ac:dyDescent="0.2">
      <c r="A2399" s="5">
        <v>2398</v>
      </c>
      <c r="B2399" s="5" t="s">
        <v>11</v>
      </c>
      <c r="C2399" s="5">
        <v>29</v>
      </c>
      <c r="D2399" s="2" t="s">
        <v>11</v>
      </c>
      <c r="E2399" s="5" t="s">
        <v>14</v>
      </c>
      <c r="F2399" s="5" t="s">
        <v>28</v>
      </c>
      <c r="G2399" s="6">
        <v>-48589</v>
      </c>
    </row>
    <row r="2400" spans="1:7" ht="10.5" customHeight="1" x14ac:dyDescent="0.2">
      <c r="A2400" s="5">
        <v>2399</v>
      </c>
      <c r="B2400" s="5" t="s">
        <v>24</v>
      </c>
      <c r="C2400" s="5">
        <v>30</v>
      </c>
      <c r="D2400" s="2" t="s">
        <v>15</v>
      </c>
      <c r="E2400" s="5" t="s">
        <v>13</v>
      </c>
      <c r="F2400" s="5" t="s">
        <v>28</v>
      </c>
      <c r="G2400" s="6">
        <v>1706</v>
      </c>
    </row>
    <row r="2401" spans="1:7" ht="10.5" customHeight="1" x14ac:dyDescent="0.2">
      <c r="A2401" s="5">
        <v>2400</v>
      </c>
      <c r="B2401" s="5" t="s">
        <v>24</v>
      </c>
      <c r="C2401" s="5">
        <v>30</v>
      </c>
      <c r="D2401" s="2" t="s">
        <v>15</v>
      </c>
      <c r="E2401" s="5" t="s">
        <v>14</v>
      </c>
      <c r="F2401" s="5" t="s">
        <v>28</v>
      </c>
      <c r="G2401" s="6">
        <v>0</v>
      </c>
    </row>
    <row r="2402" spans="1:7" ht="10.5" customHeight="1" x14ac:dyDescent="0.2">
      <c r="A2402" s="5">
        <v>2401</v>
      </c>
      <c r="B2402" s="5" t="s">
        <v>25</v>
      </c>
      <c r="C2402" s="5">
        <v>1</v>
      </c>
      <c r="D2402" s="2" t="s">
        <v>18</v>
      </c>
      <c r="E2402" s="5" t="s">
        <v>13</v>
      </c>
      <c r="F2402" s="5" t="s">
        <v>27</v>
      </c>
      <c r="G2402" s="6">
        <v>273113</v>
      </c>
    </row>
    <row r="2403" spans="1:7" ht="10.5" customHeight="1" x14ac:dyDescent="0.2">
      <c r="A2403" s="5">
        <v>2402</v>
      </c>
      <c r="B2403" s="5" t="s">
        <v>25</v>
      </c>
      <c r="C2403" s="5">
        <v>2</v>
      </c>
      <c r="D2403" s="2" t="s">
        <v>0</v>
      </c>
      <c r="E2403" s="5" t="s">
        <v>13</v>
      </c>
      <c r="F2403" s="5" t="s">
        <v>27</v>
      </c>
      <c r="G2403" s="6">
        <v>5724002</v>
      </c>
    </row>
    <row r="2404" spans="1:7" ht="10.5" customHeight="1" x14ac:dyDescent="0.2">
      <c r="A2404" s="5">
        <v>2403</v>
      </c>
      <c r="B2404" s="5" t="s">
        <v>25</v>
      </c>
      <c r="C2404" s="5">
        <v>3</v>
      </c>
      <c r="D2404" s="2" t="s">
        <v>1</v>
      </c>
      <c r="E2404" s="5" t="s">
        <v>13</v>
      </c>
      <c r="F2404" s="5" t="s">
        <v>27</v>
      </c>
      <c r="G2404" s="6">
        <v>150190</v>
      </c>
    </row>
    <row r="2405" spans="1:7" ht="10.5" customHeight="1" x14ac:dyDescent="0.2">
      <c r="A2405" s="5">
        <v>2404</v>
      </c>
      <c r="B2405" s="5" t="s">
        <v>25</v>
      </c>
      <c r="C2405" s="5">
        <v>4</v>
      </c>
      <c r="D2405" s="2" t="s">
        <v>20</v>
      </c>
      <c r="E2405" s="5" t="s">
        <v>13</v>
      </c>
      <c r="F2405" s="5" t="s">
        <v>27</v>
      </c>
      <c r="G2405" s="6">
        <v>23619</v>
      </c>
    </row>
    <row r="2406" spans="1:7" ht="10.5" customHeight="1" x14ac:dyDescent="0.2">
      <c r="A2406" s="5">
        <v>2405</v>
      </c>
      <c r="B2406" s="5" t="s">
        <v>25</v>
      </c>
      <c r="C2406" s="5">
        <v>5</v>
      </c>
      <c r="D2406" s="2" t="s">
        <v>2</v>
      </c>
      <c r="E2406" s="5" t="s">
        <v>13</v>
      </c>
      <c r="F2406" s="5" t="s">
        <v>27</v>
      </c>
      <c r="G2406" s="6">
        <v>890488</v>
      </c>
    </row>
    <row r="2407" spans="1:7" ht="10.5" customHeight="1" x14ac:dyDescent="0.2">
      <c r="A2407" s="5">
        <v>2406</v>
      </c>
      <c r="B2407" s="5" t="s">
        <v>25</v>
      </c>
      <c r="C2407" s="5">
        <v>6</v>
      </c>
      <c r="D2407" s="2" t="s">
        <v>19</v>
      </c>
      <c r="E2407" s="5" t="s">
        <v>13</v>
      </c>
      <c r="F2407" s="5" t="s">
        <v>27</v>
      </c>
      <c r="G2407" s="6">
        <v>1253972</v>
      </c>
    </row>
    <row r="2408" spans="1:7" ht="10.5" customHeight="1" x14ac:dyDescent="0.2">
      <c r="A2408" s="5">
        <v>2407</v>
      </c>
      <c r="B2408" s="5" t="s">
        <v>25</v>
      </c>
      <c r="C2408" s="5">
        <v>7</v>
      </c>
      <c r="D2408" s="2" t="s">
        <v>3</v>
      </c>
      <c r="E2408" s="5" t="s">
        <v>13</v>
      </c>
      <c r="F2408" s="5" t="s">
        <v>27</v>
      </c>
      <c r="G2408" s="6">
        <v>34284</v>
      </c>
    </row>
    <row r="2409" spans="1:7" ht="10.5" customHeight="1" x14ac:dyDescent="0.2">
      <c r="A2409" s="5">
        <v>2408</v>
      </c>
      <c r="B2409" s="5" t="s">
        <v>25</v>
      </c>
      <c r="C2409" s="5">
        <v>8</v>
      </c>
      <c r="D2409" s="2" t="s">
        <v>4</v>
      </c>
      <c r="E2409" s="5" t="s">
        <v>13</v>
      </c>
      <c r="F2409" s="5" t="s">
        <v>27</v>
      </c>
      <c r="G2409" s="6">
        <v>0</v>
      </c>
    </row>
    <row r="2410" spans="1:7" ht="10.5" customHeight="1" x14ac:dyDescent="0.2">
      <c r="A2410" s="5">
        <v>2409</v>
      </c>
      <c r="B2410" s="5" t="s">
        <v>25</v>
      </c>
      <c r="C2410" s="5">
        <v>9</v>
      </c>
      <c r="D2410" s="2" t="s">
        <v>5</v>
      </c>
      <c r="E2410" s="5" t="s">
        <v>13</v>
      </c>
      <c r="F2410" s="5" t="s">
        <v>27</v>
      </c>
      <c r="G2410" s="6">
        <v>0</v>
      </c>
    </row>
    <row r="2411" spans="1:7" ht="10.5" customHeight="1" x14ac:dyDescent="0.2">
      <c r="A2411" s="5">
        <v>2410</v>
      </c>
      <c r="B2411" s="5" t="s">
        <v>25</v>
      </c>
      <c r="C2411" s="5">
        <v>10</v>
      </c>
      <c r="D2411" s="2" t="s">
        <v>6</v>
      </c>
      <c r="E2411" s="5" t="s">
        <v>13</v>
      </c>
      <c r="F2411" s="5" t="s">
        <v>27</v>
      </c>
      <c r="G2411" s="6">
        <v>0</v>
      </c>
    </row>
    <row r="2412" spans="1:7" ht="10.5" customHeight="1" x14ac:dyDescent="0.2">
      <c r="A2412" s="5">
        <v>2411</v>
      </c>
      <c r="B2412" s="5" t="s">
        <v>25</v>
      </c>
      <c r="C2412" s="5">
        <v>11</v>
      </c>
      <c r="D2412" s="2" t="s">
        <v>7</v>
      </c>
      <c r="E2412" s="5" t="s">
        <v>13</v>
      </c>
      <c r="F2412" s="5" t="s">
        <v>27</v>
      </c>
      <c r="G2412" s="6">
        <v>0</v>
      </c>
    </row>
    <row r="2413" spans="1:7" ht="10.5" customHeight="1" x14ac:dyDescent="0.2">
      <c r="A2413" s="5">
        <v>2412</v>
      </c>
      <c r="B2413" s="5" t="s">
        <v>25</v>
      </c>
      <c r="C2413" s="5">
        <v>12</v>
      </c>
      <c r="D2413" s="2" t="s">
        <v>8</v>
      </c>
      <c r="E2413" s="5" t="s">
        <v>13</v>
      </c>
      <c r="F2413" s="5" t="s">
        <v>27</v>
      </c>
      <c r="G2413" s="6">
        <v>30891480</v>
      </c>
    </row>
    <row r="2414" spans="1:7" ht="10.5" customHeight="1" x14ac:dyDescent="0.2">
      <c r="A2414" s="5">
        <v>2413</v>
      </c>
      <c r="B2414" s="5" t="s">
        <v>25</v>
      </c>
      <c r="C2414" s="5">
        <v>13</v>
      </c>
      <c r="D2414" s="2" t="s">
        <v>9</v>
      </c>
      <c r="E2414" s="5" t="s">
        <v>13</v>
      </c>
      <c r="F2414" s="5" t="s">
        <v>27</v>
      </c>
      <c r="G2414" s="6">
        <v>0</v>
      </c>
    </row>
    <row r="2415" spans="1:7" ht="10.5" customHeight="1" x14ac:dyDescent="0.2">
      <c r="A2415" s="5">
        <v>2414</v>
      </c>
      <c r="B2415" s="5" t="s">
        <v>25</v>
      </c>
      <c r="C2415" s="5">
        <v>14</v>
      </c>
      <c r="D2415" s="2" t="s">
        <v>10</v>
      </c>
      <c r="E2415" s="5" t="s">
        <v>13</v>
      </c>
      <c r="F2415" s="5" t="s">
        <v>27</v>
      </c>
      <c r="G2415" s="6">
        <v>18957484</v>
      </c>
    </row>
    <row r="2416" spans="1:7" ht="10.5" customHeight="1" x14ac:dyDescent="0.2">
      <c r="A2416" s="5">
        <v>2415</v>
      </c>
      <c r="B2416" s="5" t="s">
        <v>25</v>
      </c>
      <c r="C2416" s="5">
        <v>1</v>
      </c>
      <c r="D2416" s="2" t="s">
        <v>18</v>
      </c>
      <c r="E2416" s="5" t="s">
        <v>14</v>
      </c>
      <c r="F2416" s="5" t="s">
        <v>27</v>
      </c>
      <c r="G2416" s="6">
        <v>0</v>
      </c>
    </row>
    <row r="2417" spans="1:7" ht="10.5" customHeight="1" x14ac:dyDescent="0.2">
      <c r="A2417" s="5">
        <v>2416</v>
      </c>
      <c r="B2417" s="5" t="s">
        <v>25</v>
      </c>
      <c r="C2417" s="5">
        <v>2</v>
      </c>
      <c r="D2417" s="2" t="s">
        <v>0</v>
      </c>
      <c r="E2417" s="5" t="s">
        <v>14</v>
      </c>
      <c r="F2417" s="5" t="s">
        <v>27</v>
      </c>
      <c r="G2417" s="6">
        <v>33</v>
      </c>
    </row>
    <row r="2418" spans="1:7" ht="10.5" customHeight="1" x14ac:dyDescent="0.2">
      <c r="A2418" s="5">
        <v>2417</v>
      </c>
      <c r="B2418" s="5" t="s">
        <v>25</v>
      </c>
      <c r="C2418" s="5">
        <v>3</v>
      </c>
      <c r="D2418" s="2" t="s">
        <v>1</v>
      </c>
      <c r="E2418" s="5" t="s">
        <v>14</v>
      </c>
      <c r="F2418" s="5" t="s">
        <v>27</v>
      </c>
      <c r="G2418" s="6">
        <v>826358</v>
      </c>
    </row>
    <row r="2419" spans="1:7" ht="10.5" customHeight="1" x14ac:dyDescent="0.2">
      <c r="A2419" s="5">
        <v>2418</v>
      </c>
      <c r="B2419" s="5" t="s">
        <v>25</v>
      </c>
      <c r="C2419" s="5">
        <v>4</v>
      </c>
      <c r="D2419" s="2" t="s">
        <v>20</v>
      </c>
      <c r="E2419" s="5" t="s">
        <v>14</v>
      </c>
      <c r="F2419" s="5" t="s">
        <v>27</v>
      </c>
      <c r="G2419" s="6">
        <v>39943</v>
      </c>
    </row>
    <row r="2420" spans="1:7" ht="10.5" customHeight="1" x14ac:dyDescent="0.2">
      <c r="A2420" s="5">
        <v>2419</v>
      </c>
      <c r="B2420" s="5" t="s">
        <v>25</v>
      </c>
      <c r="C2420" s="5">
        <v>5</v>
      </c>
      <c r="D2420" s="2" t="s">
        <v>2</v>
      </c>
      <c r="E2420" s="5" t="s">
        <v>14</v>
      </c>
      <c r="F2420" s="5" t="s">
        <v>27</v>
      </c>
      <c r="G2420" s="6">
        <v>0</v>
      </c>
    </row>
    <row r="2421" spans="1:7" ht="10.5" customHeight="1" x14ac:dyDescent="0.2">
      <c r="A2421" s="5">
        <v>2420</v>
      </c>
      <c r="B2421" s="5" t="s">
        <v>25</v>
      </c>
      <c r="C2421" s="5">
        <v>6</v>
      </c>
      <c r="D2421" s="2" t="s">
        <v>19</v>
      </c>
      <c r="E2421" s="5" t="s">
        <v>14</v>
      </c>
      <c r="F2421" s="5" t="s">
        <v>27</v>
      </c>
      <c r="G2421" s="6">
        <v>0</v>
      </c>
    </row>
    <row r="2422" spans="1:7" ht="10.5" customHeight="1" x14ac:dyDescent="0.2">
      <c r="A2422" s="5">
        <v>2421</v>
      </c>
      <c r="B2422" s="5" t="s">
        <v>25</v>
      </c>
      <c r="C2422" s="5">
        <v>7</v>
      </c>
      <c r="D2422" s="2" t="s">
        <v>3</v>
      </c>
      <c r="E2422" s="5" t="s">
        <v>14</v>
      </c>
      <c r="F2422" s="5" t="s">
        <v>27</v>
      </c>
      <c r="G2422" s="6">
        <v>0</v>
      </c>
    </row>
    <row r="2423" spans="1:7" ht="10.5" customHeight="1" x14ac:dyDescent="0.2">
      <c r="A2423" s="5">
        <v>2422</v>
      </c>
      <c r="B2423" s="5" t="s">
        <v>25</v>
      </c>
      <c r="C2423" s="5">
        <v>8</v>
      </c>
      <c r="D2423" s="2" t="s">
        <v>4</v>
      </c>
      <c r="E2423" s="5" t="s">
        <v>14</v>
      </c>
      <c r="F2423" s="5" t="s">
        <v>27</v>
      </c>
      <c r="G2423" s="6">
        <v>3699894</v>
      </c>
    </row>
    <row r="2424" spans="1:7" ht="10.5" customHeight="1" x14ac:dyDescent="0.2">
      <c r="A2424" s="5">
        <v>2423</v>
      </c>
      <c r="B2424" s="5" t="s">
        <v>25</v>
      </c>
      <c r="C2424" s="5">
        <v>9</v>
      </c>
      <c r="D2424" s="2" t="s">
        <v>5</v>
      </c>
      <c r="E2424" s="5" t="s">
        <v>14</v>
      </c>
      <c r="F2424" s="5" t="s">
        <v>27</v>
      </c>
      <c r="G2424" s="6">
        <v>2597702</v>
      </c>
    </row>
    <row r="2425" spans="1:7" ht="10.5" customHeight="1" x14ac:dyDescent="0.2">
      <c r="A2425" s="5">
        <v>2424</v>
      </c>
      <c r="B2425" s="5" t="s">
        <v>25</v>
      </c>
      <c r="C2425" s="5">
        <v>10</v>
      </c>
      <c r="D2425" s="2" t="s">
        <v>6</v>
      </c>
      <c r="E2425" s="5" t="s">
        <v>14</v>
      </c>
      <c r="F2425" s="5" t="s">
        <v>27</v>
      </c>
      <c r="G2425" s="6">
        <v>428412</v>
      </c>
    </row>
    <row r="2426" spans="1:7" ht="10.5" customHeight="1" x14ac:dyDescent="0.2">
      <c r="A2426" s="5">
        <v>2425</v>
      </c>
      <c r="B2426" s="5" t="s">
        <v>25</v>
      </c>
      <c r="C2426" s="5">
        <v>11</v>
      </c>
      <c r="D2426" s="2" t="s">
        <v>7</v>
      </c>
      <c r="E2426" s="5" t="s">
        <v>14</v>
      </c>
      <c r="F2426" s="5" t="s">
        <v>27</v>
      </c>
      <c r="G2426" s="6">
        <v>1843443</v>
      </c>
    </row>
    <row r="2427" spans="1:7" ht="10.5" customHeight="1" x14ac:dyDescent="0.2">
      <c r="A2427" s="5">
        <v>2426</v>
      </c>
      <c r="B2427" s="5" t="s">
        <v>25</v>
      </c>
      <c r="C2427" s="5">
        <v>12</v>
      </c>
      <c r="D2427" s="2" t="s">
        <v>8</v>
      </c>
      <c r="E2427" s="5" t="s">
        <v>14</v>
      </c>
      <c r="F2427" s="5" t="s">
        <v>27</v>
      </c>
      <c r="G2427" s="6">
        <v>0</v>
      </c>
    </row>
    <row r="2428" spans="1:7" ht="10.5" customHeight="1" x14ac:dyDescent="0.2">
      <c r="A2428" s="5">
        <v>2427</v>
      </c>
      <c r="B2428" s="5" t="s">
        <v>25</v>
      </c>
      <c r="C2428" s="5">
        <v>13</v>
      </c>
      <c r="D2428" s="2" t="s">
        <v>9</v>
      </c>
      <c r="E2428" s="5" t="s">
        <v>14</v>
      </c>
      <c r="F2428" s="5" t="s">
        <v>27</v>
      </c>
      <c r="G2428" s="6">
        <v>1884434</v>
      </c>
    </row>
    <row r="2429" spans="1:7" ht="10.5" customHeight="1" x14ac:dyDescent="0.2">
      <c r="A2429" s="5">
        <v>2428</v>
      </c>
      <c r="B2429" s="5" t="s">
        <v>25</v>
      </c>
      <c r="C2429" s="5">
        <v>14</v>
      </c>
      <c r="D2429" s="2" t="s">
        <v>10</v>
      </c>
      <c r="E2429" s="5" t="s">
        <v>14</v>
      </c>
      <c r="F2429" s="5" t="s">
        <v>27</v>
      </c>
      <c r="G2429" s="6">
        <v>169143</v>
      </c>
    </row>
    <row r="2430" spans="1:7" ht="10.5" customHeight="1" x14ac:dyDescent="0.2">
      <c r="A2430" s="5">
        <v>2429</v>
      </c>
      <c r="B2430" s="5" t="s">
        <v>104</v>
      </c>
      <c r="C2430" s="5">
        <v>20</v>
      </c>
      <c r="D2430" s="2" t="s">
        <v>56</v>
      </c>
      <c r="E2430" s="5" t="s">
        <v>13</v>
      </c>
      <c r="F2430" s="5" t="s">
        <v>27</v>
      </c>
      <c r="G2430" s="6">
        <v>0</v>
      </c>
    </row>
    <row r="2431" spans="1:7" ht="10.5" customHeight="1" x14ac:dyDescent="0.2">
      <c r="A2431" s="5">
        <v>2430</v>
      </c>
      <c r="B2431" s="5" t="s">
        <v>104</v>
      </c>
      <c r="C2431" s="5">
        <v>21</v>
      </c>
      <c r="D2431" s="2" t="s">
        <v>57</v>
      </c>
      <c r="E2431" s="5" t="s">
        <v>13</v>
      </c>
      <c r="F2431" s="5" t="s">
        <v>27</v>
      </c>
      <c r="G2431" s="6">
        <v>0</v>
      </c>
    </row>
    <row r="2432" spans="1:7" ht="10.5" customHeight="1" x14ac:dyDescent="0.2">
      <c r="A2432" s="5">
        <v>2431</v>
      </c>
      <c r="B2432" s="5" t="s">
        <v>104</v>
      </c>
      <c r="C2432" s="5">
        <v>22</v>
      </c>
      <c r="D2432" s="2" t="s">
        <v>58</v>
      </c>
      <c r="E2432" s="5" t="s">
        <v>13</v>
      </c>
      <c r="F2432" s="5" t="s">
        <v>27</v>
      </c>
      <c r="G2432" s="6">
        <v>0</v>
      </c>
    </row>
    <row r="2433" spans="1:7" ht="10.5" customHeight="1" x14ac:dyDescent="0.2">
      <c r="A2433" s="5">
        <v>2432</v>
      </c>
      <c r="B2433" s="5" t="s">
        <v>104</v>
      </c>
      <c r="C2433" s="5">
        <v>23</v>
      </c>
      <c r="D2433" s="2" t="s">
        <v>47</v>
      </c>
      <c r="E2433" s="5" t="s">
        <v>13</v>
      </c>
      <c r="F2433" s="5" t="s">
        <v>27</v>
      </c>
      <c r="G2433" s="6">
        <v>308573</v>
      </c>
    </row>
    <row r="2434" spans="1:7" ht="10.5" customHeight="1" x14ac:dyDescent="0.2">
      <c r="A2434" s="5">
        <v>2433</v>
      </c>
      <c r="B2434" s="5" t="s">
        <v>104</v>
      </c>
      <c r="C2434" s="5">
        <v>24</v>
      </c>
      <c r="D2434" s="2" t="s">
        <v>48</v>
      </c>
      <c r="E2434" s="5" t="s">
        <v>13</v>
      </c>
      <c r="F2434" s="5" t="s">
        <v>27</v>
      </c>
      <c r="G2434" s="6">
        <v>6578</v>
      </c>
    </row>
    <row r="2435" spans="1:7" ht="10.5" customHeight="1" x14ac:dyDescent="0.2">
      <c r="A2435" s="5">
        <v>2434</v>
      </c>
      <c r="B2435" s="5" t="s">
        <v>104</v>
      </c>
      <c r="C2435" s="5">
        <v>25</v>
      </c>
      <c r="D2435" s="2" t="s">
        <v>59</v>
      </c>
      <c r="E2435" s="5" t="s">
        <v>13</v>
      </c>
      <c r="F2435" s="5" t="s">
        <v>27</v>
      </c>
      <c r="G2435" s="6">
        <v>9646</v>
      </c>
    </row>
    <row r="2436" spans="1:7" ht="10.5" customHeight="1" x14ac:dyDescent="0.2">
      <c r="A2436" s="5">
        <v>2435</v>
      </c>
      <c r="B2436" s="5" t="s">
        <v>104</v>
      </c>
      <c r="C2436" s="5">
        <v>26</v>
      </c>
      <c r="D2436" s="2" t="s">
        <v>49</v>
      </c>
      <c r="E2436" s="5" t="s">
        <v>13</v>
      </c>
      <c r="F2436" s="5" t="s">
        <v>27</v>
      </c>
      <c r="G2436" s="6">
        <v>176455</v>
      </c>
    </row>
    <row r="2437" spans="1:7" ht="10.5" customHeight="1" x14ac:dyDescent="0.2">
      <c r="A2437" s="5">
        <v>2436</v>
      </c>
      <c r="B2437" s="5" t="s">
        <v>104</v>
      </c>
      <c r="C2437" s="5">
        <v>27</v>
      </c>
      <c r="D2437" s="2" t="s">
        <v>60</v>
      </c>
      <c r="E2437" s="5" t="s">
        <v>13</v>
      </c>
      <c r="F2437" s="5" t="s">
        <v>27</v>
      </c>
      <c r="G2437" s="6">
        <v>0</v>
      </c>
    </row>
    <row r="2438" spans="1:7" ht="10.5" customHeight="1" x14ac:dyDescent="0.2">
      <c r="A2438" s="5">
        <v>2437</v>
      </c>
      <c r="B2438" s="5" t="s">
        <v>104</v>
      </c>
      <c r="C2438" s="5">
        <v>28</v>
      </c>
      <c r="D2438" s="2" t="s">
        <v>61</v>
      </c>
      <c r="E2438" s="5" t="s">
        <v>13</v>
      </c>
      <c r="F2438" s="5" t="s">
        <v>27</v>
      </c>
      <c r="G2438" s="6">
        <v>229361</v>
      </c>
    </row>
    <row r="2439" spans="1:7" ht="10.5" customHeight="1" x14ac:dyDescent="0.2">
      <c r="A2439" s="5">
        <v>2438</v>
      </c>
      <c r="B2439" s="5" t="s">
        <v>104</v>
      </c>
      <c r="C2439" s="5">
        <v>20</v>
      </c>
      <c r="D2439" s="2" t="s">
        <v>56</v>
      </c>
      <c r="E2439" s="5" t="s">
        <v>14</v>
      </c>
      <c r="F2439" s="5" t="s">
        <v>27</v>
      </c>
      <c r="G2439" s="6">
        <v>0</v>
      </c>
    </row>
    <row r="2440" spans="1:7" ht="10.5" customHeight="1" x14ac:dyDescent="0.2">
      <c r="A2440" s="5">
        <v>2439</v>
      </c>
      <c r="B2440" s="5" t="s">
        <v>104</v>
      </c>
      <c r="C2440" s="5">
        <v>21</v>
      </c>
      <c r="D2440" s="2" t="s">
        <v>57</v>
      </c>
      <c r="E2440" s="5" t="s">
        <v>14</v>
      </c>
      <c r="F2440" s="5" t="s">
        <v>27</v>
      </c>
      <c r="G2440" s="6">
        <v>97461</v>
      </c>
    </row>
    <row r="2441" spans="1:7" ht="10.5" customHeight="1" x14ac:dyDescent="0.2">
      <c r="A2441" s="5">
        <v>2440</v>
      </c>
      <c r="B2441" s="5" t="s">
        <v>104</v>
      </c>
      <c r="C2441" s="5">
        <v>22</v>
      </c>
      <c r="D2441" s="2" t="s">
        <v>58</v>
      </c>
      <c r="E2441" s="5" t="s">
        <v>14</v>
      </c>
      <c r="F2441" s="5" t="s">
        <v>27</v>
      </c>
      <c r="G2441" s="6">
        <v>633589</v>
      </c>
    </row>
    <row r="2442" spans="1:7" ht="10.5" customHeight="1" x14ac:dyDescent="0.2">
      <c r="A2442" s="5">
        <v>2441</v>
      </c>
      <c r="B2442" s="5" t="s">
        <v>104</v>
      </c>
      <c r="C2442" s="5">
        <v>23</v>
      </c>
      <c r="D2442" s="2" t="s">
        <v>47</v>
      </c>
      <c r="E2442" s="5" t="s">
        <v>14</v>
      </c>
      <c r="F2442" s="5" t="s">
        <v>27</v>
      </c>
      <c r="G2442" s="6">
        <v>898</v>
      </c>
    </row>
    <row r="2443" spans="1:7" ht="10.5" customHeight="1" x14ac:dyDescent="0.2">
      <c r="A2443" s="5">
        <v>2442</v>
      </c>
      <c r="B2443" s="5" t="s">
        <v>104</v>
      </c>
      <c r="C2443" s="5">
        <v>24</v>
      </c>
      <c r="D2443" s="2" t="s">
        <v>48</v>
      </c>
      <c r="E2443" s="5" t="s">
        <v>14</v>
      </c>
      <c r="F2443" s="5" t="s">
        <v>27</v>
      </c>
      <c r="G2443" s="6">
        <v>214080</v>
      </c>
    </row>
    <row r="2444" spans="1:7" ht="10.5" customHeight="1" x14ac:dyDescent="0.2">
      <c r="A2444" s="5">
        <v>2443</v>
      </c>
      <c r="B2444" s="5" t="s">
        <v>104</v>
      </c>
      <c r="C2444" s="5">
        <v>25</v>
      </c>
      <c r="D2444" s="2" t="s">
        <v>59</v>
      </c>
      <c r="E2444" s="5" t="s">
        <v>14</v>
      </c>
      <c r="F2444" s="5" t="s">
        <v>27</v>
      </c>
      <c r="G2444" s="6">
        <v>4305</v>
      </c>
    </row>
    <row r="2445" spans="1:7" ht="10.5" customHeight="1" x14ac:dyDescent="0.2">
      <c r="A2445" s="5">
        <v>2444</v>
      </c>
      <c r="B2445" s="5" t="s">
        <v>104</v>
      </c>
      <c r="C2445" s="5">
        <v>26</v>
      </c>
      <c r="D2445" s="2" t="s">
        <v>49</v>
      </c>
      <c r="E2445" s="5" t="s">
        <v>14</v>
      </c>
      <c r="F2445" s="5" t="s">
        <v>27</v>
      </c>
      <c r="G2445" s="6">
        <v>0</v>
      </c>
    </row>
    <row r="2446" spans="1:7" ht="10.5" customHeight="1" x14ac:dyDescent="0.2">
      <c r="A2446" s="5">
        <v>2445</v>
      </c>
      <c r="B2446" s="5" t="s">
        <v>104</v>
      </c>
      <c r="C2446" s="5">
        <v>27</v>
      </c>
      <c r="D2446" s="2" t="s">
        <v>60</v>
      </c>
      <c r="E2446" s="5" t="s">
        <v>14</v>
      </c>
      <c r="F2446" s="5" t="s">
        <v>27</v>
      </c>
      <c r="G2446" s="6">
        <v>0</v>
      </c>
    </row>
    <row r="2447" spans="1:7" ht="10.5" customHeight="1" x14ac:dyDescent="0.2">
      <c r="A2447" s="5">
        <v>2446</v>
      </c>
      <c r="B2447" s="5" t="s">
        <v>104</v>
      </c>
      <c r="C2447" s="5">
        <v>28</v>
      </c>
      <c r="D2447" s="2" t="s">
        <v>61</v>
      </c>
      <c r="E2447" s="5" t="s">
        <v>14</v>
      </c>
      <c r="F2447" s="5" t="s">
        <v>27</v>
      </c>
      <c r="G2447" s="6">
        <v>2906885</v>
      </c>
    </row>
    <row r="2448" spans="1:7" ht="10.5" customHeight="1" x14ac:dyDescent="0.2">
      <c r="A2448" s="5">
        <v>2447</v>
      </c>
      <c r="B2448" s="5" t="s">
        <v>11</v>
      </c>
      <c r="C2448" s="5">
        <v>29</v>
      </c>
      <c r="D2448" s="2" t="s">
        <v>11</v>
      </c>
      <c r="E2448" s="5" t="s">
        <v>13</v>
      </c>
      <c r="F2448" s="5" t="s">
        <v>27</v>
      </c>
      <c r="G2448" s="6">
        <v>-318921</v>
      </c>
    </row>
    <row r="2449" spans="1:7" ht="10.5" customHeight="1" x14ac:dyDescent="0.2">
      <c r="A2449" s="5">
        <v>2448</v>
      </c>
      <c r="B2449" s="5" t="s">
        <v>11</v>
      </c>
      <c r="C2449" s="5">
        <v>29</v>
      </c>
      <c r="D2449" s="2" t="s">
        <v>11</v>
      </c>
      <c r="E2449" s="5" t="s">
        <v>14</v>
      </c>
      <c r="F2449" s="5" t="s">
        <v>27</v>
      </c>
      <c r="G2449" s="6">
        <v>319016</v>
      </c>
    </row>
    <row r="2450" spans="1:7" ht="10.5" customHeight="1" x14ac:dyDescent="0.2">
      <c r="A2450" s="5">
        <v>2449</v>
      </c>
      <c r="B2450" s="5" t="s">
        <v>24</v>
      </c>
      <c r="C2450" s="5">
        <v>30</v>
      </c>
      <c r="D2450" s="2" t="s">
        <v>15</v>
      </c>
      <c r="E2450" s="5" t="s">
        <v>13</v>
      </c>
      <c r="F2450" s="5" t="s">
        <v>27</v>
      </c>
      <c r="G2450" s="6">
        <v>4967</v>
      </c>
    </row>
    <row r="2451" spans="1:7" ht="10.5" customHeight="1" x14ac:dyDescent="0.2">
      <c r="A2451" s="5">
        <v>2450</v>
      </c>
      <c r="B2451" s="5" t="s">
        <v>24</v>
      </c>
      <c r="C2451" s="5">
        <v>30</v>
      </c>
      <c r="D2451" s="2" t="s">
        <v>15</v>
      </c>
      <c r="E2451" s="5" t="s">
        <v>14</v>
      </c>
      <c r="F2451" s="5" t="s">
        <v>27</v>
      </c>
      <c r="G2451" s="6">
        <v>0</v>
      </c>
    </row>
    <row r="2452" spans="1:7" ht="10.5" customHeight="1" x14ac:dyDescent="0.2">
      <c r="A2452" s="5">
        <v>2451</v>
      </c>
      <c r="B2452" s="5" t="s">
        <v>25</v>
      </c>
      <c r="C2452" s="5">
        <v>1</v>
      </c>
      <c r="D2452" s="2" t="s">
        <v>18</v>
      </c>
      <c r="E2452" s="5" t="s">
        <v>13</v>
      </c>
      <c r="F2452" s="5" t="s">
        <v>26</v>
      </c>
      <c r="G2452" s="6">
        <v>282165</v>
      </c>
    </row>
    <row r="2453" spans="1:7" ht="10.5" customHeight="1" x14ac:dyDescent="0.2">
      <c r="A2453" s="5">
        <v>2452</v>
      </c>
      <c r="B2453" s="5" t="s">
        <v>25</v>
      </c>
      <c r="C2453" s="5">
        <v>2</v>
      </c>
      <c r="D2453" s="2" t="s">
        <v>0</v>
      </c>
      <c r="E2453" s="5" t="s">
        <v>13</v>
      </c>
      <c r="F2453" s="5" t="s">
        <v>26</v>
      </c>
      <c r="G2453" s="6">
        <v>6638762</v>
      </c>
    </row>
    <row r="2454" spans="1:7" ht="10.5" customHeight="1" x14ac:dyDescent="0.2">
      <c r="A2454" s="5">
        <v>2453</v>
      </c>
      <c r="B2454" s="5" t="s">
        <v>25</v>
      </c>
      <c r="C2454" s="5">
        <v>3</v>
      </c>
      <c r="D2454" s="2" t="s">
        <v>1</v>
      </c>
      <c r="E2454" s="5" t="s">
        <v>13</v>
      </c>
      <c r="F2454" s="5" t="s">
        <v>26</v>
      </c>
      <c r="G2454" s="6">
        <v>132200</v>
      </c>
    </row>
    <row r="2455" spans="1:7" ht="10.5" customHeight="1" x14ac:dyDescent="0.2">
      <c r="A2455" s="5">
        <v>2454</v>
      </c>
      <c r="B2455" s="5" t="s">
        <v>25</v>
      </c>
      <c r="C2455" s="5">
        <v>4</v>
      </c>
      <c r="D2455" s="2" t="s">
        <v>20</v>
      </c>
      <c r="E2455" s="5" t="s">
        <v>13</v>
      </c>
      <c r="F2455" s="5" t="s">
        <v>26</v>
      </c>
      <c r="G2455" s="6">
        <v>5955</v>
      </c>
    </row>
    <row r="2456" spans="1:7" ht="10.5" customHeight="1" x14ac:dyDescent="0.2">
      <c r="A2456" s="5">
        <v>2455</v>
      </c>
      <c r="B2456" s="5" t="s">
        <v>25</v>
      </c>
      <c r="C2456" s="5">
        <v>5</v>
      </c>
      <c r="D2456" s="2" t="s">
        <v>2</v>
      </c>
      <c r="E2456" s="5" t="s">
        <v>13</v>
      </c>
      <c r="F2456" s="5" t="s">
        <v>26</v>
      </c>
      <c r="G2456" s="6">
        <v>928148</v>
      </c>
    </row>
    <row r="2457" spans="1:7" ht="10.5" customHeight="1" x14ac:dyDescent="0.2">
      <c r="A2457" s="5">
        <v>2456</v>
      </c>
      <c r="B2457" s="5" t="s">
        <v>25</v>
      </c>
      <c r="C2457" s="5">
        <v>6</v>
      </c>
      <c r="D2457" s="2" t="s">
        <v>19</v>
      </c>
      <c r="E2457" s="5" t="s">
        <v>13</v>
      </c>
      <c r="F2457" s="5" t="s">
        <v>26</v>
      </c>
      <c r="G2457" s="6">
        <v>1299777</v>
      </c>
    </row>
    <row r="2458" spans="1:7" ht="10.5" customHeight="1" x14ac:dyDescent="0.2">
      <c r="A2458" s="5">
        <v>2457</v>
      </c>
      <c r="B2458" s="5" t="s">
        <v>25</v>
      </c>
      <c r="C2458" s="5">
        <v>7</v>
      </c>
      <c r="D2458" s="2" t="s">
        <v>3</v>
      </c>
      <c r="E2458" s="5" t="s">
        <v>13</v>
      </c>
      <c r="F2458" s="5" t="s">
        <v>26</v>
      </c>
      <c r="G2458" s="6">
        <v>28422</v>
      </c>
    </row>
    <row r="2459" spans="1:7" ht="10.5" customHeight="1" x14ac:dyDescent="0.2">
      <c r="A2459" s="5">
        <v>2458</v>
      </c>
      <c r="B2459" s="5" t="s">
        <v>25</v>
      </c>
      <c r="C2459" s="5">
        <v>8</v>
      </c>
      <c r="D2459" s="2" t="s">
        <v>4</v>
      </c>
      <c r="E2459" s="5" t="s">
        <v>13</v>
      </c>
      <c r="F2459" s="5" t="s">
        <v>26</v>
      </c>
      <c r="G2459" s="6">
        <v>0</v>
      </c>
    </row>
    <row r="2460" spans="1:7" ht="10.5" customHeight="1" x14ac:dyDescent="0.2">
      <c r="A2460" s="5">
        <v>2459</v>
      </c>
      <c r="B2460" s="5" t="s">
        <v>25</v>
      </c>
      <c r="C2460" s="5">
        <v>9</v>
      </c>
      <c r="D2460" s="2" t="s">
        <v>5</v>
      </c>
      <c r="E2460" s="5" t="s">
        <v>13</v>
      </c>
      <c r="F2460" s="5" t="s">
        <v>26</v>
      </c>
      <c r="G2460" s="6">
        <v>0</v>
      </c>
    </row>
    <row r="2461" spans="1:7" ht="10.5" customHeight="1" x14ac:dyDescent="0.2">
      <c r="A2461" s="5">
        <v>2460</v>
      </c>
      <c r="B2461" s="5" t="s">
        <v>25</v>
      </c>
      <c r="C2461" s="5">
        <v>10</v>
      </c>
      <c r="D2461" s="2" t="s">
        <v>6</v>
      </c>
      <c r="E2461" s="5" t="s">
        <v>13</v>
      </c>
      <c r="F2461" s="5" t="s">
        <v>26</v>
      </c>
      <c r="G2461" s="6">
        <v>0</v>
      </c>
    </row>
    <row r="2462" spans="1:7" ht="10.5" customHeight="1" x14ac:dyDescent="0.2">
      <c r="A2462" s="5">
        <v>2461</v>
      </c>
      <c r="B2462" s="5" t="s">
        <v>25</v>
      </c>
      <c r="C2462" s="5">
        <v>11</v>
      </c>
      <c r="D2462" s="2" t="s">
        <v>7</v>
      </c>
      <c r="E2462" s="5" t="s">
        <v>13</v>
      </c>
      <c r="F2462" s="5" t="s">
        <v>26</v>
      </c>
      <c r="G2462" s="6">
        <v>0</v>
      </c>
    </row>
    <row r="2463" spans="1:7" ht="10.5" customHeight="1" x14ac:dyDescent="0.2">
      <c r="A2463" s="5">
        <v>2462</v>
      </c>
      <c r="B2463" s="5" t="s">
        <v>25</v>
      </c>
      <c r="C2463" s="5">
        <v>12</v>
      </c>
      <c r="D2463" s="2" t="s">
        <v>8</v>
      </c>
      <c r="E2463" s="5" t="s">
        <v>13</v>
      </c>
      <c r="F2463" s="5" t="s">
        <v>26</v>
      </c>
      <c r="G2463" s="6">
        <v>39574649</v>
      </c>
    </row>
    <row r="2464" spans="1:7" ht="10.5" customHeight="1" x14ac:dyDescent="0.2">
      <c r="A2464" s="5">
        <v>2463</v>
      </c>
      <c r="B2464" s="5" t="s">
        <v>25</v>
      </c>
      <c r="C2464" s="5">
        <v>13</v>
      </c>
      <c r="D2464" s="2" t="s">
        <v>9</v>
      </c>
      <c r="E2464" s="5" t="s">
        <v>13</v>
      </c>
      <c r="F2464" s="5" t="s">
        <v>26</v>
      </c>
      <c r="G2464" s="6">
        <v>0</v>
      </c>
    </row>
    <row r="2465" spans="1:7" ht="10.5" customHeight="1" x14ac:dyDescent="0.2">
      <c r="A2465" s="5">
        <v>2464</v>
      </c>
      <c r="B2465" s="5" t="s">
        <v>25</v>
      </c>
      <c r="C2465" s="5">
        <v>14</v>
      </c>
      <c r="D2465" s="2" t="s">
        <v>10</v>
      </c>
      <c r="E2465" s="5" t="s">
        <v>13</v>
      </c>
      <c r="F2465" s="5" t="s">
        <v>26</v>
      </c>
      <c r="G2465" s="6">
        <v>21137297</v>
      </c>
    </row>
    <row r="2466" spans="1:7" ht="10.5" customHeight="1" x14ac:dyDescent="0.2">
      <c r="A2466" s="5">
        <v>2465</v>
      </c>
      <c r="B2466" s="5" t="s">
        <v>25</v>
      </c>
      <c r="C2466" s="5">
        <v>1</v>
      </c>
      <c r="D2466" s="2" t="s">
        <v>18</v>
      </c>
      <c r="E2466" s="5" t="s">
        <v>14</v>
      </c>
      <c r="F2466" s="5" t="s">
        <v>26</v>
      </c>
      <c r="G2466" s="6">
        <v>0</v>
      </c>
    </row>
    <row r="2467" spans="1:7" ht="10.5" customHeight="1" x14ac:dyDescent="0.2">
      <c r="A2467" s="5">
        <v>2466</v>
      </c>
      <c r="B2467" s="5" t="s">
        <v>25</v>
      </c>
      <c r="C2467" s="5">
        <v>2</v>
      </c>
      <c r="D2467" s="2" t="s">
        <v>0</v>
      </c>
      <c r="E2467" s="5" t="s">
        <v>14</v>
      </c>
      <c r="F2467" s="5" t="s">
        <v>26</v>
      </c>
      <c r="G2467" s="6">
        <v>0</v>
      </c>
    </row>
    <row r="2468" spans="1:7" ht="10.5" customHeight="1" x14ac:dyDescent="0.2">
      <c r="A2468" s="5">
        <v>2467</v>
      </c>
      <c r="B2468" s="5" t="s">
        <v>25</v>
      </c>
      <c r="C2468" s="5">
        <v>3</v>
      </c>
      <c r="D2468" s="2" t="s">
        <v>1</v>
      </c>
      <c r="E2468" s="5" t="s">
        <v>14</v>
      </c>
      <c r="F2468" s="5" t="s">
        <v>26</v>
      </c>
      <c r="G2468" s="6">
        <v>1084446</v>
      </c>
    </row>
    <row r="2469" spans="1:7" ht="10.5" customHeight="1" x14ac:dyDescent="0.2">
      <c r="A2469" s="5">
        <v>2468</v>
      </c>
      <c r="B2469" s="5" t="s">
        <v>25</v>
      </c>
      <c r="C2469" s="5">
        <v>4</v>
      </c>
      <c r="D2469" s="2" t="s">
        <v>20</v>
      </c>
      <c r="E2469" s="5" t="s">
        <v>14</v>
      </c>
      <c r="F2469" s="5" t="s">
        <v>26</v>
      </c>
      <c r="G2469" s="6">
        <v>39608</v>
      </c>
    </row>
    <row r="2470" spans="1:7" ht="10.5" customHeight="1" x14ac:dyDescent="0.2">
      <c r="A2470" s="5">
        <v>2469</v>
      </c>
      <c r="B2470" s="5" t="s">
        <v>25</v>
      </c>
      <c r="C2470" s="5">
        <v>5</v>
      </c>
      <c r="D2470" s="2" t="s">
        <v>2</v>
      </c>
      <c r="E2470" s="5" t="s">
        <v>14</v>
      </c>
      <c r="F2470" s="5" t="s">
        <v>26</v>
      </c>
      <c r="G2470" s="6">
        <v>0</v>
      </c>
    </row>
    <row r="2471" spans="1:7" ht="10.5" customHeight="1" x14ac:dyDescent="0.2">
      <c r="A2471" s="5">
        <v>2470</v>
      </c>
      <c r="B2471" s="5" t="s">
        <v>25</v>
      </c>
      <c r="C2471" s="5">
        <v>6</v>
      </c>
      <c r="D2471" s="2" t="s">
        <v>19</v>
      </c>
      <c r="E2471" s="5" t="s">
        <v>14</v>
      </c>
      <c r="F2471" s="5" t="s">
        <v>26</v>
      </c>
      <c r="G2471" s="6">
        <v>0</v>
      </c>
    </row>
    <row r="2472" spans="1:7" ht="10.5" customHeight="1" x14ac:dyDescent="0.2">
      <c r="A2472" s="5">
        <v>2471</v>
      </c>
      <c r="B2472" s="5" t="s">
        <v>25</v>
      </c>
      <c r="C2472" s="5">
        <v>7</v>
      </c>
      <c r="D2472" s="2" t="s">
        <v>3</v>
      </c>
      <c r="E2472" s="5" t="s">
        <v>14</v>
      </c>
      <c r="F2472" s="5" t="s">
        <v>26</v>
      </c>
      <c r="G2472" s="6">
        <v>0</v>
      </c>
    </row>
    <row r="2473" spans="1:7" ht="10.5" customHeight="1" x14ac:dyDescent="0.2">
      <c r="A2473" s="5">
        <v>2472</v>
      </c>
      <c r="B2473" s="5" t="s">
        <v>25</v>
      </c>
      <c r="C2473" s="5">
        <v>8</v>
      </c>
      <c r="D2473" s="2" t="s">
        <v>4</v>
      </c>
      <c r="E2473" s="5" t="s">
        <v>14</v>
      </c>
      <c r="F2473" s="5" t="s">
        <v>26</v>
      </c>
      <c r="G2473" s="6">
        <v>3295706</v>
      </c>
    </row>
    <row r="2474" spans="1:7" ht="10.5" customHeight="1" x14ac:dyDescent="0.2">
      <c r="A2474" s="5">
        <v>2473</v>
      </c>
      <c r="B2474" s="5" t="s">
        <v>25</v>
      </c>
      <c r="C2474" s="5">
        <v>9</v>
      </c>
      <c r="D2474" s="2" t="s">
        <v>5</v>
      </c>
      <c r="E2474" s="5" t="s">
        <v>14</v>
      </c>
      <c r="F2474" s="5" t="s">
        <v>26</v>
      </c>
      <c r="G2474" s="6">
        <v>2595011</v>
      </c>
    </row>
    <row r="2475" spans="1:7" ht="10.5" customHeight="1" x14ac:dyDescent="0.2">
      <c r="A2475" s="5">
        <v>2474</v>
      </c>
      <c r="B2475" s="5" t="s">
        <v>25</v>
      </c>
      <c r="C2475" s="5">
        <v>10</v>
      </c>
      <c r="D2475" s="2" t="s">
        <v>6</v>
      </c>
      <c r="E2475" s="5" t="s">
        <v>14</v>
      </c>
      <c r="F2475" s="5" t="s">
        <v>26</v>
      </c>
      <c r="G2475" s="6">
        <v>446359</v>
      </c>
    </row>
    <row r="2476" spans="1:7" ht="10.5" customHeight="1" x14ac:dyDescent="0.2">
      <c r="A2476" s="5">
        <v>2475</v>
      </c>
      <c r="B2476" s="5" t="s">
        <v>25</v>
      </c>
      <c r="C2476" s="5">
        <v>11</v>
      </c>
      <c r="D2476" s="2" t="s">
        <v>7</v>
      </c>
      <c r="E2476" s="5" t="s">
        <v>14</v>
      </c>
      <c r="F2476" s="5" t="s">
        <v>26</v>
      </c>
      <c r="G2476" s="6">
        <v>1916982</v>
      </c>
    </row>
    <row r="2477" spans="1:7" ht="10.5" customHeight="1" x14ac:dyDescent="0.2">
      <c r="A2477" s="5">
        <v>2476</v>
      </c>
      <c r="B2477" s="5" t="s">
        <v>25</v>
      </c>
      <c r="C2477" s="5">
        <v>12</v>
      </c>
      <c r="D2477" s="2" t="s">
        <v>8</v>
      </c>
      <c r="E2477" s="5" t="s">
        <v>14</v>
      </c>
      <c r="F2477" s="5" t="s">
        <v>26</v>
      </c>
      <c r="G2477" s="6">
        <v>0</v>
      </c>
    </row>
    <row r="2478" spans="1:7" ht="10.5" customHeight="1" x14ac:dyDescent="0.2">
      <c r="A2478" s="5">
        <v>2477</v>
      </c>
      <c r="B2478" s="5" t="s">
        <v>25</v>
      </c>
      <c r="C2478" s="5">
        <v>13</v>
      </c>
      <c r="D2478" s="2" t="s">
        <v>9</v>
      </c>
      <c r="E2478" s="5" t="s">
        <v>14</v>
      </c>
      <c r="F2478" s="5" t="s">
        <v>26</v>
      </c>
      <c r="G2478" s="6">
        <v>2130900</v>
      </c>
    </row>
    <row r="2479" spans="1:7" ht="10.5" customHeight="1" x14ac:dyDescent="0.2">
      <c r="A2479" s="5">
        <v>2478</v>
      </c>
      <c r="B2479" s="5" t="s">
        <v>25</v>
      </c>
      <c r="C2479" s="5">
        <v>14</v>
      </c>
      <c r="D2479" s="2" t="s">
        <v>10</v>
      </c>
      <c r="E2479" s="5" t="s">
        <v>14</v>
      </c>
      <c r="F2479" s="5" t="s">
        <v>26</v>
      </c>
      <c r="G2479" s="6">
        <v>189188</v>
      </c>
    </row>
    <row r="2480" spans="1:7" ht="10.5" customHeight="1" x14ac:dyDescent="0.2">
      <c r="A2480" s="5">
        <v>2479</v>
      </c>
      <c r="B2480" s="5" t="s">
        <v>104</v>
      </c>
      <c r="C2480" s="5">
        <v>20</v>
      </c>
      <c r="D2480" s="2" t="s">
        <v>56</v>
      </c>
      <c r="E2480" s="5" t="s">
        <v>13</v>
      </c>
      <c r="F2480" s="5" t="s">
        <v>26</v>
      </c>
      <c r="G2480" s="6">
        <v>0</v>
      </c>
    </row>
    <row r="2481" spans="1:7" ht="10.5" customHeight="1" x14ac:dyDescent="0.2">
      <c r="A2481" s="5">
        <v>2480</v>
      </c>
      <c r="B2481" s="5" t="s">
        <v>104</v>
      </c>
      <c r="C2481" s="5">
        <v>21</v>
      </c>
      <c r="D2481" s="2" t="s">
        <v>57</v>
      </c>
      <c r="E2481" s="5" t="s">
        <v>13</v>
      </c>
      <c r="F2481" s="5" t="s">
        <v>26</v>
      </c>
      <c r="G2481" s="6">
        <v>0</v>
      </c>
    </row>
    <row r="2482" spans="1:7" ht="10.5" customHeight="1" x14ac:dyDescent="0.2">
      <c r="A2482" s="5">
        <v>2481</v>
      </c>
      <c r="B2482" s="5" t="s">
        <v>104</v>
      </c>
      <c r="C2482" s="5">
        <v>22</v>
      </c>
      <c r="D2482" s="2" t="s">
        <v>58</v>
      </c>
      <c r="E2482" s="5" t="s">
        <v>13</v>
      </c>
      <c r="F2482" s="5" t="s">
        <v>26</v>
      </c>
      <c r="G2482" s="6">
        <v>0</v>
      </c>
    </row>
    <row r="2483" spans="1:7" ht="10.5" customHeight="1" x14ac:dyDescent="0.2">
      <c r="A2483" s="5">
        <v>2482</v>
      </c>
      <c r="B2483" s="5" t="s">
        <v>104</v>
      </c>
      <c r="C2483" s="5">
        <v>23</v>
      </c>
      <c r="D2483" s="2" t="s">
        <v>47</v>
      </c>
      <c r="E2483" s="5" t="s">
        <v>13</v>
      </c>
      <c r="F2483" s="5" t="s">
        <v>26</v>
      </c>
      <c r="G2483" s="6">
        <v>471952</v>
      </c>
    </row>
    <row r="2484" spans="1:7" ht="10.5" customHeight="1" x14ac:dyDescent="0.2">
      <c r="A2484" s="5">
        <v>2483</v>
      </c>
      <c r="B2484" s="5" t="s">
        <v>104</v>
      </c>
      <c r="C2484" s="5">
        <v>24</v>
      </c>
      <c r="D2484" s="2" t="s">
        <v>48</v>
      </c>
      <c r="E2484" s="5" t="s">
        <v>13</v>
      </c>
      <c r="F2484" s="5" t="s">
        <v>26</v>
      </c>
      <c r="G2484" s="6">
        <v>4948</v>
      </c>
    </row>
    <row r="2485" spans="1:7" ht="10.5" customHeight="1" x14ac:dyDescent="0.2">
      <c r="A2485" s="5">
        <v>2484</v>
      </c>
      <c r="B2485" s="5" t="s">
        <v>104</v>
      </c>
      <c r="C2485" s="5">
        <v>25</v>
      </c>
      <c r="D2485" s="2" t="s">
        <v>59</v>
      </c>
      <c r="E2485" s="5" t="s">
        <v>13</v>
      </c>
      <c r="F2485" s="5" t="s">
        <v>26</v>
      </c>
      <c r="G2485" s="6">
        <v>11912</v>
      </c>
    </row>
    <row r="2486" spans="1:7" ht="10.5" customHeight="1" x14ac:dyDescent="0.2">
      <c r="A2486" s="5">
        <v>2485</v>
      </c>
      <c r="B2486" s="5" t="s">
        <v>104</v>
      </c>
      <c r="C2486" s="5">
        <v>26</v>
      </c>
      <c r="D2486" s="2" t="s">
        <v>49</v>
      </c>
      <c r="E2486" s="5" t="s">
        <v>13</v>
      </c>
      <c r="F2486" s="5" t="s">
        <v>26</v>
      </c>
      <c r="G2486" s="6">
        <v>197744</v>
      </c>
    </row>
    <row r="2487" spans="1:7" ht="10.5" customHeight="1" x14ac:dyDescent="0.2">
      <c r="A2487" s="5">
        <v>2486</v>
      </c>
      <c r="B2487" s="5" t="s">
        <v>104</v>
      </c>
      <c r="C2487" s="5">
        <v>27</v>
      </c>
      <c r="D2487" s="2" t="s">
        <v>60</v>
      </c>
      <c r="E2487" s="5" t="s">
        <v>13</v>
      </c>
      <c r="F2487" s="5" t="s">
        <v>26</v>
      </c>
      <c r="G2487" s="6">
        <v>515051</v>
      </c>
    </row>
    <row r="2488" spans="1:7" ht="10.5" customHeight="1" x14ac:dyDescent="0.2">
      <c r="A2488" s="5">
        <v>2487</v>
      </c>
      <c r="B2488" s="5" t="s">
        <v>104</v>
      </c>
      <c r="C2488" s="5">
        <v>28</v>
      </c>
      <c r="D2488" s="2" t="s">
        <v>61</v>
      </c>
      <c r="E2488" s="5" t="s">
        <v>13</v>
      </c>
      <c r="F2488" s="5" t="s">
        <v>26</v>
      </c>
      <c r="G2488" s="6">
        <v>321139</v>
      </c>
    </row>
    <row r="2489" spans="1:7" ht="10.5" customHeight="1" x14ac:dyDescent="0.2">
      <c r="A2489" s="5">
        <v>2488</v>
      </c>
      <c r="B2489" s="5" t="s">
        <v>104</v>
      </c>
      <c r="C2489" s="5">
        <v>20</v>
      </c>
      <c r="D2489" s="2" t="s">
        <v>56</v>
      </c>
      <c r="E2489" s="5" t="s">
        <v>14</v>
      </c>
      <c r="F2489" s="5" t="s">
        <v>26</v>
      </c>
      <c r="G2489" s="6">
        <v>0</v>
      </c>
    </row>
    <row r="2490" spans="1:7" ht="10.5" customHeight="1" x14ac:dyDescent="0.2">
      <c r="A2490" s="5">
        <v>2489</v>
      </c>
      <c r="B2490" s="5" t="s">
        <v>104</v>
      </c>
      <c r="C2490" s="5">
        <v>21</v>
      </c>
      <c r="D2490" s="2" t="s">
        <v>57</v>
      </c>
      <c r="E2490" s="5" t="s">
        <v>14</v>
      </c>
      <c r="F2490" s="5" t="s">
        <v>26</v>
      </c>
      <c r="G2490" s="6">
        <v>104687</v>
      </c>
    </row>
    <row r="2491" spans="1:7" ht="10.5" customHeight="1" x14ac:dyDescent="0.2">
      <c r="A2491" s="5">
        <v>2490</v>
      </c>
      <c r="B2491" s="5" t="s">
        <v>104</v>
      </c>
      <c r="C2491" s="5">
        <v>22</v>
      </c>
      <c r="D2491" s="2" t="s">
        <v>58</v>
      </c>
      <c r="E2491" s="5" t="s">
        <v>14</v>
      </c>
      <c r="F2491" s="5" t="s">
        <v>26</v>
      </c>
      <c r="G2491" s="6">
        <v>634603</v>
      </c>
    </row>
    <row r="2492" spans="1:7" ht="10.5" customHeight="1" x14ac:dyDescent="0.2">
      <c r="A2492" s="5">
        <v>2491</v>
      </c>
      <c r="B2492" s="5" t="s">
        <v>104</v>
      </c>
      <c r="C2492" s="5">
        <v>23</v>
      </c>
      <c r="D2492" s="2" t="s">
        <v>47</v>
      </c>
      <c r="E2492" s="5" t="s">
        <v>14</v>
      </c>
      <c r="F2492" s="5" t="s">
        <v>26</v>
      </c>
      <c r="G2492" s="6">
        <v>447</v>
      </c>
    </row>
    <row r="2493" spans="1:7" ht="10.5" customHeight="1" x14ac:dyDescent="0.2">
      <c r="A2493" s="5">
        <v>2492</v>
      </c>
      <c r="B2493" s="5" t="s">
        <v>104</v>
      </c>
      <c r="C2493" s="5">
        <v>24</v>
      </c>
      <c r="D2493" s="2" t="s">
        <v>48</v>
      </c>
      <c r="E2493" s="5" t="s">
        <v>14</v>
      </c>
      <c r="F2493" s="5" t="s">
        <v>26</v>
      </c>
      <c r="G2493" s="6">
        <v>264041</v>
      </c>
    </row>
    <row r="2494" spans="1:7" ht="10.5" customHeight="1" x14ac:dyDescent="0.2">
      <c r="A2494" s="5">
        <v>2493</v>
      </c>
      <c r="B2494" s="5" t="s">
        <v>104</v>
      </c>
      <c r="C2494" s="5">
        <v>25</v>
      </c>
      <c r="D2494" s="2" t="s">
        <v>59</v>
      </c>
      <c r="E2494" s="5" t="s">
        <v>14</v>
      </c>
      <c r="F2494" s="5" t="s">
        <v>26</v>
      </c>
      <c r="G2494" s="6">
        <v>60036</v>
      </c>
    </row>
    <row r="2495" spans="1:7" ht="10.5" customHeight="1" x14ac:dyDescent="0.2">
      <c r="A2495" s="5">
        <v>2494</v>
      </c>
      <c r="B2495" s="5" t="s">
        <v>104</v>
      </c>
      <c r="C2495" s="5">
        <v>26</v>
      </c>
      <c r="D2495" s="2" t="s">
        <v>49</v>
      </c>
      <c r="E2495" s="5" t="s">
        <v>14</v>
      </c>
      <c r="F2495" s="5" t="s">
        <v>26</v>
      </c>
      <c r="G2495" s="6">
        <v>0</v>
      </c>
    </row>
    <row r="2496" spans="1:7" ht="10.5" customHeight="1" x14ac:dyDescent="0.2">
      <c r="A2496" s="5">
        <v>2495</v>
      </c>
      <c r="B2496" s="5" t="s">
        <v>104</v>
      </c>
      <c r="C2496" s="5">
        <v>27</v>
      </c>
      <c r="D2496" s="2" t="s">
        <v>60</v>
      </c>
      <c r="E2496" s="5" t="s">
        <v>14</v>
      </c>
      <c r="F2496" s="5" t="s">
        <v>26</v>
      </c>
      <c r="G2496" s="6">
        <v>0</v>
      </c>
    </row>
    <row r="2497" spans="1:7" ht="10.5" customHeight="1" x14ac:dyDescent="0.2">
      <c r="A2497" s="5">
        <v>2496</v>
      </c>
      <c r="B2497" s="5" t="s">
        <v>104</v>
      </c>
      <c r="C2497" s="5">
        <v>28</v>
      </c>
      <c r="D2497" s="2" t="s">
        <v>61</v>
      </c>
      <c r="E2497" s="5" t="s">
        <v>14</v>
      </c>
      <c r="F2497" s="5" t="s">
        <v>26</v>
      </c>
      <c r="G2497" s="6">
        <v>3186824</v>
      </c>
    </row>
    <row r="2498" spans="1:7" ht="10.5" customHeight="1" x14ac:dyDescent="0.2">
      <c r="A2498" s="5">
        <v>2497</v>
      </c>
      <c r="B2498" s="5" t="s">
        <v>11</v>
      </c>
      <c r="C2498" s="5">
        <v>29</v>
      </c>
      <c r="D2498" s="2" t="s">
        <v>11</v>
      </c>
      <c r="E2498" s="5" t="s">
        <v>13</v>
      </c>
      <c r="F2498" s="5" t="s">
        <v>26</v>
      </c>
      <c r="G2498" s="6">
        <v>379032</v>
      </c>
    </row>
    <row r="2499" spans="1:7" ht="10.5" customHeight="1" x14ac:dyDescent="0.2">
      <c r="A2499" s="5">
        <v>2498</v>
      </c>
      <c r="B2499" s="5" t="s">
        <v>11</v>
      </c>
      <c r="C2499" s="5">
        <v>29</v>
      </c>
      <c r="D2499" s="2" t="s">
        <v>11</v>
      </c>
      <c r="E2499" s="5" t="s">
        <v>14</v>
      </c>
      <c r="F2499" s="5" t="s">
        <v>26</v>
      </c>
      <c r="G2499" s="6">
        <v>-343663</v>
      </c>
    </row>
    <row r="2500" spans="1:7" ht="10.5" customHeight="1" x14ac:dyDescent="0.2">
      <c r="A2500" s="5">
        <v>2499</v>
      </c>
      <c r="B2500" s="5" t="s">
        <v>24</v>
      </c>
      <c r="C2500" s="5">
        <v>30</v>
      </c>
      <c r="D2500" s="2" t="s">
        <v>15</v>
      </c>
      <c r="E2500" s="5" t="s">
        <v>13</v>
      </c>
      <c r="F2500" s="5" t="s">
        <v>26</v>
      </c>
      <c r="G2500" s="6">
        <v>1405</v>
      </c>
    </row>
    <row r="2501" spans="1:7" ht="10.5" customHeight="1" x14ac:dyDescent="0.2">
      <c r="A2501" s="5">
        <v>2500</v>
      </c>
      <c r="B2501" s="5" t="s">
        <v>24</v>
      </c>
      <c r="C2501" s="5">
        <v>30</v>
      </c>
      <c r="D2501" s="2" t="s">
        <v>15</v>
      </c>
      <c r="E2501" s="5" t="s">
        <v>14</v>
      </c>
      <c r="F2501" s="5" t="s">
        <v>26</v>
      </c>
      <c r="G2501" s="6">
        <v>0</v>
      </c>
    </row>
    <row r="2502" spans="1:7" ht="10.5" customHeight="1" x14ac:dyDescent="0.2">
      <c r="A2502" s="5">
        <v>2501</v>
      </c>
      <c r="B2502" s="5" t="s">
        <v>25</v>
      </c>
      <c r="C2502" s="5">
        <v>1</v>
      </c>
      <c r="D2502" s="2" t="s">
        <v>18</v>
      </c>
      <c r="E2502" s="5" t="s">
        <v>13</v>
      </c>
      <c r="F2502" s="5" t="s">
        <v>23</v>
      </c>
      <c r="G2502" s="6">
        <v>288451</v>
      </c>
    </row>
    <row r="2503" spans="1:7" ht="10.5" customHeight="1" x14ac:dyDescent="0.2">
      <c r="A2503" s="5">
        <v>2502</v>
      </c>
      <c r="B2503" s="5" t="s">
        <v>25</v>
      </c>
      <c r="C2503" s="5">
        <v>2</v>
      </c>
      <c r="D2503" s="2" t="s">
        <v>0</v>
      </c>
      <c r="E2503" s="5" t="s">
        <v>13</v>
      </c>
      <c r="F2503" s="5" t="s">
        <v>23</v>
      </c>
      <c r="G2503" s="6">
        <v>6899302</v>
      </c>
    </row>
    <row r="2504" spans="1:7" ht="10.5" customHeight="1" x14ac:dyDescent="0.2">
      <c r="A2504" s="5">
        <v>2503</v>
      </c>
      <c r="B2504" s="5" t="s">
        <v>25</v>
      </c>
      <c r="C2504" s="5">
        <v>3</v>
      </c>
      <c r="D2504" s="2" t="s">
        <v>1</v>
      </c>
      <c r="E2504" s="5" t="s">
        <v>13</v>
      </c>
      <c r="F2504" s="5" t="s">
        <v>23</v>
      </c>
      <c r="G2504" s="6">
        <v>126664</v>
      </c>
    </row>
    <row r="2505" spans="1:7" ht="10.5" customHeight="1" x14ac:dyDescent="0.2">
      <c r="A2505" s="5">
        <v>2504</v>
      </c>
      <c r="B2505" s="5" t="s">
        <v>25</v>
      </c>
      <c r="C2505" s="5">
        <v>4</v>
      </c>
      <c r="D2505" s="2" t="s">
        <v>20</v>
      </c>
      <c r="E2505" s="5" t="s">
        <v>13</v>
      </c>
      <c r="F2505" s="5" t="s">
        <v>23</v>
      </c>
      <c r="G2505" s="6">
        <v>4382</v>
      </c>
    </row>
    <row r="2506" spans="1:7" ht="10.5" customHeight="1" x14ac:dyDescent="0.2">
      <c r="A2506" s="5">
        <v>2505</v>
      </c>
      <c r="B2506" s="5" t="s">
        <v>25</v>
      </c>
      <c r="C2506" s="5">
        <v>5</v>
      </c>
      <c r="D2506" s="2" t="s">
        <v>2</v>
      </c>
      <c r="E2506" s="5" t="s">
        <v>13</v>
      </c>
      <c r="F2506" s="5" t="s">
        <v>23</v>
      </c>
      <c r="G2506" s="6">
        <v>934708</v>
      </c>
    </row>
    <row r="2507" spans="1:7" ht="10.5" customHeight="1" x14ac:dyDescent="0.2">
      <c r="A2507" s="5">
        <v>2506</v>
      </c>
      <c r="B2507" s="5" t="s">
        <v>25</v>
      </c>
      <c r="C2507" s="5">
        <v>6</v>
      </c>
      <c r="D2507" s="2" t="s">
        <v>19</v>
      </c>
      <c r="E2507" s="5" t="s">
        <v>13</v>
      </c>
      <c r="F2507" s="5" t="s">
        <v>23</v>
      </c>
      <c r="G2507" s="6">
        <v>1496556</v>
      </c>
    </row>
    <row r="2508" spans="1:7" ht="10.5" customHeight="1" x14ac:dyDescent="0.2">
      <c r="A2508" s="5">
        <v>2507</v>
      </c>
      <c r="B2508" s="5" t="s">
        <v>25</v>
      </c>
      <c r="C2508" s="5">
        <v>7</v>
      </c>
      <c r="D2508" s="2" t="s">
        <v>3</v>
      </c>
      <c r="E2508" s="5" t="s">
        <v>13</v>
      </c>
      <c r="F2508" s="5" t="s">
        <v>23</v>
      </c>
      <c r="G2508" s="6">
        <v>26337</v>
      </c>
    </row>
    <row r="2509" spans="1:7" ht="10.5" customHeight="1" x14ac:dyDescent="0.2">
      <c r="A2509" s="5">
        <v>2508</v>
      </c>
      <c r="B2509" s="5" t="s">
        <v>25</v>
      </c>
      <c r="C2509" s="5">
        <v>8</v>
      </c>
      <c r="D2509" s="2" t="s">
        <v>4</v>
      </c>
      <c r="E2509" s="5" t="s">
        <v>13</v>
      </c>
      <c r="F2509" s="5" t="s">
        <v>23</v>
      </c>
      <c r="G2509" s="6">
        <v>0</v>
      </c>
    </row>
    <row r="2510" spans="1:7" ht="10.5" customHeight="1" x14ac:dyDescent="0.2">
      <c r="A2510" s="5">
        <v>2509</v>
      </c>
      <c r="B2510" s="5" t="s">
        <v>25</v>
      </c>
      <c r="C2510" s="5">
        <v>9</v>
      </c>
      <c r="D2510" s="2" t="s">
        <v>5</v>
      </c>
      <c r="E2510" s="5" t="s">
        <v>13</v>
      </c>
      <c r="F2510" s="5" t="s">
        <v>23</v>
      </c>
      <c r="G2510" s="6">
        <v>0</v>
      </c>
    </row>
    <row r="2511" spans="1:7" ht="10.5" customHeight="1" x14ac:dyDescent="0.2">
      <c r="A2511" s="5">
        <v>2510</v>
      </c>
      <c r="B2511" s="5" t="s">
        <v>25</v>
      </c>
      <c r="C2511" s="5">
        <v>10</v>
      </c>
      <c r="D2511" s="2" t="s">
        <v>6</v>
      </c>
      <c r="E2511" s="5" t="s">
        <v>13</v>
      </c>
      <c r="F2511" s="5" t="s">
        <v>23</v>
      </c>
      <c r="G2511" s="6">
        <v>0</v>
      </c>
    </row>
    <row r="2512" spans="1:7" ht="10.5" customHeight="1" x14ac:dyDescent="0.2">
      <c r="A2512" s="5">
        <v>2511</v>
      </c>
      <c r="B2512" s="5" t="s">
        <v>25</v>
      </c>
      <c r="C2512" s="5">
        <v>11</v>
      </c>
      <c r="D2512" s="2" t="s">
        <v>7</v>
      </c>
      <c r="E2512" s="5" t="s">
        <v>13</v>
      </c>
      <c r="F2512" s="5" t="s">
        <v>23</v>
      </c>
      <c r="G2512" s="6">
        <v>0</v>
      </c>
    </row>
    <row r="2513" spans="1:7" ht="10.5" customHeight="1" x14ac:dyDescent="0.2">
      <c r="A2513" s="5">
        <v>2512</v>
      </c>
      <c r="B2513" s="5" t="s">
        <v>25</v>
      </c>
      <c r="C2513" s="5">
        <v>12</v>
      </c>
      <c r="D2513" s="2" t="s">
        <v>8</v>
      </c>
      <c r="E2513" s="5" t="s">
        <v>13</v>
      </c>
      <c r="F2513" s="5" t="s">
        <v>23</v>
      </c>
      <c r="G2513" s="6">
        <v>44614297</v>
      </c>
    </row>
    <row r="2514" spans="1:7" ht="10.5" customHeight="1" x14ac:dyDescent="0.2">
      <c r="A2514" s="5">
        <v>2513</v>
      </c>
      <c r="B2514" s="5" t="s">
        <v>25</v>
      </c>
      <c r="C2514" s="5">
        <v>13</v>
      </c>
      <c r="D2514" s="2" t="s">
        <v>9</v>
      </c>
      <c r="E2514" s="5" t="s">
        <v>13</v>
      </c>
      <c r="F2514" s="5" t="s">
        <v>23</v>
      </c>
      <c r="G2514" s="6">
        <v>0</v>
      </c>
    </row>
    <row r="2515" spans="1:7" ht="10.5" customHeight="1" x14ac:dyDescent="0.2">
      <c r="A2515" s="5">
        <v>2514</v>
      </c>
      <c r="B2515" s="5" t="s">
        <v>25</v>
      </c>
      <c r="C2515" s="5">
        <v>14</v>
      </c>
      <c r="D2515" s="2" t="s">
        <v>10</v>
      </c>
      <c r="E2515" s="5" t="s">
        <v>13</v>
      </c>
      <c r="F2515" s="5" t="s">
        <v>23</v>
      </c>
      <c r="G2515" s="6">
        <v>21276843</v>
      </c>
    </row>
    <row r="2516" spans="1:7" ht="10.5" customHeight="1" x14ac:dyDescent="0.2">
      <c r="A2516" s="5">
        <v>2515</v>
      </c>
      <c r="B2516" s="5" t="s">
        <v>25</v>
      </c>
      <c r="C2516" s="5">
        <v>1</v>
      </c>
      <c r="D2516" s="2" t="s">
        <v>18</v>
      </c>
      <c r="E2516" s="5" t="s">
        <v>14</v>
      </c>
      <c r="F2516" s="5" t="s">
        <v>23</v>
      </c>
      <c r="G2516" s="6">
        <v>0</v>
      </c>
    </row>
    <row r="2517" spans="1:7" ht="10.5" customHeight="1" x14ac:dyDescent="0.2">
      <c r="A2517" s="5">
        <v>2516</v>
      </c>
      <c r="B2517" s="5" t="s">
        <v>25</v>
      </c>
      <c r="C2517" s="5">
        <v>2</v>
      </c>
      <c r="D2517" s="2" t="s">
        <v>0</v>
      </c>
      <c r="E2517" s="5" t="s">
        <v>14</v>
      </c>
      <c r="F2517" s="5" t="s">
        <v>23</v>
      </c>
      <c r="G2517" s="6">
        <v>0</v>
      </c>
    </row>
    <row r="2518" spans="1:7" ht="10.5" customHeight="1" x14ac:dyDescent="0.2">
      <c r="A2518" s="5">
        <v>2517</v>
      </c>
      <c r="B2518" s="5" t="s">
        <v>25</v>
      </c>
      <c r="C2518" s="5">
        <v>3</v>
      </c>
      <c r="D2518" s="2" t="s">
        <v>1</v>
      </c>
      <c r="E2518" s="5" t="s">
        <v>14</v>
      </c>
      <c r="F2518" s="5" t="s">
        <v>23</v>
      </c>
      <c r="G2518" s="6">
        <v>1024192</v>
      </c>
    </row>
    <row r="2519" spans="1:7" ht="10.5" customHeight="1" x14ac:dyDescent="0.2">
      <c r="A2519" s="5">
        <v>2518</v>
      </c>
      <c r="B2519" s="5" t="s">
        <v>25</v>
      </c>
      <c r="C2519" s="5">
        <v>4</v>
      </c>
      <c r="D2519" s="2" t="s">
        <v>20</v>
      </c>
      <c r="E2519" s="5" t="s">
        <v>14</v>
      </c>
      <c r="F2519" s="5" t="s">
        <v>23</v>
      </c>
      <c r="G2519" s="6">
        <v>40159</v>
      </c>
    </row>
    <row r="2520" spans="1:7" ht="10.5" customHeight="1" x14ac:dyDescent="0.2">
      <c r="A2520" s="5">
        <v>2519</v>
      </c>
      <c r="B2520" s="5" t="s">
        <v>25</v>
      </c>
      <c r="C2520" s="5">
        <v>5</v>
      </c>
      <c r="D2520" s="2" t="s">
        <v>2</v>
      </c>
      <c r="E2520" s="5" t="s">
        <v>14</v>
      </c>
      <c r="F2520" s="5" t="s">
        <v>23</v>
      </c>
      <c r="G2520" s="6">
        <v>0</v>
      </c>
    </row>
    <row r="2521" spans="1:7" ht="10.5" customHeight="1" x14ac:dyDescent="0.2">
      <c r="A2521" s="5">
        <v>2520</v>
      </c>
      <c r="B2521" s="5" t="s">
        <v>25</v>
      </c>
      <c r="C2521" s="5">
        <v>6</v>
      </c>
      <c r="D2521" s="2" t="s">
        <v>19</v>
      </c>
      <c r="E2521" s="5" t="s">
        <v>14</v>
      </c>
      <c r="F2521" s="5" t="s">
        <v>23</v>
      </c>
      <c r="G2521" s="6">
        <v>0</v>
      </c>
    </row>
    <row r="2522" spans="1:7" ht="10.5" customHeight="1" x14ac:dyDescent="0.2">
      <c r="A2522" s="5">
        <v>2521</v>
      </c>
      <c r="B2522" s="5" t="s">
        <v>25</v>
      </c>
      <c r="C2522" s="5">
        <v>7</v>
      </c>
      <c r="D2522" s="2" t="s">
        <v>3</v>
      </c>
      <c r="E2522" s="5" t="s">
        <v>14</v>
      </c>
      <c r="F2522" s="5" t="s">
        <v>23</v>
      </c>
      <c r="G2522" s="6">
        <v>0</v>
      </c>
    </row>
    <row r="2523" spans="1:7" ht="10.5" customHeight="1" x14ac:dyDescent="0.2">
      <c r="A2523" s="5">
        <v>2522</v>
      </c>
      <c r="B2523" s="5" t="s">
        <v>25</v>
      </c>
      <c r="C2523" s="5">
        <v>8</v>
      </c>
      <c r="D2523" s="2" t="s">
        <v>4</v>
      </c>
      <c r="E2523" s="5" t="s">
        <v>14</v>
      </c>
      <c r="F2523" s="5" t="s">
        <v>23</v>
      </c>
      <c r="G2523" s="6">
        <v>3289168</v>
      </c>
    </row>
    <row r="2524" spans="1:7" ht="10.5" customHeight="1" x14ac:dyDescent="0.2">
      <c r="A2524" s="5">
        <v>2523</v>
      </c>
      <c r="B2524" s="5" t="s">
        <v>25</v>
      </c>
      <c r="C2524" s="5">
        <v>9</v>
      </c>
      <c r="D2524" s="2" t="s">
        <v>5</v>
      </c>
      <c r="E2524" s="5" t="s">
        <v>14</v>
      </c>
      <c r="F2524" s="5" t="s">
        <v>23</v>
      </c>
      <c r="G2524" s="6">
        <v>2679717</v>
      </c>
    </row>
    <row r="2525" spans="1:7" ht="10.5" customHeight="1" x14ac:dyDescent="0.2">
      <c r="A2525" s="5">
        <v>2524</v>
      </c>
      <c r="B2525" s="5" t="s">
        <v>25</v>
      </c>
      <c r="C2525" s="5">
        <v>10</v>
      </c>
      <c r="D2525" s="2" t="s">
        <v>6</v>
      </c>
      <c r="E2525" s="5" t="s">
        <v>14</v>
      </c>
      <c r="F2525" s="5" t="s">
        <v>23</v>
      </c>
      <c r="G2525" s="6">
        <v>462425</v>
      </c>
    </row>
    <row r="2526" spans="1:7" ht="10.5" customHeight="1" x14ac:dyDescent="0.2">
      <c r="A2526" s="5">
        <v>2525</v>
      </c>
      <c r="B2526" s="5" t="s">
        <v>25</v>
      </c>
      <c r="C2526" s="5">
        <v>11</v>
      </c>
      <c r="D2526" s="2" t="s">
        <v>7</v>
      </c>
      <c r="E2526" s="5" t="s">
        <v>14</v>
      </c>
      <c r="F2526" s="5" t="s">
        <v>23</v>
      </c>
      <c r="G2526" s="6">
        <v>1943249</v>
      </c>
    </row>
    <row r="2527" spans="1:7" ht="10.5" customHeight="1" x14ac:dyDescent="0.2">
      <c r="A2527" s="5">
        <v>2526</v>
      </c>
      <c r="B2527" s="5" t="s">
        <v>25</v>
      </c>
      <c r="C2527" s="5">
        <v>12</v>
      </c>
      <c r="D2527" s="2" t="s">
        <v>8</v>
      </c>
      <c r="E2527" s="5" t="s">
        <v>14</v>
      </c>
      <c r="F2527" s="5" t="s">
        <v>23</v>
      </c>
      <c r="G2527" s="6">
        <v>0</v>
      </c>
    </row>
    <row r="2528" spans="1:7" ht="10.5" customHeight="1" x14ac:dyDescent="0.2">
      <c r="A2528" s="5">
        <v>2527</v>
      </c>
      <c r="B2528" s="5" t="s">
        <v>25</v>
      </c>
      <c r="C2528" s="5">
        <v>13</v>
      </c>
      <c r="D2528" s="2" t="s">
        <v>9</v>
      </c>
      <c r="E2528" s="5" t="s">
        <v>14</v>
      </c>
      <c r="F2528" s="5" t="s">
        <v>23</v>
      </c>
      <c r="G2528" s="6">
        <v>2287600</v>
      </c>
    </row>
    <row r="2529" spans="1:7" ht="10.5" customHeight="1" x14ac:dyDescent="0.2">
      <c r="A2529" s="5">
        <v>2528</v>
      </c>
      <c r="B2529" s="5" t="s">
        <v>25</v>
      </c>
      <c r="C2529" s="5">
        <v>14</v>
      </c>
      <c r="D2529" s="2" t="s">
        <v>10</v>
      </c>
      <c r="E2529" s="5" t="s">
        <v>14</v>
      </c>
      <c r="F2529" s="5" t="s">
        <v>23</v>
      </c>
      <c r="G2529" s="6">
        <v>733849</v>
      </c>
    </row>
    <row r="2530" spans="1:7" ht="10.5" customHeight="1" x14ac:dyDescent="0.2">
      <c r="A2530" s="5">
        <v>2529</v>
      </c>
      <c r="B2530" s="5" t="s">
        <v>104</v>
      </c>
      <c r="C2530" s="5">
        <v>20</v>
      </c>
      <c r="D2530" s="2" t="s">
        <v>56</v>
      </c>
      <c r="E2530" s="5" t="s">
        <v>13</v>
      </c>
      <c r="F2530" s="5" t="s">
        <v>23</v>
      </c>
      <c r="G2530" s="6">
        <v>444</v>
      </c>
    </row>
    <row r="2531" spans="1:7" ht="10.5" customHeight="1" x14ac:dyDescent="0.2">
      <c r="A2531" s="5">
        <v>2530</v>
      </c>
      <c r="B2531" s="5" t="s">
        <v>104</v>
      </c>
      <c r="C2531" s="5">
        <v>21</v>
      </c>
      <c r="D2531" s="2" t="s">
        <v>57</v>
      </c>
      <c r="E2531" s="5" t="s">
        <v>13</v>
      </c>
      <c r="F2531" s="5" t="s">
        <v>23</v>
      </c>
      <c r="G2531" s="6">
        <v>0</v>
      </c>
    </row>
    <row r="2532" spans="1:7" ht="10.5" customHeight="1" x14ac:dyDescent="0.2">
      <c r="A2532" s="5">
        <v>2531</v>
      </c>
      <c r="B2532" s="5" t="s">
        <v>104</v>
      </c>
      <c r="C2532" s="5">
        <v>22</v>
      </c>
      <c r="D2532" s="2" t="s">
        <v>58</v>
      </c>
      <c r="E2532" s="5" t="s">
        <v>13</v>
      </c>
      <c r="F2532" s="5" t="s">
        <v>23</v>
      </c>
      <c r="G2532" s="6">
        <v>0</v>
      </c>
    </row>
    <row r="2533" spans="1:7" ht="10.5" customHeight="1" x14ac:dyDescent="0.2">
      <c r="A2533" s="5">
        <v>2532</v>
      </c>
      <c r="B2533" s="5" t="s">
        <v>104</v>
      </c>
      <c r="C2533" s="5">
        <v>23</v>
      </c>
      <c r="D2533" s="2" t="s">
        <v>47</v>
      </c>
      <c r="E2533" s="5" t="s">
        <v>13</v>
      </c>
      <c r="F2533" s="5" t="s">
        <v>23</v>
      </c>
      <c r="G2533" s="6">
        <v>821243</v>
      </c>
    </row>
    <row r="2534" spans="1:7" ht="10.5" customHeight="1" x14ac:dyDescent="0.2">
      <c r="A2534" s="5">
        <v>2533</v>
      </c>
      <c r="B2534" s="5" t="s">
        <v>104</v>
      </c>
      <c r="C2534" s="5">
        <v>24</v>
      </c>
      <c r="D2534" s="2" t="s">
        <v>48</v>
      </c>
      <c r="E2534" s="5" t="s">
        <v>13</v>
      </c>
      <c r="F2534" s="5" t="s">
        <v>23</v>
      </c>
      <c r="G2534" s="6">
        <v>4494</v>
      </c>
    </row>
    <row r="2535" spans="1:7" ht="10.5" customHeight="1" x14ac:dyDescent="0.2">
      <c r="A2535" s="5">
        <v>2534</v>
      </c>
      <c r="B2535" s="5" t="s">
        <v>104</v>
      </c>
      <c r="C2535" s="5">
        <v>25</v>
      </c>
      <c r="D2535" s="2" t="s">
        <v>59</v>
      </c>
      <c r="E2535" s="5" t="s">
        <v>13</v>
      </c>
      <c r="F2535" s="5" t="s">
        <v>23</v>
      </c>
      <c r="G2535" s="6">
        <v>13438</v>
      </c>
    </row>
    <row r="2536" spans="1:7" ht="10.5" customHeight="1" x14ac:dyDescent="0.2">
      <c r="A2536" s="5">
        <v>2535</v>
      </c>
      <c r="B2536" s="5" t="s">
        <v>104</v>
      </c>
      <c r="C2536" s="5">
        <v>26</v>
      </c>
      <c r="D2536" s="2" t="s">
        <v>49</v>
      </c>
      <c r="E2536" s="5" t="s">
        <v>13</v>
      </c>
      <c r="F2536" s="5" t="s">
        <v>23</v>
      </c>
      <c r="G2536" s="6">
        <v>133785</v>
      </c>
    </row>
    <row r="2537" spans="1:7" ht="10.5" customHeight="1" x14ac:dyDescent="0.2">
      <c r="A2537" s="5">
        <v>2536</v>
      </c>
      <c r="B2537" s="5" t="s">
        <v>104</v>
      </c>
      <c r="C2537" s="5">
        <v>27</v>
      </c>
      <c r="D2537" s="2" t="s">
        <v>60</v>
      </c>
      <c r="E2537" s="5" t="s">
        <v>13</v>
      </c>
      <c r="F2537" s="5" t="s">
        <v>23</v>
      </c>
      <c r="G2537" s="6">
        <v>392611</v>
      </c>
    </row>
    <row r="2538" spans="1:7" ht="10.5" customHeight="1" x14ac:dyDescent="0.2">
      <c r="A2538" s="5">
        <v>2537</v>
      </c>
      <c r="B2538" s="5" t="s">
        <v>104</v>
      </c>
      <c r="C2538" s="5">
        <v>28</v>
      </c>
      <c r="D2538" s="2" t="s">
        <v>61</v>
      </c>
      <c r="E2538" s="5" t="s">
        <v>13</v>
      </c>
      <c r="F2538" s="5" t="s">
        <v>23</v>
      </c>
      <c r="G2538" s="6">
        <v>574177</v>
      </c>
    </row>
    <row r="2539" spans="1:7" ht="10.5" customHeight="1" x14ac:dyDescent="0.2">
      <c r="A2539" s="5">
        <v>2538</v>
      </c>
      <c r="B2539" s="5" t="s">
        <v>104</v>
      </c>
      <c r="C2539" s="5">
        <v>20</v>
      </c>
      <c r="D2539" s="2" t="s">
        <v>56</v>
      </c>
      <c r="E2539" s="5" t="s">
        <v>14</v>
      </c>
      <c r="F2539" s="5" t="s">
        <v>23</v>
      </c>
      <c r="G2539" s="6">
        <v>0</v>
      </c>
    </row>
    <row r="2540" spans="1:7" ht="10.5" customHeight="1" x14ac:dyDescent="0.2">
      <c r="A2540" s="5">
        <v>2539</v>
      </c>
      <c r="B2540" s="5" t="s">
        <v>104</v>
      </c>
      <c r="C2540" s="5">
        <v>21</v>
      </c>
      <c r="D2540" s="2" t="s">
        <v>57</v>
      </c>
      <c r="E2540" s="5" t="s">
        <v>14</v>
      </c>
      <c r="F2540" s="5" t="s">
        <v>23</v>
      </c>
      <c r="G2540" s="6">
        <v>121668</v>
      </c>
    </row>
    <row r="2541" spans="1:7" ht="10.5" customHeight="1" x14ac:dyDescent="0.2">
      <c r="A2541" s="5">
        <v>2540</v>
      </c>
      <c r="B2541" s="5" t="s">
        <v>104</v>
      </c>
      <c r="C2541" s="5">
        <v>22</v>
      </c>
      <c r="D2541" s="2" t="s">
        <v>58</v>
      </c>
      <c r="E2541" s="5" t="s">
        <v>14</v>
      </c>
      <c r="F2541" s="5" t="s">
        <v>23</v>
      </c>
      <c r="G2541" s="6">
        <v>664300</v>
      </c>
    </row>
    <row r="2542" spans="1:7" ht="10.5" customHeight="1" x14ac:dyDescent="0.2">
      <c r="A2542" s="5">
        <v>2541</v>
      </c>
      <c r="B2542" s="5" t="s">
        <v>104</v>
      </c>
      <c r="C2542" s="5">
        <v>23</v>
      </c>
      <c r="D2542" s="2" t="s">
        <v>47</v>
      </c>
      <c r="E2542" s="5" t="s">
        <v>14</v>
      </c>
      <c r="F2542" s="5" t="s">
        <v>23</v>
      </c>
      <c r="G2542" s="6">
        <v>306</v>
      </c>
    </row>
    <row r="2543" spans="1:7" ht="10.5" customHeight="1" x14ac:dyDescent="0.2">
      <c r="A2543" s="5">
        <v>2542</v>
      </c>
      <c r="B2543" s="5" t="s">
        <v>104</v>
      </c>
      <c r="C2543" s="5">
        <v>24</v>
      </c>
      <c r="D2543" s="2" t="s">
        <v>48</v>
      </c>
      <c r="E2543" s="5" t="s">
        <v>14</v>
      </c>
      <c r="F2543" s="5" t="s">
        <v>23</v>
      </c>
      <c r="G2543" s="6">
        <v>346945</v>
      </c>
    </row>
    <row r="2544" spans="1:7" ht="10.5" customHeight="1" x14ac:dyDescent="0.2">
      <c r="A2544" s="5">
        <v>2543</v>
      </c>
      <c r="B2544" s="5" t="s">
        <v>104</v>
      </c>
      <c r="C2544" s="5">
        <v>25</v>
      </c>
      <c r="D2544" s="2" t="s">
        <v>59</v>
      </c>
      <c r="E2544" s="5" t="s">
        <v>14</v>
      </c>
      <c r="F2544" s="5" t="s">
        <v>23</v>
      </c>
      <c r="G2544" s="6">
        <v>123381</v>
      </c>
    </row>
    <row r="2545" spans="1:7" ht="10.5" customHeight="1" x14ac:dyDescent="0.2">
      <c r="A2545" s="5">
        <v>2544</v>
      </c>
      <c r="B2545" s="5" t="s">
        <v>104</v>
      </c>
      <c r="C2545" s="5">
        <v>26</v>
      </c>
      <c r="D2545" s="2" t="s">
        <v>49</v>
      </c>
      <c r="E2545" s="5" t="s">
        <v>14</v>
      </c>
      <c r="F2545" s="5" t="s">
        <v>23</v>
      </c>
      <c r="G2545" s="6">
        <v>0</v>
      </c>
    </row>
    <row r="2546" spans="1:7" ht="10.5" customHeight="1" x14ac:dyDescent="0.2">
      <c r="A2546" s="5">
        <v>2545</v>
      </c>
      <c r="B2546" s="5" t="s">
        <v>104</v>
      </c>
      <c r="C2546" s="5">
        <v>27</v>
      </c>
      <c r="D2546" s="2" t="s">
        <v>60</v>
      </c>
      <c r="E2546" s="5" t="s">
        <v>14</v>
      </c>
      <c r="F2546" s="5" t="s">
        <v>23</v>
      </c>
      <c r="G2546" s="6">
        <v>80</v>
      </c>
    </row>
    <row r="2547" spans="1:7" ht="10.5" customHeight="1" x14ac:dyDescent="0.2">
      <c r="A2547" s="5">
        <v>2546</v>
      </c>
      <c r="B2547" s="5" t="s">
        <v>104</v>
      </c>
      <c r="C2547" s="5">
        <v>28</v>
      </c>
      <c r="D2547" s="2" t="s">
        <v>61</v>
      </c>
      <c r="E2547" s="5" t="s">
        <v>14</v>
      </c>
      <c r="F2547" s="5" t="s">
        <v>23</v>
      </c>
      <c r="G2547" s="6">
        <v>3396498</v>
      </c>
    </row>
    <row r="2548" spans="1:7" ht="10.5" customHeight="1" x14ac:dyDescent="0.2">
      <c r="A2548" s="5">
        <v>2547</v>
      </c>
      <c r="B2548" s="5" t="s">
        <v>11</v>
      </c>
      <c r="C2548" s="5">
        <v>29</v>
      </c>
      <c r="D2548" s="2" t="s">
        <v>11</v>
      </c>
      <c r="E2548" s="5" t="s">
        <v>13</v>
      </c>
      <c r="F2548" s="5" t="s">
        <v>23</v>
      </c>
      <c r="G2548" s="6">
        <v>-6180836</v>
      </c>
    </row>
    <row r="2549" spans="1:7" ht="10.5" customHeight="1" x14ac:dyDescent="0.2">
      <c r="A2549" s="5">
        <v>2548</v>
      </c>
      <c r="B2549" s="5" t="s">
        <v>11</v>
      </c>
      <c r="C2549" s="5">
        <v>29</v>
      </c>
      <c r="D2549" s="2" t="s">
        <v>11</v>
      </c>
      <c r="E2549" s="5" t="s">
        <v>14</v>
      </c>
      <c r="F2549" s="5" t="s">
        <v>23</v>
      </c>
      <c r="G2549" s="6">
        <v>-122192</v>
      </c>
    </row>
    <row r="2550" spans="1:7" ht="10.5" customHeight="1" x14ac:dyDescent="0.2">
      <c r="A2550" s="5">
        <v>2549</v>
      </c>
      <c r="B2550" s="5" t="s">
        <v>24</v>
      </c>
      <c r="C2550" s="5">
        <v>30</v>
      </c>
      <c r="D2550" s="2" t="s">
        <v>15</v>
      </c>
      <c r="E2550" s="5" t="s">
        <v>13</v>
      </c>
      <c r="F2550" s="5" t="s">
        <v>23</v>
      </c>
      <c r="G2550" s="6">
        <v>802</v>
      </c>
    </row>
    <row r="2551" spans="1:7" ht="10.5" customHeight="1" x14ac:dyDescent="0.2">
      <c r="A2551" s="5">
        <v>2550</v>
      </c>
      <c r="B2551" s="5" t="s">
        <v>24</v>
      </c>
      <c r="C2551" s="5">
        <v>30</v>
      </c>
      <c r="D2551" s="2" t="s">
        <v>15</v>
      </c>
      <c r="E2551" s="5" t="s">
        <v>14</v>
      </c>
      <c r="F2551" s="5" t="s">
        <v>23</v>
      </c>
      <c r="G2551" s="6">
        <v>0</v>
      </c>
    </row>
    <row r="2552" spans="1:7" ht="10.5" customHeight="1" x14ac:dyDescent="0.2">
      <c r="A2552" s="5">
        <v>2551</v>
      </c>
      <c r="B2552" s="5" t="s">
        <v>25</v>
      </c>
      <c r="C2552" s="5">
        <v>1</v>
      </c>
      <c r="D2552" s="2" t="s">
        <v>18</v>
      </c>
      <c r="E2552" s="5" t="s">
        <v>13</v>
      </c>
      <c r="F2552" s="5" t="s">
        <v>85</v>
      </c>
      <c r="G2552" s="6">
        <v>292627</v>
      </c>
    </row>
    <row r="2553" spans="1:7" ht="10.5" customHeight="1" x14ac:dyDescent="0.2">
      <c r="A2553" s="5">
        <v>2552</v>
      </c>
      <c r="B2553" s="5" t="s">
        <v>25</v>
      </c>
      <c r="C2553" s="5">
        <v>2</v>
      </c>
      <c r="D2553" s="2" t="s">
        <v>0</v>
      </c>
      <c r="E2553" s="5" t="s">
        <v>13</v>
      </c>
      <c r="F2553" s="5" t="s">
        <v>85</v>
      </c>
      <c r="G2553" s="6">
        <v>5333025</v>
      </c>
    </row>
    <row r="2554" spans="1:7" ht="10.5" customHeight="1" x14ac:dyDescent="0.2">
      <c r="A2554" s="5">
        <v>2553</v>
      </c>
      <c r="B2554" s="5" t="s">
        <v>25</v>
      </c>
      <c r="C2554" s="5">
        <v>3</v>
      </c>
      <c r="D2554" s="2" t="s">
        <v>1</v>
      </c>
      <c r="E2554" s="5" t="s">
        <v>13</v>
      </c>
      <c r="F2554" s="5" t="s">
        <v>85</v>
      </c>
      <c r="G2554" s="6">
        <v>121612</v>
      </c>
    </row>
    <row r="2555" spans="1:7" ht="10.5" customHeight="1" x14ac:dyDescent="0.2">
      <c r="A2555" s="5">
        <v>2554</v>
      </c>
      <c r="B2555" s="5" t="s">
        <v>25</v>
      </c>
      <c r="C2555" s="5">
        <v>4</v>
      </c>
      <c r="D2555" s="2" t="s">
        <v>20</v>
      </c>
      <c r="E2555" s="5" t="s">
        <v>13</v>
      </c>
      <c r="F2555" s="5" t="s">
        <v>85</v>
      </c>
      <c r="G2555" s="6">
        <v>3296</v>
      </c>
    </row>
    <row r="2556" spans="1:7" ht="10.5" customHeight="1" x14ac:dyDescent="0.2">
      <c r="A2556" s="5">
        <v>2555</v>
      </c>
      <c r="B2556" s="5" t="s">
        <v>25</v>
      </c>
      <c r="C2556" s="5">
        <v>5</v>
      </c>
      <c r="D2556" s="2" t="s">
        <v>2</v>
      </c>
      <c r="E2556" s="5" t="s">
        <v>13</v>
      </c>
      <c r="F2556" s="5" t="s">
        <v>85</v>
      </c>
      <c r="G2556" s="6">
        <v>915627</v>
      </c>
    </row>
    <row r="2557" spans="1:7" ht="10.5" customHeight="1" x14ac:dyDescent="0.2">
      <c r="A2557" s="5">
        <v>2556</v>
      </c>
      <c r="B2557" s="5" t="s">
        <v>25</v>
      </c>
      <c r="C2557" s="5">
        <v>6</v>
      </c>
      <c r="D2557" s="2" t="s">
        <v>19</v>
      </c>
      <c r="E2557" s="5" t="s">
        <v>13</v>
      </c>
      <c r="F2557" s="5" t="s">
        <v>85</v>
      </c>
      <c r="G2557" s="6">
        <v>1595846</v>
      </c>
    </row>
    <row r="2558" spans="1:7" ht="10.5" customHeight="1" x14ac:dyDescent="0.2">
      <c r="A2558" s="5">
        <v>2557</v>
      </c>
      <c r="B2558" s="5" t="s">
        <v>25</v>
      </c>
      <c r="C2558" s="5">
        <v>7</v>
      </c>
      <c r="D2558" s="2" t="s">
        <v>3</v>
      </c>
      <c r="E2558" s="5" t="s">
        <v>13</v>
      </c>
      <c r="F2558" s="5" t="s">
        <v>85</v>
      </c>
      <c r="G2558" s="6">
        <v>15372</v>
      </c>
    </row>
    <row r="2559" spans="1:7" ht="10.5" customHeight="1" x14ac:dyDescent="0.2">
      <c r="A2559" s="5">
        <v>2558</v>
      </c>
      <c r="B2559" s="5" t="s">
        <v>25</v>
      </c>
      <c r="C2559" s="5">
        <v>8</v>
      </c>
      <c r="D2559" s="2" t="s">
        <v>4</v>
      </c>
      <c r="E2559" s="5" t="s">
        <v>13</v>
      </c>
      <c r="F2559" s="5" t="s">
        <v>85</v>
      </c>
      <c r="G2559" s="6">
        <v>0</v>
      </c>
    </row>
    <row r="2560" spans="1:7" ht="10.5" customHeight="1" x14ac:dyDescent="0.2">
      <c r="A2560" s="5">
        <v>2559</v>
      </c>
      <c r="B2560" s="5" t="s">
        <v>25</v>
      </c>
      <c r="C2560" s="5">
        <v>9</v>
      </c>
      <c r="D2560" s="2" t="s">
        <v>5</v>
      </c>
      <c r="E2560" s="5" t="s">
        <v>13</v>
      </c>
      <c r="F2560" s="5" t="s">
        <v>85</v>
      </c>
      <c r="G2560" s="6">
        <v>0</v>
      </c>
    </row>
    <row r="2561" spans="1:8" ht="10.5" customHeight="1" x14ac:dyDescent="0.2">
      <c r="A2561" s="5">
        <v>2560</v>
      </c>
      <c r="B2561" s="5" t="s">
        <v>25</v>
      </c>
      <c r="C2561" s="5">
        <v>10</v>
      </c>
      <c r="D2561" s="2" t="s">
        <v>6</v>
      </c>
      <c r="E2561" s="5" t="s">
        <v>13</v>
      </c>
      <c r="F2561" s="5" t="s">
        <v>85</v>
      </c>
      <c r="G2561" s="6">
        <v>0</v>
      </c>
    </row>
    <row r="2562" spans="1:8" ht="10.5" customHeight="1" x14ac:dyDescent="0.2">
      <c r="A2562" s="5">
        <v>2561</v>
      </c>
      <c r="B2562" s="5" t="s">
        <v>25</v>
      </c>
      <c r="C2562" s="5">
        <v>11</v>
      </c>
      <c r="D2562" s="2" t="s">
        <v>7</v>
      </c>
      <c r="E2562" s="5" t="s">
        <v>13</v>
      </c>
      <c r="F2562" s="5" t="s">
        <v>85</v>
      </c>
      <c r="G2562" s="6">
        <v>0</v>
      </c>
    </row>
    <row r="2563" spans="1:8" ht="10.5" customHeight="1" x14ac:dyDescent="0.2">
      <c r="A2563" s="5">
        <v>2562</v>
      </c>
      <c r="B2563" s="5" t="s">
        <v>25</v>
      </c>
      <c r="C2563" s="5">
        <v>12</v>
      </c>
      <c r="D2563" s="2" t="s">
        <v>8</v>
      </c>
      <c r="E2563" s="5" t="s">
        <v>13</v>
      </c>
      <c r="F2563" s="5" t="s">
        <v>85</v>
      </c>
      <c r="G2563" s="6">
        <v>33046665</v>
      </c>
    </row>
    <row r="2564" spans="1:8" ht="10.5" customHeight="1" x14ac:dyDescent="0.2">
      <c r="A2564" s="5">
        <v>2563</v>
      </c>
      <c r="B2564" s="5" t="s">
        <v>25</v>
      </c>
      <c r="C2564" s="5">
        <v>13</v>
      </c>
      <c r="D2564" s="2" t="s">
        <v>9</v>
      </c>
      <c r="E2564" s="5" t="s">
        <v>13</v>
      </c>
      <c r="F2564" s="5" t="s">
        <v>85</v>
      </c>
      <c r="G2564" s="6">
        <v>0</v>
      </c>
    </row>
    <row r="2565" spans="1:8" ht="10.5" customHeight="1" x14ac:dyDescent="0.2">
      <c r="A2565" s="5">
        <v>2564</v>
      </c>
      <c r="B2565" s="5" t="s">
        <v>25</v>
      </c>
      <c r="C2565" s="5">
        <v>14</v>
      </c>
      <c r="D2565" s="2" t="s">
        <v>10</v>
      </c>
      <c r="E2565" s="5" t="s">
        <v>13</v>
      </c>
      <c r="F2565" s="5" t="s">
        <v>85</v>
      </c>
      <c r="G2565" s="6">
        <v>21355315</v>
      </c>
    </row>
    <row r="2566" spans="1:8" ht="10.5" customHeight="1" x14ac:dyDescent="0.2">
      <c r="A2566" s="5">
        <v>2566</v>
      </c>
      <c r="B2566" s="5" t="s">
        <v>25</v>
      </c>
      <c r="C2566" s="5">
        <v>15</v>
      </c>
      <c r="D2566" s="2" t="s">
        <v>90</v>
      </c>
      <c r="E2566" s="5" t="s">
        <v>13</v>
      </c>
      <c r="F2566" s="5" t="s">
        <v>85</v>
      </c>
      <c r="G2566" s="6">
        <v>0</v>
      </c>
    </row>
    <row r="2567" spans="1:8" ht="10.5" customHeight="1" x14ac:dyDescent="0.25">
      <c r="A2567" s="5">
        <v>2567</v>
      </c>
      <c r="B2567" s="5" t="s">
        <v>25</v>
      </c>
      <c r="C2567" s="5">
        <v>1</v>
      </c>
      <c r="D2567" s="2" t="s">
        <v>18</v>
      </c>
      <c r="E2567" s="5" t="s">
        <v>14</v>
      </c>
      <c r="F2567" s="5" t="s">
        <v>85</v>
      </c>
      <c r="G2567" s="6">
        <v>0</v>
      </c>
      <c r="H2567" s="1"/>
    </row>
    <row r="2568" spans="1:8" ht="10.5" customHeight="1" x14ac:dyDescent="0.25">
      <c r="A2568" s="5">
        <v>2568</v>
      </c>
      <c r="B2568" s="5" t="s">
        <v>25</v>
      </c>
      <c r="C2568" s="5">
        <v>2</v>
      </c>
      <c r="D2568" s="2" t="s">
        <v>0</v>
      </c>
      <c r="E2568" s="5" t="s">
        <v>14</v>
      </c>
      <c r="F2568" s="5" t="s">
        <v>85</v>
      </c>
      <c r="G2568" s="6">
        <v>11</v>
      </c>
      <c r="H2568" s="1"/>
    </row>
    <row r="2569" spans="1:8" ht="10.5" customHeight="1" x14ac:dyDescent="0.25">
      <c r="A2569" s="5">
        <v>2569</v>
      </c>
      <c r="B2569" s="5" t="s">
        <v>25</v>
      </c>
      <c r="C2569" s="5">
        <v>3</v>
      </c>
      <c r="D2569" s="2" t="s">
        <v>1</v>
      </c>
      <c r="E2569" s="5" t="s">
        <v>14</v>
      </c>
      <c r="F2569" s="5" t="s">
        <v>85</v>
      </c>
      <c r="G2569" s="6">
        <v>981195</v>
      </c>
      <c r="H2569" s="1"/>
    </row>
    <row r="2570" spans="1:8" ht="10.5" customHeight="1" x14ac:dyDescent="0.25">
      <c r="A2570" s="5">
        <v>2570</v>
      </c>
      <c r="B2570" s="5" t="s">
        <v>25</v>
      </c>
      <c r="C2570" s="5">
        <v>4</v>
      </c>
      <c r="D2570" s="2" t="s">
        <v>20</v>
      </c>
      <c r="E2570" s="5" t="s">
        <v>14</v>
      </c>
      <c r="F2570" s="5" t="s">
        <v>85</v>
      </c>
      <c r="G2570" s="6">
        <v>41326</v>
      </c>
      <c r="H2570" s="1"/>
    </row>
    <row r="2571" spans="1:8" ht="10.5" customHeight="1" x14ac:dyDescent="0.25">
      <c r="A2571" s="5">
        <v>2571</v>
      </c>
      <c r="B2571" s="5" t="s">
        <v>25</v>
      </c>
      <c r="C2571" s="5">
        <v>5</v>
      </c>
      <c r="D2571" s="2" t="s">
        <v>2</v>
      </c>
      <c r="E2571" s="5" t="s">
        <v>14</v>
      </c>
      <c r="F2571" s="5" t="s">
        <v>85</v>
      </c>
      <c r="G2571" s="6">
        <v>0</v>
      </c>
      <c r="H2571" s="1"/>
    </row>
    <row r="2572" spans="1:8" ht="10.5" customHeight="1" x14ac:dyDescent="0.25">
      <c r="A2572" s="5">
        <v>2572</v>
      </c>
      <c r="B2572" s="5" t="s">
        <v>25</v>
      </c>
      <c r="C2572" s="5">
        <v>6</v>
      </c>
      <c r="D2572" s="2" t="s">
        <v>19</v>
      </c>
      <c r="E2572" s="5" t="s">
        <v>14</v>
      </c>
      <c r="F2572" s="5" t="s">
        <v>85</v>
      </c>
      <c r="G2572" s="6">
        <v>156</v>
      </c>
      <c r="H2572" s="1"/>
    </row>
    <row r="2573" spans="1:8" ht="10.5" customHeight="1" x14ac:dyDescent="0.25">
      <c r="A2573" s="5">
        <v>2573</v>
      </c>
      <c r="B2573" s="5" t="s">
        <v>25</v>
      </c>
      <c r="C2573" s="5">
        <v>7</v>
      </c>
      <c r="D2573" s="2" t="s">
        <v>3</v>
      </c>
      <c r="E2573" s="5" t="s">
        <v>14</v>
      </c>
      <c r="F2573" s="5" t="s">
        <v>85</v>
      </c>
      <c r="G2573" s="6">
        <v>2388</v>
      </c>
      <c r="H2573" s="1"/>
    </row>
    <row r="2574" spans="1:8" ht="10.5" customHeight="1" x14ac:dyDescent="0.25">
      <c r="A2574" s="5">
        <v>2574</v>
      </c>
      <c r="B2574" s="5" t="s">
        <v>25</v>
      </c>
      <c r="C2574" s="5">
        <v>8</v>
      </c>
      <c r="D2574" s="2" t="s">
        <v>4</v>
      </c>
      <c r="E2574" s="5" t="s">
        <v>14</v>
      </c>
      <c r="F2574" s="5" t="s">
        <v>85</v>
      </c>
      <c r="G2574" s="6">
        <v>1927368</v>
      </c>
      <c r="H2574" s="1"/>
    </row>
    <row r="2575" spans="1:8" ht="10.5" customHeight="1" x14ac:dyDescent="0.25">
      <c r="A2575" s="5">
        <v>2575</v>
      </c>
      <c r="B2575" s="5" t="s">
        <v>25</v>
      </c>
      <c r="C2575" s="5">
        <v>9</v>
      </c>
      <c r="D2575" s="2" t="s">
        <v>5</v>
      </c>
      <c r="E2575" s="5" t="s">
        <v>14</v>
      </c>
      <c r="F2575" s="5" t="s">
        <v>85</v>
      </c>
      <c r="G2575" s="6">
        <v>2828024</v>
      </c>
      <c r="H2575" s="1"/>
    </row>
    <row r="2576" spans="1:8" ht="10.5" customHeight="1" x14ac:dyDescent="0.25">
      <c r="A2576" s="5">
        <v>2576</v>
      </c>
      <c r="B2576" s="5" t="s">
        <v>25</v>
      </c>
      <c r="C2576" s="5">
        <v>10</v>
      </c>
      <c r="D2576" s="2" t="s">
        <v>6</v>
      </c>
      <c r="E2576" s="5" t="s">
        <v>14</v>
      </c>
      <c r="F2576" s="5" t="s">
        <v>85</v>
      </c>
      <c r="G2576" s="6">
        <v>467879</v>
      </c>
      <c r="H2576" s="1"/>
    </row>
    <row r="2577" spans="1:8" ht="10.5" customHeight="1" x14ac:dyDescent="0.25">
      <c r="A2577" s="5">
        <v>2577</v>
      </c>
      <c r="B2577" s="5" t="s">
        <v>25</v>
      </c>
      <c r="C2577" s="5">
        <v>11</v>
      </c>
      <c r="D2577" s="2" t="s">
        <v>7</v>
      </c>
      <c r="E2577" s="5" t="s">
        <v>14</v>
      </c>
      <c r="F2577" s="5" t="s">
        <v>85</v>
      </c>
      <c r="G2577" s="6">
        <v>1891776</v>
      </c>
      <c r="H2577" s="1"/>
    </row>
    <row r="2578" spans="1:8" ht="10.5" customHeight="1" x14ac:dyDescent="0.25">
      <c r="A2578" s="5">
        <v>2578</v>
      </c>
      <c r="B2578" s="5" t="s">
        <v>25</v>
      </c>
      <c r="C2578" s="5">
        <v>12</v>
      </c>
      <c r="D2578" s="2" t="s">
        <v>8</v>
      </c>
      <c r="E2578" s="5" t="s">
        <v>14</v>
      </c>
      <c r="F2578" s="5" t="s">
        <v>85</v>
      </c>
      <c r="G2578" s="6">
        <v>0</v>
      </c>
      <c r="H2578" s="1"/>
    </row>
    <row r="2579" spans="1:8" ht="10.5" customHeight="1" x14ac:dyDescent="0.25">
      <c r="A2579" s="5">
        <v>2579</v>
      </c>
      <c r="B2579" s="5" t="s">
        <v>25</v>
      </c>
      <c r="C2579" s="5">
        <v>13</v>
      </c>
      <c r="D2579" s="2" t="s">
        <v>9</v>
      </c>
      <c r="E2579" s="5" t="s">
        <v>14</v>
      </c>
      <c r="F2579" s="5" t="s">
        <v>85</v>
      </c>
      <c r="G2579" s="6">
        <v>2228978</v>
      </c>
      <c r="H2579" s="1"/>
    </row>
    <row r="2580" spans="1:8" ht="10.5" customHeight="1" x14ac:dyDescent="0.25">
      <c r="A2580" s="5">
        <v>2580</v>
      </c>
      <c r="B2580" s="5" t="s">
        <v>25</v>
      </c>
      <c r="C2580" s="5">
        <v>14</v>
      </c>
      <c r="D2580" s="2" t="s">
        <v>10</v>
      </c>
      <c r="E2580" s="5" t="s">
        <v>14</v>
      </c>
      <c r="F2580" s="5" t="s">
        <v>85</v>
      </c>
      <c r="G2580" s="6">
        <v>232113</v>
      </c>
      <c r="H2580" s="1"/>
    </row>
    <row r="2581" spans="1:8" ht="10.5" customHeight="1" x14ac:dyDescent="0.2">
      <c r="A2581" s="5">
        <v>2582</v>
      </c>
      <c r="B2581" s="5" t="s">
        <v>25</v>
      </c>
      <c r="C2581" s="5">
        <v>15</v>
      </c>
      <c r="D2581" s="2" t="s">
        <v>90</v>
      </c>
      <c r="E2581" s="5" t="s">
        <v>14</v>
      </c>
      <c r="F2581" s="5" t="s">
        <v>85</v>
      </c>
      <c r="G2581" s="6">
        <v>14264</v>
      </c>
    </row>
    <row r="2582" spans="1:8" ht="10.5" customHeight="1" x14ac:dyDescent="0.2">
      <c r="A2582" s="5">
        <v>2583</v>
      </c>
      <c r="B2582" s="5" t="s">
        <v>104</v>
      </c>
      <c r="C2582" s="5">
        <v>20</v>
      </c>
      <c r="D2582" s="2" t="s">
        <v>56</v>
      </c>
      <c r="E2582" s="5" t="s">
        <v>13</v>
      </c>
      <c r="F2582" s="5" t="s">
        <v>85</v>
      </c>
      <c r="G2582" s="6">
        <v>0</v>
      </c>
    </row>
    <row r="2583" spans="1:8" ht="10.5" customHeight="1" x14ac:dyDescent="0.2">
      <c r="A2583" s="5">
        <v>2584</v>
      </c>
      <c r="B2583" s="5" t="s">
        <v>104</v>
      </c>
      <c r="C2583" s="5">
        <v>21</v>
      </c>
      <c r="D2583" s="2" t="s">
        <v>57</v>
      </c>
      <c r="E2583" s="5" t="s">
        <v>13</v>
      </c>
      <c r="F2583" s="5" t="s">
        <v>85</v>
      </c>
      <c r="G2583" s="6">
        <v>0</v>
      </c>
    </row>
    <row r="2584" spans="1:8" ht="10.5" customHeight="1" x14ac:dyDescent="0.2">
      <c r="A2584" s="5">
        <v>2585</v>
      </c>
      <c r="B2584" s="5" t="s">
        <v>104</v>
      </c>
      <c r="C2584" s="5">
        <v>22</v>
      </c>
      <c r="D2584" s="2" t="s">
        <v>58</v>
      </c>
      <c r="E2584" s="5" t="s">
        <v>13</v>
      </c>
      <c r="F2584" s="5" t="s">
        <v>85</v>
      </c>
      <c r="G2584" s="6">
        <v>0</v>
      </c>
    </row>
    <row r="2585" spans="1:8" ht="10.5" customHeight="1" x14ac:dyDescent="0.2">
      <c r="A2585" s="5">
        <v>2586</v>
      </c>
      <c r="B2585" s="5" t="s">
        <v>104</v>
      </c>
      <c r="C2585" s="5">
        <v>23</v>
      </c>
      <c r="D2585" s="2" t="s">
        <v>47</v>
      </c>
      <c r="E2585" s="5" t="s">
        <v>13</v>
      </c>
      <c r="F2585" s="5" t="s">
        <v>85</v>
      </c>
      <c r="G2585" s="6">
        <v>354988</v>
      </c>
    </row>
    <row r="2586" spans="1:8" ht="10.5" customHeight="1" x14ac:dyDescent="0.2">
      <c r="A2586" s="5">
        <v>2587</v>
      </c>
      <c r="B2586" s="5" t="s">
        <v>104</v>
      </c>
      <c r="C2586" s="5">
        <v>24</v>
      </c>
      <c r="D2586" s="2" t="s">
        <v>48</v>
      </c>
      <c r="E2586" s="5" t="s">
        <v>13</v>
      </c>
      <c r="F2586" s="5" t="s">
        <v>85</v>
      </c>
      <c r="G2586" s="6">
        <v>4131</v>
      </c>
    </row>
    <row r="2587" spans="1:8" ht="10.5" customHeight="1" x14ac:dyDescent="0.2">
      <c r="A2587" s="5">
        <v>2588</v>
      </c>
      <c r="B2587" s="5" t="s">
        <v>104</v>
      </c>
      <c r="C2587" s="5">
        <v>25</v>
      </c>
      <c r="D2587" s="2" t="s">
        <v>59</v>
      </c>
      <c r="E2587" s="5" t="s">
        <v>13</v>
      </c>
      <c r="F2587" s="5" t="s">
        <v>85</v>
      </c>
      <c r="G2587" s="6">
        <v>15131</v>
      </c>
    </row>
    <row r="2588" spans="1:8" ht="10.5" customHeight="1" x14ac:dyDescent="0.2">
      <c r="A2588" s="5">
        <v>2589</v>
      </c>
      <c r="B2588" s="5" t="s">
        <v>104</v>
      </c>
      <c r="C2588" s="5">
        <v>26</v>
      </c>
      <c r="D2588" s="2" t="s">
        <v>49</v>
      </c>
      <c r="E2588" s="5" t="s">
        <v>13</v>
      </c>
      <c r="F2588" s="5" t="s">
        <v>85</v>
      </c>
      <c r="G2588" s="6">
        <v>287848</v>
      </c>
    </row>
    <row r="2589" spans="1:8" ht="10.5" customHeight="1" x14ac:dyDescent="0.2">
      <c r="A2589" s="5">
        <v>2590</v>
      </c>
      <c r="B2589" s="5" t="s">
        <v>104</v>
      </c>
      <c r="C2589" s="5">
        <v>27</v>
      </c>
      <c r="D2589" s="2" t="s">
        <v>60</v>
      </c>
      <c r="E2589" s="5" t="s">
        <v>13</v>
      </c>
      <c r="F2589" s="5" t="s">
        <v>85</v>
      </c>
      <c r="G2589" s="6">
        <v>75771</v>
      </c>
    </row>
    <row r="2590" spans="1:8" ht="10.5" customHeight="1" x14ac:dyDescent="0.2">
      <c r="A2590" s="5">
        <v>2591</v>
      </c>
      <c r="B2590" s="5" t="s">
        <v>104</v>
      </c>
      <c r="C2590" s="5">
        <v>28</v>
      </c>
      <c r="D2590" s="2" t="s">
        <v>61</v>
      </c>
      <c r="E2590" s="5" t="s">
        <v>13</v>
      </c>
      <c r="F2590" s="5" t="s">
        <v>85</v>
      </c>
      <c r="G2590" s="6">
        <v>1190883</v>
      </c>
    </row>
    <row r="2591" spans="1:8" ht="10.5" customHeight="1" x14ac:dyDescent="0.2">
      <c r="A2591" s="5">
        <v>2592</v>
      </c>
      <c r="B2591" s="5" t="s">
        <v>104</v>
      </c>
      <c r="C2591" s="5">
        <v>20</v>
      </c>
      <c r="D2591" s="2" t="s">
        <v>56</v>
      </c>
      <c r="E2591" s="5" t="s">
        <v>14</v>
      </c>
      <c r="F2591" s="5" t="s">
        <v>85</v>
      </c>
      <c r="G2591" s="6">
        <v>0</v>
      </c>
    </row>
    <row r="2592" spans="1:8" ht="10.5" customHeight="1" x14ac:dyDescent="0.2">
      <c r="A2592" s="5">
        <v>2593</v>
      </c>
      <c r="B2592" s="5" t="s">
        <v>104</v>
      </c>
      <c r="C2592" s="5">
        <v>21</v>
      </c>
      <c r="D2592" s="2" t="s">
        <v>57</v>
      </c>
      <c r="E2592" s="5" t="s">
        <v>14</v>
      </c>
      <c r="F2592" s="5" t="s">
        <v>85</v>
      </c>
      <c r="G2592" s="6">
        <v>125381</v>
      </c>
    </row>
    <row r="2593" spans="1:7" ht="10.5" customHeight="1" x14ac:dyDescent="0.2">
      <c r="A2593" s="5">
        <v>2594</v>
      </c>
      <c r="B2593" s="5" t="s">
        <v>104</v>
      </c>
      <c r="C2593" s="5">
        <v>22</v>
      </c>
      <c r="D2593" s="2" t="s">
        <v>58</v>
      </c>
      <c r="E2593" s="5" t="s">
        <v>14</v>
      </c>
      <c r="F2593" s="5" t="s">
        <v>85</v>
      </c>
      <c r="G2593" s="6">
        <v>735050</v>
      </c>
    </row>
    <row r="2594" spans="1:7" ht="10.5" customHeight="1" x14ac:dyDescent="0.2">
      <c r="A2594" s="5">
        <v>2595</v>
      </c>
      <c r="B2594" s="5" t="s">
        <v>104</v>
      </c>
      <c r="C2594" s="5">
        <v>23</v>
      </c>
      <c r="D2594" s="2" t="s">
        <v>47</v>
      </c>
      <c r="E2594" s="5" t="s">
        <v>14</v>
      </c>
      <c r="F2594" s="5" t="s">
        <v>85</v>
      </c>
      <c r="G2594" s="6">
        <v>1123</v>
      </c>
    </row>
    <row r="2595" spans="1:7" ht="10.5" customHeight="1" x14ac:dyDescent="0.2">
      <c r="A2595" s="5">
        <v>2596</v>
      </c>
      <c r="B2595" s="5" t="s">
        <v>104</v>
      </c>
      <c r="C2595" s="5">
        <v>24</v>
      </c>
      <c r="D2595" s="2" t="s">
        <v>48</v>
      </c>
      <c r="E2595" s="5" t="s">
        <v>14</v>
      </c>
      <c r="F2595" s="5" t="s">
        <v>85</v>
      </c>
      <c r="G2595" s="6">
        <v>208249</v>
      </c>
    </row>
    <row r="2596" spans="1:7" ht="10.5" customHeight="1" x14ac:dyDescent="0.2">
      <c r="A2596" s="5">
        <v>2597</v>
      </c>
      <c r="B2596" s="5" t="s">
        <v>104</v>
      </c>
      <c r="C2596" s="5">
        <v>25</v>
      </c>
      <c r="D2596" s="2" t="s">
        <v>59</v>
      </c>
      <c r="E2596" s="5" t="s">
        <v>14</v>
      </c>
      <c r="F2596" s="5" t="s">
        <v>85</v>
      </c>
      <c r="G2596" s="6">
        <v>27698</v>
      </c>
    </row>
    <row r="2597" spans="1:7" ht="10.5" customHeight="1" x14ac:dyDescent="0.2">
      <c r="A2597" s="5">
        <v>2598</v>
      </c>
      <c r="B2597" s="5" t="s">
        <v>104</v>
      </c>
      <c r="C2597" s="5">
        <v>26</v>
      </c>
      <c r="D2597" s="2" t="s">
        <v>49</v>
      </c>
      <c r="E2597" s="5" t="s">
        <v>14</v>
      </c>
      <c r="F2597" s="5" t="s">
        <v>85</v>
      </c>
      <c r="G2597" s="6">
        <v>0</v>
      </c>
    </row>
    <row r="2598" spans="1:7" ht="10.5" customHeight="1" x14ac:dyDescent="0.2">
      <c r="A2598" s="5">
        <v>2599</v>
      </c>
      <c r="B2598" s="5" t="s">
        <v>104</v>
      </c>
      <c r="C2598" s="5">
        <v>27</v>
      </c>
      <c r="D2598" s="2" t="s">
        <v>60</v>
      </c>
      <c r="E2598" s="5" t="s">
        <v>14</v>
      </c>
      <c r="F2598" s="5" t="s">
        <v>85</v>
      </c>
      <c r="G2598" s="6">
        <v>402010</v>
      </c>
    </row>
    <row r="2599" spans="1:7" ht="10.5" customHeight="1" x14ac:dyDescent="0.2">
      <c r="A2599" s="5">
        <v>2600</v>
      </c>
      <c r="B2599" s="5" t="s">
        <v>104</v>
      </c>
      <c r="C2599" s="5">
        <v>28</v>
      </c>
      <c r="D2599" s="2" t="s">
        <v>61</v>
      </c>
      <c r="E2599" s="5" t="s">
        <v>14</v>
      </c>
      <c r="F2599" s="5" t="s">
        <v>85</v>
      </c>
      <c r="G2599" s="6">
        <v>6250624</v>
      </c>
    </row>
    <row r="2600" spans="1:7" ht="10.5" customHeight="1" x14ac:dyDescent="0.2">
      <c r="A2600" s="5">
        <v>2601</v>
      </c>
      <c r="B2600" s="5" t="s">
        <v>11</v>
      </c>
      <c r="C2600" s="5">
        <v>29</v>
      </c>
      <c r="D2600" s="2" t="s">
        <v>11</v>
      </c>
      <c r="E2600" s="5" t="s">
        <v>13</v>
      </c>
      <c r="F2600" s="5" t="s">
        <v>85</v>
      </c>
      <c r="G2600" s="6">
        <v>7653229</v>
      </c>
    </row>
    <row r="2601" spans="1:7" ht="10.5" customHeight="1" x14ac:dyDescent="0.2">
      <c r="A2601" s="5">
        <v>2602</v>
      </c>
      <c r="B2601" s="5" t="s">
        <v>11</v>
      </c>
      <c r="C2601" s="5">
        <v>29</v>
      </c>
      <c r="D2601" s="2" t="s">
        <v>11</v>
      </c>
      <c r="E2601" s="5" t="s">
        <v>14</v>
      </c>
      <c r="F2601" s="5" t="s">
        <v>85</v>
      </c>
      <c r="G2601" s="6">
        <v>-824131</v>
      </c>
    </row>
    <row r="2602" spans="1:7" ht="10.5" customHeight="1" x14ac:dyDescent="0.2">
      <c r="A2602" s="5">
        <v>2603</v>
      </c>
      <c r="B2602" s="5" t="s">
        <v>24</v>
      </c>
      <c r="C2602" s="5">
        <v>30</v>
      </c>
      <c r="D2602" s="2" t="s">
        <v>15</v>
      </c>
      <c r="E2602" s="5" t="s">
        <v>13</v>
      </c>
      <c r="F2602" s="5" t="s">
        <v>85</v>
      </c>
      <c r="G2602" s="6">
        <v>1242</v>
      </c>
    </row>
    <row r="2603" spans="1:7" ht="10.5" customHeight="1" x14ac:dyDescent="0.2">
      <c r="A2603" s="5">
        <v>2604</v>
      </c>
      <c r="B2603" s="5" t="s">
        <v>24</v>
      </c>
      <c r="C2603" s="5">
        <v>30</v>
      </c>
      <c r="D2603" s="2" t="s">
        <v>15</v>
      </c>
      <c r="E2603" s="5" t="s">
        <v>14</v>
      </c>
      <c r="F2603" s="5" t="s">
        <v>85</v>
      </c>
      <c r="G2603" s="6">
        <v>0</v>
      </c>
    </row>
    <row r="2604" spans="1:7" ht="10.5" customHeight="1" x14ac:dyDescent="0.2">
      <c r="A2604" s="5">
        <v>2605</v>
      </c>
      <c r="B2604" s="5" t="s">
        <v>25</v>
      </c>
      <c r="C2604" s="5">
        <v>1</v>
      </c>
      <c r="D2604" s="2" t="s">
        <v>18</v>
      </c>
      <c r="E2604" s="5" t="s">
        <v>13</v>
      </c>
      <c r="F2604" s="5" t="s">
        <v>86</v>
      </c>
      <c r="G2604" s="6">
        <v>290564</v>
      </c>
    </row>
    <row r="2605" spans="1:7" ht="10.5" customHeight="1" x14ac:dyDescent="0.2">
      <c r="A2605" s="5">
        <v>2606</v>
      </c>
      <c r="B2605" s="5" t="s">
        <v>25</v>
      </c>
      <c r="C2605" s="5">
        <v>2</v>
      </c>
      <c r="D2605" s="2" t="s">
        <v>0</v>
      </c>
      <c r="E2605" s="5" t="s">
        <v>13</v>
      </c>
      <c r="F2605" s="5" t="s">
        <v>86</v>
      </c>
      <c r="G2605" s="6">
        <v>6803559</v>
      </c>
    </row>
    <row r="2606" spans="1:7" ht="10.5" customHeight="1" x14ac:dyDescent="0.2">
      <c r="A2606" s="5">
        <v>2607</v>
      </c>
      <c r="B2606" s="5" t="s">
        <v>25</v>
      </c>
      <c r="C2606" s="5">
        <v>3</v>
      </c>
      <c r="D2606" s="2" t="s">
        <v>1</v>
      </c>
      <c r="E2606" s="5" t="s">
        <v>13</v>
      </c>
      <c r="F2606" s="5" t="s">
        <v>86</v>
      </c>
      <c r="G2606" s="6">
        <v>114894</v>
      </c>
    </row>
    <row r="2607" spans="1:7" ht="10.5" customHeight="1" x14ac:dyDescent="0.2">
      <c r="A2607" s="5">
        <v>2608</v>
      </c>
      <c r="B2607" s="5" t="s">
        <v>25</v>
      </c>
      <c r="C2607" s="5">
        <v>4</v>
      </c>
      <c r="D2607" s="2" t="s">
        <v>20</v>
      </c>
      <c r="E2607" s="5" t="s">
        <v>13</v>
      </c>
      <c r="F2607" s="5" t="s">
        <v>86</v>
      </c>
      <c r="G2607" s="6">
        <v>2037</v>
      </c>
    </row>
    <row r="2608" spans="1:7" ht="10.5" customHeight="1" x14ac:dyDescent="0.2">
      <c r="A2608" s="5">
        <v>2609</v>
      </c>
      <c r="B2608" s="5" t="s">
        <v>25</v>
      </c>
      <c r="C2608" s="5">
        <v>5</v>
      </c>
      <c r="D2608" s="2" t="s">
        <v>2</v>
      </c>
      <c r="E2608" s="5" t="s">
        <v>13</v>
      </c>
      <c r="F2608" s="5" t="s">
        <v>86</v>
      </c>
      <c r="G2608" s="6">
        <v>647372</v>
      </c>
    </row>
    <row r="2609" spans="1:7" ht="10.5" customHeight="1" x14ac:dyDescent="0.2">
      <c r="A2609" s="5">
        <v>2610</v>
      </c>
      <c r="B2609" s="5" t="s">
        <v>25</v>
      </c>
      <c r="C2609" s="5">
        <v>6</v>
      </c>
      <c r="D2609" s="2" t="s">
        <v>19</v>
      </c>
      <c r="E2609" s="5" t="s">
        <v>13</v>
      </c>
      <c r="F2609" s="5" t="s">
        <v>86</v>
      </c>
      <c r="G2609" s="6">
        <v>1879784</v>
      </c>
    </row>
    <row r="2610" spans="1:7" ht="10.5" customHeight="1" x14ac:dyDescent="0.2">
      <c r="A2610" s="5">
        <v>2611</v>
      </c>
      <c r="B2610" s="5" t="s">
        <v>25</v>
      </c>
      <c r="C2610" s="5">
        <v>7</v>
      </c>
      <c r="D2610" s="2" t="s">
        <v>3</v>
      </c>
      <c r="E2610" s="5" t="s">
        <v>13</v>
      </c>
      <c r="F2610" s="5" t="s">
        <v>86</v>
      </c>
      <c r="G2610" s="6">
        <v>15592</v>
      </c>
    </row>
    <row r="2611" spans="1:7" ht="10.5" customHeight="1" x14ac:dyDescent="0.2">
      <c r="A2611" s="5">
        <v>2612</v>
      </c>
      <c r="B2611" s="5" t="s">
        <v>25</v>
      </c>
      <c r="C2611" s="5">
        <v>8</v>
      </c>
      <c r="D2611" s="2" t="s">
        <v>4</v>
      </c>
      <c r="E2611" s="5" t="s">
        <v>13</v>
      </c>
      <c r="F2611" s="5" t="s">
        <v>86</v>
      </c>
      <c r="G2611" s="6">
        <v>0</v>
      </c>
    </row>
    <row r="2612" spans="1:7" ht="10.5" customHeight="1" x14ac:dyDescent="0.2">
      <c r="A2612" s="5">
        <v>2613</v>
      </c>
      <c r="B2612" s="5" t="s">
        <v>25</v>
      </c>
      <c r="C2612" s="5">
        <v>9</v>
      </c>
      <c r="D2612" s="2" t="s">
        <v>5</v>
      </c>
      <c r="E2612" s="5" t="s">
        <v>13</v>
      </c>
      <c r="F2612" s="5" t="s">
        <v>86</v>
      </c>
      <c r="G2612" s="6">
        <v>0</v>
      </c>
    </row>
    <row r="2613" spans="1:7" ht="10.5" customHeight="1" x14ac:dyDescent="0.2">
      <c r="A2613" s="5">
        <v>2614</v>
      </c>
      <c r="B2613" s="5" t="s">
        <v>25</v>
      </c>
      <c r="C2613" s="5">
        <v>10</v>
      </c>
      <c r="D2613" s="2" t="s">
        <v>6</v>
      </c>
      <c r="E2613" s="5" t="s">
        <v>13</v>
      </c>
      <c r="F2613" s="5" t="s">
        <v>86</v>
      </c>
      <c r="G2613" s="6">
        <v>0</v>
      </c>
    </row>
    <row r="2614" spans="1:7" ht="10.5" customHeight="1" x14ac:dyDescent="0.2">
      <c r="A2614" s="5">
        <v>2615</v>
      </c>
      <c r="B2614" s="5" t="s">
        <v>25</v>
      </c>
      <c r="C2614" s="5">
        <v>11</v>
      </c>
      <c r="D2614" s="2" t="s">
        <v>7</v>
      </c>
      <c r="E2614" s="5" t="s">
        <v>13</v>
      </c>
      <c r="F2614" s="5" t="s">
        <v>86</v>
      </c>
      <c r="G2614" s="6">
        <v>0</v>
      </c>
    </row>
    <row r="2615" spans="1:7" ht="10.5" customHeight="1" x14ac:dyDescent="0.2">
      <c r="A2615" s="5">
        <v>2616</v>
      </c>
      <c r="B2615" s="5" t="s">
        <v>25</v>
      </c>
      <c r="C2615" s="5">
        <v>12</v>
      </c>
      <c r="D2615" s="2" t="s">
        <v>8</v>
      </c>
      <c r="E2615" s="5" t="s">
        <v>13</v>
      </c>
      <c r="F2615" s="5" t="s">
        <v>86</v>
      </c>
      <c r="G2615" s="6">
        <v>32709761</v>
      </c>
    </row>
    <row r="2616" spans="1:7" ht="10.5" customHeight="1" x14ac:dyDescent="0.2">
      <c r="A2616" s="5">
        <v>2617</v>
      </c>
      <c r="B2616" s="5" t="s">
        <v>25</v>
      </c>
      <c r="C2616" s="5">
        <v>13</v>
      </c>
      <c r="D2616" s="2" t="s">
        <v>9</v>
      </c>
      <c r="E2616" s="5" t="s">
        <v>13</v>
      </c>
      <c r="F2616" s="5" t="s">
        <v>86</v>
      </c>
      <c r="G2616" s="6">
        <v>0</v>
      </c>
    </row>
    <row r="2617" spans="1:7" ht="10.5" customHeight="1" x14ac:dyDescent="0.2">
      <c r="A2617" s="5">
        <v>2618</v>
      </c>
      <c r="B2617" s="5" t="s">
        <v>25</v>
      </c>
      <c r="C2617" s="5">
        <v>14</v>
      </c>
      <c r="D2617" s="2" t="s">
        <v>10</v>
      </c>
      <c r="E2617" s="5" t="s">
        <v>13</v>
      </c>
      <c r="F2617" s="5" t="s">
        <v>86</v>
      </c>
      <c r="G2617" s="6">
        <v>22415138</v>
      </c>
    </row>
    <row r="2618" spans="1:7" ht="10.5" customHeight="1" x14ac:dyDescent="0.2">
      <c r="A2618" s="5">
        <v>2620</v>
      </c>
      <c r="B2618" s="5" t="s">
        <v>25</v>
      </c>
      <c r="C2618" s="5">
        <v>15</v>
      </c>
      <c r="D2618" s="2" t="s">
        <v>90</v>
      </c>
      <c r="E2618" s="5" t="s">
        <v>13</v>
      </c>
      <c r="F2618" s="5" t="s">
        <v>86</v>
      </c>
      <c r="G2618" s="6">
        <v>0</v>
      </c>
    </row>
    <row r="2619" spans="1:7" ht="10.5" customHeight="1" x14ac:dyDescent="0.2">
      <c r="A2619" s="5">
        <v>2621</v>
      </c>
      <c r="B2619" s="5" t="s">
        <v>25</v>
      </c>
      <c r="C2619" s="5">
        <v>1</v>
      </c>
      <c r="D2619" s="2" t="s">
        <v>18</v>
      </c>
      <c r="E2619" s="5" t="s">
        <v>14</v>
      </c>
      <c r="F2619" s="5" t="s">
        <v>86</v>
      </c>
      <c r="G2619" s="6">
        <v>0</v>
      </c>
    </row>
    <row r="2620" spans="1:7" ht="10.5" customHeight="1" x14ac:dyDescent="0.2">
      <c r="A2620" s="5">
        <v>2622</v>
      </c>
      <c r="B2620" s="5" t="s">
        <v>25</v>
      </c>
      <c r="C2620" s="5">
        <v>2</v>
      </c>
      <c r="D2620" s="2" t="s">
        <v>0</v>
      </c>
      <c r="E2620" s="5" t="s">
        <v>14</v>
      </c>
      <c r="F2620" s="5" t="s">
        <v>86</v>
      </c>
      <c r="G2620" s="6">
        <v>0</v>
      </c>
    </row>
    <row r="2621" spans="1:7" ht="10.5" customHeight="1" x14ac:dyDescent="0.2">
      <c r="A2621" s="5">
        <v>2623</v>
      </c>
      <c r="B2621" s="5" t="s">
        <v>25</v>
      </c>
      <c r="C2621" s="5">
        <v>3</v>
      </c>
      <c r="D2621" s="2" t="s">
        <v>1</v>
      </c>
      <c r="E2621" s="5" t="s">
        <v>14</v>
      </c>
      <c r="F2621" s="5" t="s">
        <v>86</v>
      </c>
      <c r="G2621" s="6">
        <v>940611</v>
      </c>
    </row>
    <row r="2622" spans="1:7" ht="10.5" customHeight="1" x14ac:dyDescent="0.2">
      <c r="A2622" s="5">
        <v>2624</v>
      </c>
      <c r="B2622" s="5" t="s">
        <v>25</v>
      </c>
      <c r="C2622" s="5">
        <v>4</v>
      </c>
      <c r="D2622" s="2" t="s">
        <v>20</v>
      </c>
      <c r="E2622" s="5" t="s">
        <v>14</v>
      </c>
      <c r="F2622" s="5" t="s">
        <v>86</v>
      </c>
      <c r="G2622" s="6">
        <v>39991</v>
      </c>
    </row>
    <row r="2623" spans="1:7" ht="10.5" customHeight="1" x14ac:dyDescent="0.2">
      <c r="A2623" s="5">
        <v>2625</v>
      </c>
      <c r="B2623" s="5" t="s">
        <v>25</v>
      </c>
      <c r="C2623" s="5">
        <v>5</v>
      </c>
      <c r="D2623" s="2" t="s">
        <v>2</v>
      </c>
      <c r="E2623" s="5" t="s">
        <v>14</v>
      </c>
      <c r="F2623" s="5" t="s">
        <v>86</v>
      </c>
      <c r="G2623" s="6">
        <v>0</v>
      </c>
    </row>
    <row r="2624" spans="1:7" ht="10.5" customHeight="1" x14ac:dyDescent="0.2">
      <c r="A2624" s="5">
        <v>2626</v>
      </c>
      <c r="B2624" s="5" t="s">
        <v>25</v>
      </c>
      <c r="C2624" s="5">
        <v>6</v>
      </c>
      <c r="D2624" s="2" t="s">
        <v>19</v>
      </c>
      <c r="E2624" s="5" t="s">
        <v>14</v>
      </c>
      <c r="F2624" s="5" t="s">
        <v>86</v>
      </c>
      <c r="G2624" s="6">
        <v>0</v>
      </c>
    </row>
    <row r="2625" spans="1:7" ht="10.5" customHeight="1" x14ac:dyDescent="0.2">
      <c r="A2625" s="5">
        <v>2627</v>
      </c>
      <c r="B2625" s="5" t="s">
        <v>25</v>
      </c>
      <c r="C2625" s="5">
        <v>7</v>
      </c>
      <c r="D2625" s="2" t="s">
        <v>3</v>
      </c>
      <c r="E2625" s="5" t="s">
        <v>14</v>
      </c>
      <c r="F2625" s="5" t="s">
        <v>86</v>
      </c>
      <c r="G2625" s="6">
        <v>2388</v>
      </c>
    </row>
    <row r="2626" spans="1:7" ht="10.5" customHeight="1" x14ac:dyDescent="0.2">
      <c r="A2626" s="5">
        <v>2628</v>
      </c>
      <c r="B2626" s="5" t="s">
        <v>25</v>
      </c>
      <c r="C2626" s="5">
        <v>8</v>
      </c>
      <c r="D2626" s="2" t="s">
        <v>4</v>
      </c>
      <c r="E2626" s="5" t="s">
        <v>14</v>
      </c>
      <c r="F2626" s="5" t="s">
        <v>86</v>
      </c>
      <c r="G2626" s="6">
        <v>1885148</v>
      </c>
    </row>
    <row r="2627" spans="1:7" ht="10.5" customHeight="1" x14ac:dyDescent="0.2">
      <c r="A2627" s="5">
        <v>2629</v>
      </c>
      <c r="B2627" s="5" t="s">
        <v>25</v>
      </c>
      <c r="C2627" s="5">
        <v>9</v>
      </c>
      <c r="D2627" s="2" t="s">
        <v>5</v>
      </c>
      <c r="E2627" s="5" t="s">
        <v>14</v>
      </c>
      <c r="F2627" s="5" t="s">
        <v>86</v>
      </c>
      <c r="G2627" s="6">
        <v>2728133</v>
      </c>
    </row>
    <row r="2628" spans="1:7" ht="10.5" customHeight="1" x14ac:dyDescent="0.2">
      <c r="A2628" s="5">
        <v>2630</v>
      </c>
      <c r="B2628" s="5" t="s">
        <v>25</v>
      </c>
      <c r="C2628" s="5">
        <v>10</v>
      </c>
      <c r="D2628" s="2" t="s">
        <v>6</v>
      </c>
      <c r="E2628" s="5" t="s">
        <v>14</v>
      </c>
      <c r="F2628" s="5" t="s">
        <v>86</v>
      </c>
      <c r="G2628" s="6">
        <v>474378</v>
      </c>
    </row>
    <row r="2629" spans="1:7" ht="10.5" customHeight="1" x14ac:dyDescent="0.2">
      <c r="A2629" s="5">
        <v>2631</v>
      </c>
      <c r="B2629" s="5" t="s">
        <v>25</v>
      </c>
      <c r="C2629" s="5">
        <v>11</v>
      </c>
      <c r="D2629" s="2" t="s">
        <v>7</v>
      </c>
      <c r="E2629" s="5" t="s">
        <v>14</v>
      </c>
      <c r="F2629" s="5" t="s">
        <v>86</v>
      </c>
      <c r="G2629" s="6">
        <v>1986474</v>
      </c>
    </row>
    <row r="2630" spans="1:7" ht="10.5" customHeight="1" x14ac:dyDescent="0.2">
      <c r="A2630" s="5">
        <v>2632</v>
      </c>
      <c r="B2630" s="5" t="s">
        <v>25</v>
      </c>
      <c r="C2630" s="5">
        <v>12</v>
      </c>
      <c r="D2630" s="2" t="s">
        <v>8</v>
      </c>
      <c r="E2630" s="5" t="s">
        <v>14</v>
      </c>
      <c r="F2630" s="5" t="s">
        <v>86</v>
      </c>
      <c r="G2630" s="6">
        <v>0</v>
      </c>
    </row>
    <row r="2631" spans="1:7" ht="10.5" customHeight="1" x14ac:dyDescent="0.2">
      <c r="A2631" s="5">
        <v>2633</v>
      </c>
      <c r="B2631" s="5" t="s">
        <v>25</v>
      </c>
      <c r="C2631" s="5">
        <v>13</v>
      </c>
      <c r="D2631" s="2" t="s">
        <v>9</v>
      </c>
      <c r="E2631" s="5" t="s">
        <v>14</v>
      </c>
      <c r="F2631" s="5" t="s">
        <v>86</v>
      </c>
      <c r="G2631" s="6">
        <v>2279419</v>
      </c>
    </row>
    <row r="2632" spans="1:7" ht="10.5" customHeight="1" x14ac:dyDescent="0.2">
      <c r="A2632" s="5">
        <v>2634</v>
      </c>
      <c r="B2632" s="5" t="s">
        <v>25</v>
      </c>
      <c r="C2632" s="5">
        <v>14</v>
      </c>
      <c r="D2632" s="2" t="s">
        <v>10</v>
      </c>
      <c r="E2632" s="5" t="s">
        <v>14</v>
      </c>
      <c r="F2632" s="5" t="s">
        <v>86</v>
      </c>
      <c r="G2632" s="6">
        <v>204468</v>
      </c>
    </row>
    <row r="2633" spans="1:7" ht="10.5" customHeight="1" x14ac:dyDescent="0.2">
      <c r="A2633" s="5">
        <v>2636</v>
      </c>
      <c r="B2633" s="5" t="s">
        <v>25</v>
      </c>
      <c r="C2633" s="5">
        <v>15</v>
      </c>
      <c r="D2633" s="2" t="s">
        <v>90</v>
      </c>
      <c r="E2633" s="5" t="s">
        <v>14</v>
      </c>
      <c r="F2633" s="5" t="s">
        <v>86</v>
      </c>
      <c r="G2633" s="6">
        <v>0</v>
      </c>
    </row>
    <row r="2634" spans="1:7" ht="10.5" customHeight="1" x14ac:dyDescent="0.2">
      <c r="A2634" s="5">
        <v>2637</v>
      </c>
      <c r="B2634" s="5" t="s">
        <v>104</v>
      </c>
      <c r="C2634" s="5">
        <v>20</v>
      </c>
      <c r="D2634" s="2" t="s">
        <v>56</v>
      </c>
      <c r="E2634" s="5" t="s">
        <v>13</v>
      </c>
      <c r="F2634" s="5" t="s">
        <v>86</v>
      </c>
      <c r="G2634" s="6">
        <v>0</v>
      </c>
    </row>
    <row r="2635" spans="1:7" ht="10.5" customHeight="1" x14ac:dyDescent="0.2">
      <c r="A2635" s="5">
        <v>2638</v>
      </c>
      <c r="B2635" s="5" t="s">
        <v>104</v>
      </c>
      <c r="C2635" s="5">
        <v>21</v>
      </c>
      <c r="D2635" s="2" t="s">
        <v>57</v>
      </c>
      <c r="E2635" s="5" t="s">
        <v>13</v>
      </c>
      <c r="F2635" s="5" t="s">
        <v>86</v>
      </c>
      <c r="G2635" s="6">
        <v>0</v>
      </c>
    </row>
    <row r="2636" spans="1:7" ht="10.5" customHeight="1" x14ac:dyDescent="0.2">
      <c r="A2636" s="5">
        <v>2639</v>
      </c>
      <c r="B2636" s="5" t="s">
        <v>104</v>
      </c>
      <c r="C2636" s="5">
        <v>22</v>
      </c>
      <c r="D2636" s="2" t="s">
        <v>58</v>
      </c>
      <c r="E2636" s="5" t="s">
        <v>13</v>
      </c>
      <c r="F2636" s="5" t="s">
        <v>86</v>
      </c>
      <c r="G2636" s="6">
        <v>0</v>
      </c>
    </row>
    <row r="2637" spans="1:7" ht="10.5" customHeight="1" x14ac:dyDescent="0.2">
      <c r="A2637" s="5">
        <v>2640</v>
      </c>
      <c r="B2637" s="5" t="s">
        <v>104</v>
      </c>
      <c r="C2637" s="5">
        <v>23</v>
      </c>
      <c r="D2637" s="2" t="s">
        <v>47</v>
      </c>
      <c r="E2637" s="5" t="s">
        <v>13</v>
      </c>
      <c r="F2637" s="5" t="s">
        <v>86</v>
      </c>
      <c r="G2637" s="6">
        <v>189577</v>
      </c>
    </row>
    <row r="2638" spans="1:7" ht="10.5" customHeight="1" x14ac:dyDescent="0.2">
      <c r="A2638" s="5">
        <v>2641</v>
      </c>
      <c r="B2638" s="5" t="s">
        <v>104</v>
      </c>
      <c r="C2638" s="5">
        <v>24</v>
      </c>
      <c r="D2638" s="2" t="s">
        <v>48</v>
      </c>
      <c r="E2638" s="5" t="s">
        <v>13</v>
      </c>
      <c r="F2638" s="5" t="s">
        <v>86</v>
      </c>
      <c r="G2638" s="6">
        <v>37075</v>
      </c>
    </row>
    <row r="2639" spans="1:7" ht="10.5" customHeight="1" x14ac:dyDescent="0.2">
      <c r="A2639" s="5">
        <v>2642</v>
      </c>
      <c r="B2639" s="5" t="s">
        <v>104</v>
      </c>
      <c r="C2639" s="5">
        <v>25</v>
      </c>
      <c r="D2639" s="2" t="s">
        <v>59</v>
      </c>
      <c r="E2639" s="5" t="s">
        <v>13</v>
      </c>
      <c r="F2639" s="5" t="s">
        <v>86</v>
      </c>
      <c r="G2639" s="6">
        <v>78470</v>
      </c>
    </row>
    <row r="2640" spans="1:7" ht="10.5" customHeight="1" x14ac:dyDescent="0.2">
      <c r="A2640" s="5">
        <v>2643</v>
      </c>
      <c r="B2640" s="5" t="s">
        <v>104</v>
      </c>
      <c r="C2640" s="5">
        <v>26</v>
      </c>
      <c r="D2640" s="2" t="s">
        <v>49</v>
      </c>
      <c r="E2640" s="5" t="s">
        <v>13</v>
      </c>
      <c r="F2640" s="5" t="s">
        <v>86</v>
      </c>
      <c r="G2640" s="6">
        <v>257533</v>
      </c>
    </row>
    <row r="2641" spans="1:7" ht="10.5" customHeight="1" x14ac:dyDescent="0.2">
      <c r="A2641" s="5">
        <v>2644</v>
      </c>
      <c r="B2641" s="5" t="s">
        <v>104</v>
      </c>
      <c r="C2641" s="5">
        <v>27</v>
      </c>
      <c r="D2641" s="2" t="s">
        <v>60</v>
      </c>
      <c r="E2641" s="5" t="s">
        <v>13</v>
      </c>
      <c r="F2641" s="5" t="s">
        <v>86</v>
      </c>
      <c r="G2641" s="6">
        <v>5</v>
      </c>
    </row>
    <row r="2642" spans="1:7" ht="10.5" customHeight="1" x14ac:dyDescent="0.2">
      <c r="A2642" s="5">
        <v>2645</v>
      </c>
      <c r="B2642" s="5" t="s">
        <v>104</v>
      </c>
      <c r="C2642" s="5">
        <v>28</v>
      </c>
      <c r="D2642" s="2" t="s">
        <v>61</v>
      </c>
      <c r="E2642" s="5" t="s">
        <v>13</v>
      </c>
      <c r="F2642" s="5" t="s">
        <v>86</v>
      </c>
      <c r="G2642" s="6">
        <v>12337092</v>
      </c>
    </row>
    <row r="2643" spans="1:7" ht="10.5" customHeight="1" x14ac:dyDescent="0.2">
      <c r="A2643" s="5">
        <v>2646</v>
      </c>
      <c r="B2643" s="5" t="s">
        <v>104</v>
      </c>
      <c r="C2643" s="5">
        <v>20</v>
      </c>
      <c r="D2643" s="2" t="s">
        <v>56</v>
      </c>
      <c r="E2643" s="5" t="s">
        <v>14</v>
      </c>
      <c r="F2643" s="5" t="s">
        <v>86</v>
      </c>
      <c r="G2643" s="6">
        <v>0</v>
      </c>
    </row>
    <row r="2644" spans="1:7" ht="10.5" customHeight="1" x14ac:dyDescent="0.2">
      <c r="A2644" s="5">
        <v>2647</v>
      </c>
      <c r="B2644" s="5" t="s">
        <v>104</v>
      </c>
      <c r="C2644" s="5">
        <v>21</v>
      </c>
      <c r="D2644" s="2" t="s">
        <v>57</v>
      </c>
      <c r="E2644" s="5" t="s">
        <v>14</v>
      </c>
      <c r="F2644" s="5" t="s">
        <v>86</v>
      </c>
      <c r="G2644" s="6">
        <v>139267</v>
      </c>
    </row>
    <row r="2645" spans="1:7" ht="10.5" customHeight="1" x14ac:dyDescent="0.2">
      <c r="A2645" s="5">
        <v>2648</v>
      </c>
      <c r="B2645" s="5" t="s">
        <v>104</v>
      </c>
      <c r="C2645" s="5">
        <v>22</v>
      </c>
      <c r="D2645" s="2" t="s">
        <v>58</v>
      </c>
      <c r="E2645" s="5" t="s">
        <v>14</v>
      </c>
      <c r="F2645" s="5" t="s">
        <v>86</v>
      </c>
      <c r="G2645" s="6">
        <v>818980</v>
      </c>
    </row>
    <row r="2646" spans="1:7" ht="10.5" customHeight="1" x14ac:dyDescent="0.2">
      <c r="A2646" s="5">
        <v>2649</v>
      </c>
      <c r="B2646" s="5" t="s">
        <v>104</v>
      </c>
      <c r="C2646" s="5">
        <v>23</v>
      </c>
      <c r="D2646" s="2" t="s">
        <v>47</v>
      </c>
      <c r="E2646" s="5" t="s">
        <v>14</v>
      </c>
      <c r="F2646" s="5" t="s">
        <v>86</v>
      </c>
      <c r="G2646" s="6">
        <v>401</v>
      </c>
    </row>
    <row r="2647" spans="1:7" ht="10.5" customHeight="1" x14ac:dyDescent="0.2">
      <c r="A2647" s="5">
        <v>2650</v>
      </c>
      <c r="B2647" s="5" t="s">
        <v>104</v>
      </c>
      <c r="C2647" s="5">
        <v>24</v>
      </c>
      <c r="D2647" s="2" t="s">
        <v>48</v>
      </c>
      <c r="E2647" s="5" t="s">
        <v>14</v>
      </c>
      <c r="F2647" s="5" t="s">
        <v>86</v>
      </c>
      <c r="G2647" s="6">
        <v>107086</v>
      </c>
    </row>
    <row r="2648" spans="1:7" ht="10.5" customHeight="1" x14ac:dyDescent="0.2">
      <c r="A2648" s="5">
        <v>2651</v>
      </c>
      <c r="B2648" s="5" t="s">
        <v>104</v>
      </c>
      <c r="C2648" s="5">
        <v>25</v>
      </c>
      <c r="D2648" s="2" t="s">
        <v>59</v>
      </c>
      <c r="E2648" s="5" t="s">
        <v>14</v>
      </c>
      <c r="F2648" s="5" t="s">
        <v>86</v>
      </c>
      <c r="G2648" s="6">
        <v>5000</v>
      </c>
    </row>
    <row r="2649" spans="1:7" ht="10.5" customHeight="1" x14ac:dyDescent="0.2">
      <c r="A2649" s="5">
        <v>2652</v>
      </c>
      <c r="B2649" s="5" t="s">
        <v>104</v>
      </c>
      <c r="C2649" s="5">
        <v>26</v>
      </c>
      <c r="D2649" s="2" t="s">
        <v>49</v>
      </c>
      <c r="E2649" s="5" t="s">
        <v>14</v>
      </c>
      <c r="F2649" s="5" t="s">
        <v>86</v>
      </c>
      <c r="G2649" s="6">
        <v>0</v>
      </c>
    </row>
    <row r="2650" spans="1:7" ht="10.5" customHeight="1" x14ac:dyDescent="0.2">
      <c r="A2650" s="5">
        <v>2653</v>
      </c>
      <c r="B2650" s="5" t="s">
        <v>104</v>
      </c>
      <c r="C2650" s="5">
        <v>27</v>
      </c>
      <c r="D2650" s="2" t="s">
        <v>60</v>
      </c>
      <c r="E2650" s="5" t="s">
        <v>14</v>
      </c>
      <c r="F2650" s="5" t="s">
        <v>86</v>
      </c>
      <c r="G2650" s="6">
        <v>476069</v>
      </c>
    </row>
    <row r="2651" spans="1:7" ht="10.5" customHeight="1" x14ac:dyDescent="0.2">
      <c r="A2651" s="5">
        <v>2654</v>
      </c>
      <c r="B2651" s="5" t="s">
        <v>104</v>
      </c>
      <c r="C2651" s="5">
        <v>28</v>
      </c>
      <c r="D2651" s="2" t="s">
        <v>61</v>
      </c>
      <c r="E2651" s="5" t="s">
        <v>14</v>
      </c>
      <c r="F2651" s="5" t="s">
        <v>86</v>
      </c>
      <c r="G2651" s="6">
        <v>5589409</v>
      </c>
    </row>
    <row r="2652" spans="1:7" ht="10.5" customHeight="1" x14ac:dyDescent="0.2">
      <c r="A2652" s="5">
        <v>2655</v>
      </c>
      <c r="B2652" s="5" t="s">
        <v>11</v>
      </c>
      <c r="C2652" s="5">
        <v>29</v>
      </c>
      <c r="D2652" s="2" t="s">
        <v>11</v>
      </c>
      <c r="E2652" s="5" t="s">
        <v>13</v>
      </c>
      <c r="F2652" s="5" t="s">
        <v>86</v>
      </c>
      <c r="G2652" s="6">
        <v>2785113</v>
      </c>
    </row>
    <row r="2653" spans="1:7" ht="10.5" customHeight="1" x14ac:dyDescent="0.2">
      <c r="A2653" s="5">
        <v>2656</v>
      </c>
      <c r="B2653" s="5" t="s">
        <v>11</v>
      </c>
      <c r="C2653" s="5">
        <v>29</v>
      </c>
      <c r="D2653" s="2" t="s">
        <v>11</v>
      </c>
      <c r="E2653" s="5" t="s">
        <v>14</v>
      </c>
      <c r="F2653" s="5" t="s">
        <v>86</v>
      </c>
      <c r="G2653" s="6">
        <v>-2446488</v>
      </c>
    </row>
    <row r="2654" spans="1:7" ht="10.5" customHeight="1" x14ac:dyDescent="0.2">
      <c r="A2654" s="5">
        <v>2657</v>
      </c>
      <c r="B2654" s="5" t="s">
        <v>24</v>
      </c>
      <c r="C2654" s="5">
        <v>30</v>
      </c>
      <c r="D2654" s="2" t="s">
        <v>15</v>
      </c>
      <c r="E2654" s="5" t="s">
        <v>13</v>
      </c>
      <c r="F2654" s="5" t="s">
        <v>86</v>
      </c>
      <c r="G2654" s="6">
        <v>0</v>
      </c>
    </row>
    <row r="2655" spans="1:7" ht="10.5" customHeight="1" x14ac:dyDescent="0.2">
      <c r="A2655" s="5">
        <v>2658</v>
      </c>
      <c r="B2655" s="5" t="s">
        <v>24</v>
      </c>
      <c r="C2655" s="5">
        <v>30</v>
      </c>
      <c r="D2655" s="2" t="s">
        <v>15</v>
      </c>
      <c r="E2655" s="5" t="s">
        <v>14</v>
      </c>
      <c r="F2655" s="5" t="s">
        <v>86</v>
      </c>
      <c r="G2655" s="6">
        <v>0</v>
      </c>
    </row>
    <row r="2656" spans="1:7" ht="10.5" customHeight="1" x14ac:dyDescent="0.2">
      <c r="A2656" s="5">
        <v>2659</v>
      </c>
      <c r="B2656" s="5" t="s">
        <v>25</v>
      </c>
      <c r="C2656" s="5">
        <v>1</v>
      </c>
      <c r="D2656" s="2" t="s">
        <v>18</v>
      </c>
      <c r="E2656" s="5" t="s">
        <v>13</v>
      </c>
      <c r="F2656" s="5" t="s">
        <v>89</v>
      </c>
      <c r="G2656" s="6">
        <v>312826</v>
      </c>
    </row>
    <row r="2657" spans="1:7" ht="10.5" customHeight="1" x14ac:dyDescent="0.2">
      <c r="A2657" s="5">
        <v>2659</v>
      </c>
      <c r="B2657" s="5" t="s">
        <v>25</v>
      </c>
      <c r="C2657" s="5">
        <v>1</v>
      </c>
      <c r="D2657" s="2" t="s">
        <v>18</v>
      </c>
      <c r="E2657" s="5" t="s">
        <v>13</v>
      </c>
      <c r="F2657" s="5" t="s">
        <v>95</v>
      </c>
      <c r="G2657" s="6">
        <v>314252</v>
      </c>
    </row>
    <row r="2658" spans="1:7" ht="10.5" customHeight="1" x14ac:dyDescent="0.2">
      <c r="A2658" s="5">
        <v>2660</v>
      </c>
      <c r="B2658" s="5" t="s">
        <v>25</v>
      </c>
      <c r="C2658" s="5">
        <v>2</v>
      </c>
      <c r="D2658" s="2" t="s">
        <v>0</v>
      </c>
      <c r="E2658" s="5" t="s">
        <v>13</v>
      </c>
      <c r="F2658" s="5" t="s">
        <v>89</v>
      </c>
      <c r="G2658" s="6">
        <v>7019216</v>
      </c>
    </row>
    <row r="2659" spans="1:7" ht="10.5" customHeight="1" x14ac:dyDescent="0.2">
      <c r="A2659" s="5">
        <v>2660</v>
      </c>
      <c r="B2659" s="5" t="s">
        <v>25</v>
      </c>
      <c r="C2659" s="5">
        <v>2</v>
      </c>
      <c r="D2659" s="2" t="s">
        <v>0</v>
      </c>
      <c r="E2659" s="5" t="s">
        <v>13</v>
      </c>
      <c r="F2659" s="5" t="s">
        <v>95</v>
      </c>
      <c r="G2659" s="6">
        <v>8670065</v>
      </c>
    </row>
    <row r="2660" spans="1:7" ht="10.5" customHeight="1" x14ac:dyDescent="0.2">
      <c r="A2660" s="5">
        <v>2661</v>
      </c>
      <c r="B2660" s="5" t="s">
        <v>25</v>
      </c>
      <c r="C2660" s="5">
        <v>3</v>
      </c>
      <c r="D2660" s="2" t="s">
        <v>1</v>
      </c>
      <c r="E2660" s="5" t="s">
        <v>13</v>
      </c>
      <c r="F2660" s="5" t="s">
        <v>89</v>
      </c>
      <c r="G2660" s="6">
        <v>117137</v>
      </c>
    </row>
    <row r="2661" spans="1:7" ht="10.5" customHeight="1" x14ac:dyDescent="0.2">
      <c r="A2661" s="5">
        <v>2661</v>
      </c>
      <c r="B2661" s="5" t="s">
        <v>25</v>
      </c>
      <c r="C2661" s="5">
        <v>3</v>
      </c>
      <c r="D2661" s="2" t="s">
        <v>1</v>
      </c>
      <c r="E2661" s="5" t="s">
        <v>13</v>
      </c>
      <c r="F2661" s="5" t="s">
        <v>95</v>
      </c>
      <c r="G2661" s="6">
        <v>119055</v>
      </c>
    </row>
    <row r="2662" spans="1:7" ht="10.5" customHeight="1" x14ac:dyDescent="0.2">
      <c r="A2662" s="5">
        <v>2662</v>
      </c>
      <c r="B2662" s="5" t="s">
        <v>25</v>
      </c>
      <c r="C2662" s="5">
        <v>4</v>
      </c>
      <c r="D2662" s="2" t="s">
        <v>20</v>
      </c>
      <c r="E2662" s="5" t="s">
        <v>13</v>
      </c>
      <c r="F2662" s="5" t="s">
        <v>89</v>
      </c>
      <c r="G2662" s="6">
        <v>2429</v>
      </c>
    </row>
    <row r="2663" spans="1:7" ht="10.5" customHeight="1" x14ac:dyDescent="0.2">
      <c r="A2663" s="5">
        <v>2662</v>
      </c>
      <c r="B2663" s="5" t="s">
        <v>25</v>
      </c>
      <c r="C2663" s="5">
        <v>4</v>
      </c>
      <c r="D2663" s="2" t="s">
        <v>20</v>
      </c>
      <c r="E2663" s="5" t="s">
        <v>13</v>
      </c>
      <c r="F2663" s="5" t="s">
        <v>95</v>
      </c>
      <c r="G2663" s="6">
        <v>2655</v>
      </c>
    </row>
    <row r="2664" spans="1:7" ht="10.5" customHeight="1" x14ac:dyDescent="0.2">
      <c r="A2664" s="5">
        <v>2663</v>
      </c>
      <c r="B2664" s="5" t="s">
        <v>25</v>
      </c>
      <c r="C2664" s="5">
        <v>5</v>
      </c>
      <c r="D2664" s="2" t="s">
        <v>2</v>
      </c>
      <c r="E2664" s="5" t="s">
        <v>13</v>
      </c>
      <c r="F2664" s="5" t="s">
        <v>89</v>
      </c>
      <c r="G2664" s="6">
        <v>397848</v>
      </c>
    </row>
    <row r="2665" spans="1:7" ht="10.5" customHeight="1" x14ac:dyDescent="0.2">
      <c r="A2665" s="5">
        <v>2663</v>
      </c>
      <c r="B2665" s="5" t="s">
        <v>25</v>
      </c>
      <c r="C2665" s="5">
        <v>5</v>
      </c>
      <c r="D2665" s="2" t="s">
        <v>2</v>
      </c>
      <c r="E2665" s="5" t="s">
        <v>13</v>
      </c>
      <c r="F2665" s="5" t="s">
        <v>95</v>
      </c>
      <c r="G2665" s="6">
        <v>213036</v>
      </c>
    </row>
    <row r="2666" spans="1:7" ht="10.5" customHeight="1" x14ac:dyDescent="0.2">
      <c r="A2666" s="5">
        <v>2664</v>
      </c>
      <c r="B2666" s="5" t="s">
        <v>25</v>
      </c>
      <c r="C2666" s="5">
        <v>6</v>
      </c>
      <c r="D2666" s="2" t="s">
        <v>19</v>
      </c>
      <c r="E2666" s="5" t="s">
        <v>13</v>
      </c>
      <c r="F2666" s="5" t="s">
        <v>89</v>
      </c>
      <c r="G2666" s="6">
        <v>2114980</v>
      </c>
    </row>
    <row r="2667" spans="1:7" ht="10.5" customHeight="1" x14ac:dyDescent="0.2">
      <c r="A2667" s="5">
        <v>2664</v>
      </c>
      <c r="B2667" s="5" t="s">
        <v>25</v>
      </c>
      <c r="C2667" s="5">
        <v>6</v>
      </c>
      <c r="D2667" s="2" t="s">
        <v>19</v>
      </c>
      <c r="E2667" s="5" t="s">
        <v>13</v>
      </c>
      <c r="F2667" s="5" t="s">
        <v>95</v>
      </c>
      <c r="G2667" s="6">
        <v>2232955</v>
      </c>
    </row>
    <row r="2668" spans="1:7" ht="10.5" customHeight="1" x14ac:dyDescent="0.2">
      <c r="A2668" s="5">
        <v>2665</v>
      </c>
      <c r="B2668" s="5" t="s">
        <v>25</v>
      </c>
      <c r="C2668" s="5">
        <v>7</v>
      </c>
      <c r="D2668" s="2" t="s">
        <v>3</v>
      </c>
      <c r="E2668" s="5" t="s">
        <v>13</v>
      </c>
      <c r="F2668" s="5" t="s">
        <v>89</v>
      </c>
      <c r="G2668" s="6">
        <v>18678</v>
      </c>
    </row>
    <row r="2669" spans="1:7" ht="10.5" customHeight="1" x14ac:dyDescent="0.2">
      <c r="A2669" s="5">
        <v>2665</v>
      </c>
      <c r="B2669" s="5" t="s">
        <v>25</v>
      </c>
      <c r="C2669" s="5">
        <v>7</v>
      </c>
      <c r="D2669" s="2" t="s">
        <v>3</v>
      </c>
      <c r="E2669" s="5" t="s">
        <v>13</v>
      </c>
      <c r="F2669" s="5" t="s">
        <v>95</v>
      </c>
      <c r="G2669" s="6">
        <v>21586</v>
      </c>
    </row>
    <row r="2670" spans="1:7" ht="10.5" customHeight="1" x14ac:dyDescent="0.2">
      <c r="A2670" s="5">
        <v>2666</v>
      </c>
      <c r="B2670" s="5" t="s">
        <v>25</v>
      </c>
      <c r="C2670" s="5">
        <v>8</v>
      </c>
      <c r="D2670" s="2" t="s">
        <v>4</v>
      </c>
      <c r="E2670" s="5" t="s">
        <v>13</v>
      </c>
      <c r="F2670" s="5" t="s">
        <v>89</v>
      </c>
      <c r="G2670" s="6">
        <v>0</v>
      </c>
    </row>
    <row r="2671" spans="1:7" ht="10.5" customHeight="1" x14ac:dyDescent="0.2">
      <c r="A2671" s="5">
        <v>2666</v>
      </c>
      <c r="B2671" s="5" t="s">
        <v>25</v>
      </c>
      <c r="C2671" s="5">
        <v>8</v>
      </c>
      <c r="D2671" s="2" t="s">
        <v>4</v>
      </c>
      <c r="E2671" s="5" t="s">
        <v>13</v>
      </c>
      <c r="F2671" s="5" t="s">
        <v>95</v>
      </c>
      <c r="G2671" s="6">
        <v>0</v>
      </c>
    </row>
    <row r="2672" spans="1:7" ht="10.5" customHeight="1" x14ac:dyDescent="0.2">
      <c r="A2672" s="5">
        <v>2667</v>
      </c>
      <c r="B2672" s="5" t="s">
        <v>25</v>
      </c>
      <c r="C2672" s="5">
        <v>9</v>
      </c>
      <c r="D2672" s="2" t="s">
        <v>5</v>
      </c>
      <c r="E2672" s="5" t="s">
        <v>13</v>
      </c>
      <c r="F2672" s="5" t="s">
        <v>89</v>
      </c>
      <c r="G2672" s="6">
        <v>0</v>
      </c>
    </row>
    <row r="2673" spans="1:7" ht="10.5" customHeight="1" x14ac:dyDescent="0.2">
      <c r="A2673" s="5">
        <v>2667</v>
      </c>
      <c r="B2673" s="5" t="s">
        <v>25</v>
      </c>
      <c r="C2673" s="5">
        <v>9</v>
      </c>
      <c r="D2673" s="2" t="s">
        <v>5</v>
      </c>
      <c r="E2673" s="5" t="s">
        <v>13</v>
      </c>
      <c r="F2673" s="5" t="s">
        <v>95</v>
      </c>
      <c r="G2673" s="6">
        <v>0</v>
      </c>
    </row>
    <row r="2674" spans="1:7" ht="10.5" customHeight="1" x14ac:dyDescent="0.2">
      <c r="A2674" s="5">
        <v>2668</v>
      </c>
      <c r="B2674" s="5" t="s">
        <v>25</v>
      </c>
      <c r="C2674" s="5">
        <v>10</v>
      </c>
      <c r="D2674" s="2" t="s">
        <v>6</v>
      </c>
      <c r="E2674" s="5" t="s">
        <v>13</v>
      </c>
      <c r="F2674" s="5" t="s">
        <v>89</v>
      </c>
      <c r="G2674" s="6">
        <v>0</v>
      </c>
    </row>
    <row r="2675" spans="1:7" ht="10.5" customHeight="1" x14ac:dyDescent="0.2">
      <c r="A2675" s="5">
        <v>2668</v>
      </c>
      <c r="B2675" s="5" t="s">
        <v>25</v>
      </c>
      <c r="C2675" s="5">
        <v>10</v>
      </c>
      <c r="D2675" s="2" t="s">
        <v>6</v>
      </c>
      <c r="E2675" s="5" t="s">
        <v>13</v>
      </c>
      <c r="F2675" s="5" t="s">
        <v>95</v>
      </c>
      <c r="G2675" s="6">
        <v>0</v>
      </c>
    </row>
    <row r="2676" spans="1:7" ht="10.5" customHeight="1" x14ac:dyDescent="0.2">
      <c r="A2676" s="5">
        <v>2669</v>
      </c>
      <c r="B2676" s="5" t="s">
        <v>25</v>
      </c>
      <c r="C2676" s="5">
        <v>11</v>
      </c>
      <c r="D2676" s="2" t="s">
        <v>7</v>
      </c>
      <c r="E2676" s="5" t="s">
        <v>13</v>
      </c>
      <c r="F2676" s="5" t="s">
        <v>89</v>
      </c>
      <c r="G2676" s="6">
        <v>0</v>
      </c>
    </row>
    <row r="2677" spans="1:7" ht="10.5" customHeight="1" x14ac:dyDescent="0.2">
      <c r="A2677" s="5">
        <v>2669</v>
      </c>
      <c r="B2677" s="5" t="s">
        <v>25</v>
      </c>
      <c r="C2677" s="5">
        <v>11</v>
      </c>
      <c r="D2677" s="2" t="s">
        <v>7</v>
      </c>
      <c r="E2677" s="5" t="s">
        <v>13</v>
      </c>
      <c r="F2677" s="5" t="s">
        <v>95</v>
      </c>
      <c r="G2677" s="6">
        <v>0</v>
      </c>
    </row>
    <row r="2678" spans="1:7" ht="10.5" customHeight="1" x14ac:dyDescent="0.2">
      <c r="A2678" s="5">
        <v>2670</v>
      </c>
      <c r="B2678" s="5" t="s">
        <v>25</v>
      </c>
      <c r="C2678" s="5">
        <v>12</v>
      </c>
      <c r="D2678" s="2" t="s">
        <v>8</v>
      </c>
      <c r="E2678" s="5" t="s">
        <v>13</v>
      </c>
      <c r="F2678" s="5" t="s">
        <v>89</v>
      </c>
      <c r="G2678" s="6">
        <v>36398983</v>
      </c>
    </row>
    <row r="2679" spans="1:7" ht="10.5" customHeight="1" x14ac:dyDescent="0.2">
      <c r="A2679" s="5">
        <v>2670</v>
      </c>
      <c r="B2679" s="5" t="s">
        <v>25</v>
      </c>
      <c r="C2679" s="5">
        <v>12</v>
      </c>
      <c r="D2679" s="2" t="s">
        <v>8</v>
      </c>
      <c r="E2679" s="5" t="s">
        <v>13</v>
      </c>
      <c r="F2679" s="5" t="s">
        <v>95</v>
      </c>
      <c r="G2679" s="6">
        <v>42738007</v>
      </c>
    </row>
    <row r="2680" spans="1:7" ht="10.5" customHeight="1" x14ac:dyDescent="0.2">
      <c r="A2680" s="5">
        <v>2671</v>
      </c>
      <c r="B2680" s="5" t="s">
        <v>25</v>
      </c>
      <c r="C2680" s="5">
        <v>13</v>
      </c>
      <c r="D2680" s="2" t="s">
        <v>9</v>
      </c>
      <c r="E2680" s="5" t="s">
        <v>13</v>
      </c>
      <c r="F2680" s="5" t="s">
        <v>89</v>
      </c>
      <c r="G2680" s="6">
        <v>0</v>
      </c>
    </row>
    <row r="2681" spans="1:7" ht="10.5" customHeight="1" x14ac:dyDescent="0.2">
      <c r="A2681" s="5">
        <v>2671</v>
      </c>
      <c r="B2681" s="5" t="s">
        <v>25</v>
      </c>
      <c r="C2681" s="5">
        <v>13</v>
      </c>
      <c r="D2681" s="2" t="s">
        <v>9</v>
      </c>
      <c r="E2681" s="5" t="s">
        <v>13</v>
      </c>
      <c r="F2681" s="5" t="s">
        <v>95</v>
      </c>
      <c r="G2681" s="6">
        <v>0</v>
      </c>
    </row>
    <row r="2682" spans="1:7" ht="10.5" customHeight="1" x14ac:dyDescent="0.2">
      <c r="A2682" s="5">
        <v>2672</v>
      </c>
      <c r="B2682" s="5" t="s">
        <v>25</v>
      </c>
      <c r="C2682" s="5">
        <v>14</v>
      </c>
      <c r="D2682" s="2" t="s">
        <v>10</v>
      </c>
      <c r="E2682" s="5" t="s">
        <v>13</v>
      </c>
      <c r="F2682" s="5" t="s">
        <v>89</v>
      </c>
      <c r="G2682" s="6">
        <v>23847329</v>
      </c>
    </row>
    <row r="2683" spans="1:7" ht="10.5" customHeight="1" x14ac:dyDescent="0.2">
      <c r="A2683" s="5">
        <v>2672</v>
      </c>
      <c r="B2683" s="5" t="s">
        <v>25</v>
      </c>
      <c r="C2683" s="5">
        <v>14</v>
      </c>
      <c r="D2683" s="2" t="s">
        <v>10</v>
      </c>
      <c r="E2683" s="5" t="s">
        <v>13</v>
      </c>
      <c r="F2683" s="5" t="s">
        <v>95</v>
      </c>
      <c r="G2683" s="6">
        <v>25758635</v>
      </c>
    </row>
    <row r="2684" spans="1:7" ht="10.5" customHeight="1" x14ac:dyDescent="0.2">
      <c r="A2684" s="5">
        <v>2674</v>
      </c>
      <c r="B2684" s="5" t="s">
        <v>25</v>
      </c>
      <c r="C2684" s="5">
        <v>15</v>
      </c>
      <c r="D2684" s="2" t="s">
        <v>90</v>
      </c>
      <c r="E2684" s="5" t="s">
        <v>13</v>
      </c>
      <c r="F2684" s="5" t="s">
        <v>89</v>
      </c>
      <c r="G2684" s="6">
        <v>0</v>
      </c>
    </row>
    <row r="2685" spans="1:7" ht="10.5" customHeight="1" x14ac:dyDescent="0.2">
      <c r="A2685" s="5">
        <v>2674</v>
      </c>
      <c r="B2685" s="5" t="s">
        <v>25</v>
      </c>
      <c r="C2685" s="5">
        <v>16</v>
      </c>
      <c r="D2685" s="2" t="s">
        <v>96</v>
      </c>
      <c r="E2685" s="5" t="s">
        <v>13</v>
      </c>
      <c r="F2685" s="5" t="s">
        <v>95</v>
      </c>
      <c r="G2685" s="6">
        <v>0</v>
      </c>
    </row>
    <row r="2686" spans="1:7" ht="10.5" customHeight="1" x14ac:dyDescent="0.2">
      <c r="A2686" s="5">
        <v>2675</v>
      </c>
      <c r="B2686" s="5" t="s">
        <v>25</v>
      </c>
      <c r="C2686" s="5">
        <v>1</v>
      </c>
      <c r="D2686" s="2" t="s">
        <v>18</v>
      </c>
      <c r="E2686" s="5" t="s">
        <v>14</v>
      </c>
      <c r="F2686" s="5" t="s">
        <v>89</v>
      </c>
      <c r="G2686" s="6">
        <v>0</v>
      </c>
    </row>
    <row r="2687" spans="1:7" ht="10.5" customHeight="1" x14ac:dyDescent="0.2">
      <c r="A2687" s="5">
        <v>2675</v>
      </c>
      <c r="B2687" s="5" t="s">
        <v>25</v>
      </c>
      <c r="C2687" s="5">
        <v>1</v>
      </c>
      <c r="D2687" s="2" t="s">
        <v>18</v>
      </c>
      <c r="E2687" s="5" t="s">
        <v>14</v>
      </c>
      <c r="F2687" s="5" t="s">
        <v>95</v>
      </c>
      <c r="G2687" s="6">
        <v>0</v>
      </c>
    </row>
    <row r="2688" spans="1:7" ht="10.5" customHeight="1" x14ac:dyDescent="0.2">
      <c r="A2688" s="5">
        <v>2676</v>
      </c>
      <c r="B2688" s="5" t="s">
        <v>25</v>
      </c>
      <c r="C2688" s="5">
        <v>2</v>
      </c>
      <c r="D2688" s="2" t="s">
        <v>0</v>
      </c>
      <c r="E2688" s="5" t="s">
        <v>14</v>
      </c>
      <c r="F2688" s="5" t="s">
        <v>89</v>
      </c>
      <c r="G2688" s="6">
        <v>0</v>
      </c>
    </row>
    <row r="2689" spans="1:7" ht="10.5" customHeight="1" x14ac:dyDescent="0.2">
      <c r="A2689" s="5">
        <v>2676</v>
      </c>
      <c r="B2689" s="5" t="s">
        <v>25</v>
      </c>
      <c r="C2689" s="5">
        <v>2</v>
      </c>
      <c r="D2689" s="2" t="s">
        <v>0</v>
      </c>
      <c r="E2689" s="5" t="s">
        <v>14</v>
      </c>
      <c r="F2689" s="5" t="s">
        <v>95</v>
      </c>
      <c r="G2689" s="6">
        <v>0</v>
      </c>
    </row>
    <row r="2690" spans="1:7" ht="10.5" customHeight="1" x14ac:dyDescent="0.2">
      <c r="A2690" s="5">
        <v>2677</v>
      </c>
      <c r="B2690" s="5" t="s">
        <v>25</v>
      </c>
      <c r="C2690" s="5">
        <v>3</v>
      </c>
      <c r="D2690" s="2" t="s">
        <v>1</v>
      </c>
      <c r="E2690" s="5" t="s">
        <v>14</v>
      </c>
      <c r="F2690" s="5" t="s">
        <v>89</v>
      </c>
      <c r="G2690" s="6">
        <v>964451</v>
      </c>
    </row>
    <row r="2691" spans="1:7" ht="10.5" customHeight="1" x14ac:dyDescent="0.2">
      <c r="A2691" s="5">
        <v>2677</v>
      </c>
      <c r="B2691" s="5" t="s">
        <v>25</v>
      </c>
      <c r="C2691" s="5">
        <v>3</v>
      </c>
      <c r="D2691" s="2" t="s">
        <v>1</v>
      </c>
      <c r="E2691" s="5" t="s">
        <v>14</v>
      </c>
      <c r="F2691" s="5" t="s">
        <v>95</v>
      </c>
      <c r="G2691" s="6">
        <v>977169</v>
      </c>
    </row>
    <row r="2692" spans="1:7" ht="10.5" customHeight="1" x14ac:dyDescent="0.2">
      <c r="A2692" s="5">
        <v>2678</v>
      </c>
      <c r="B2692" s="5" t="s">
        <v>25</v>
      </c>
      <c r="C2692" s="5">
        <v>4</v>
      </c>
      <c r="D2692" s="2" t="s">
        <v>20</v>
      </c>
      <c r="E2692" s="5" t="s">
        <v>14</v>
      </c>
      <c r="F2692" s="5" t="s">
        <v>89</v>
      </c>
      <c r="G2692" s="6">
        <v>39714</v>
      </c>
    </row>
    <row r="2693" spans="1:7" ht="10.5" customHeight="1" x14ac:dyDescent="0.2">
      <c r="A2693" s="5">
        <v>2678</v>
      </c>
      <c r="B2693" s="5" t="s">
        <v>25</v>
      </c>
      <c r="C2693" s="5">
        <v>4</v>
      </c>
      <c r="D2693" s="2" t="s">
        <v>20</v>
      </c>
      <c r="E2693" s="5" t="s">
        <v>14</v>
      </c>
      <c r="F2693" s="5" t="s">
        <v>95</v>
      </c>
      <c r="G2693" s="6">
        <v>35836</v>
      </c>
    </row>
    <row r="2694" spans="1:7" ht="10.5" customHeight="1" x14ac:dyDescent="0.2">
      <c r="A2694" s="5">
        <v>2679</v>
      </c>
      <c r="B2694" s="5" t="s">
        <v>25</v>
      </c>
      <c r="C2694" s="5">
        <v>5</v>
      </c>
      <c r="D2694" s="2" t="s">
        <v>2</v>
      </c>
      <c r="E2694" s="5" t="s">
        <v>14</v>
      </c>
      <c r="F2694" s="5" t="s">
        <v>89</v>
      </c>
      <c r="G2694" s="6">
        <v>0</v>
      </c>
    </row>
    <row r="2695" spans="1:7" ht="10.5" customHeight="1" x14ac:dyDescent="0.2">
      <c r="A2695" s="5">
        <v>2679</v>
      </c>
      <c r="B2695" s="5" t="s">
        <v>25</v>
      </c>
      <c r="C2695" s="5">
        <v>5</v>
      </c>
      <c r="D2695" s="2" t="s">
        <v>2</v>
      </c>
      <c r="E2695" s="5" t="s">
        <v>14</v>
      </c>
      <c r="F2695" s="5" t="s">
        <v>95</v>
      </c>
      <c r="G2695" s="6">
        <v>0</v>
      </c>
    </row>
    <row r="2696" spans="1:7" ht="10.5" customHeight="1" x14ac:dyDescent="0.2">
      <c r="A2696" s="5">
        <v>2680</v>
      </c>
      <c r="B2696" s="5" t="s">
        <v>25</v>
      </c>
      <c r="C2696" s="5">
        <v>6</v>
      </c>
      <c r="D2696" s="2" t="s">
        <v>19</v>
      </c>
      <c r="E2696" s="5" t="s">
        <v>14</v>
      </c>
      <c r="F2696" s="5" t="s">
        <v>89</v>
      </c>
      <c r="G2696" s="6">
        <v>0</v>
      </c>
    </row>
    <row r="2697" spans="1:7" ht="10.5" customHeight="1" x14ac:dyDescent="0.2">
      <c r="A2697" s="5">
        <v>2680</v>
      </c>
      <c r="B2697" s="5" t="s">
        <v>25</v>
      </c>
      <c r="C2697" s="5">
        <v>6</v>
      </c>
      <c r="D2697" s="2" t="s">
        <v>19</v>
      </c>
      <c r="E2697" s="5" t="s">
        <v>14</v>
      </c>
      <c r="F2697" s="5" t="s">
        <v>95</v>
      </c>
      <c r="G2697" s="6">
        <v>0</v>
      </c>
    </row>
    <row r="2698" spans="1:7" ht="10.5" customHeight="1" x14ac:dyDescent="0.2">
      <c r="A2698" s="5">
        <v>2681</v>
      </c>
      <c r="B2698" s="5" t="s">
        <v>25</v>
      </c>
      <c r="C2698" s="5">
        <v>7</v>
      </c>
      <c r="D2698" s="2" t="s">
        <v>3</v>
      </c>
      <c r="E2698" s="5" t="s">
        <v>14</v>
      </c>
      <c r="F2698" s="5" t="s">
        <v>89</v>
      </c>
      <c r="G2698" s="6">
        <v>2388</v>
      </c>
    </row>
    <row r="2699" spans="1:7" ht="10.5" customHeight="1" x14ac:dyDescent="0.2">
      <c r="A2699" s="5">
        <v>2681</v>
      </c>
      <c r="B2699" s="5" t="s">
        <v>25</v>
      </c>
      <c r="C2699" s="5">
        <v>7</v>
      </c>
      <c r="D2699" s="2" t="s">
        <v>3</v>
      </c>
      <c r="E2699" s="5" t="s">
        <v>14</v>
      </c>
      <c r="F2699" s="5" t="s">
        <v>95</v>
      </c>
      <c r="G2699" s="6">
        <v>2388</v>
      </c>
    </row>
    <row r="2700" spans="1:7" ht="10.5" customHeight="1" x14ac:dyDescent="0.2">
      <c r="A2700" s="5">
        <v>2682</v>
      </c>
      <c r="B2700" s="5" t="s">
        <v>25</v>
      </c>
      <c r="C2700" s="5">
        <v>8</v>
      </c>
      <c r="D2700" s="2" t="s">
        <v>4</v>
      </c>
      <c r="E2700" s="5" t="s">
        <v>14</v>
      </c>
      <c r="F2700" s="5" t="s">
        <v>89</v>
      </c>
      <c r="G2700" s="6">
        <v>2051623</v>
      </c>
    </row>
    <row r="2701" spans="1:7" ht="10.5" customHeight="1" x14ac:dyDescent="0.2">
      <c r="A2701" s="5">
        <v>2682</v>
      </c>
      <c r="B2701" s="5" t="s">
        <v>25</v>
      </c>
      <c r="C2701" s="5">
        <v>8</v>
      </c>
      <c r="D2701" s="2" t="s">
        <v>4</v>
      </c>
      <c r="E2701" s="5" t="s">
        <v>14</v>
      </c>
      <c r="F2701" s="5" t="s">
        <v>95</v>
      </c>
      <c r="G2701" s="6">
        <v>2133709</v>
      </c>
    </row>
    <row r="2702" spans="1:7" ht="10.5" customHeight="1" x14ac:dyDescent="0.2">
      <c r="A2702" s="5">
        <v>2683</v>
      </c>
      <c r="B2702" s="5" t="s">
        <v>25</v>
      </c>
      <c r="C2702" s="5">
        <v>9</v>
      </c>
      <c r="D2702" s="2" t="s">
        <v>5</v>
      </c>
      <c r="E2702" s="5" t="s">
        <v>14</v>
      </c>
      <c r="F2702" s="5" t="s">
        <v>89</v>
      </c>
      <c r="G2702" s="6">
        <v>2824076</v>
      </c>
    </row>
    <row r="2703" spans="1:7" ht="10.5" customHeight="1" x14ac:dyDescent="0.2">
      <c r="A2703" s="5">
        <v>2683</v>
      </c>
      <c r="B2703" s="5" t="s">
        <v>25</v>
      </c>
      <c r="C2703" s="5">
        <v>9</v>
      </c>
      <c r="D2703" s="2" t="s">
        <v>5</v>
      </c>
      <c r="E2703" s="5" t="s">
        <v>14</v>
      </c>
      <c r="F2703" s="5" t="s">
        <v>95</v>
      </c>
      <c r="G2703" s="6">
        <v>2834532</v>
      </c>
    </row>
    <row r="2704" spans="1:7" ht="10.5" customHeight="1" x14ac:dyDescent="0.2">
      <c r="A2704" s="5">
        <v>2684</v>
      </c>
      <c r="B2704" s="5" t="s">
        <v>25</v>
      </c>
      <c r="C2704" s="5">
        <v>10</v>
      </c>
      <c r="D2704" s="2" t="s">
        <v>6</v>
      </c>
      <c r="E2704" s="5" t="s">
        <v>14</v>
      </c>
      <c r="F2704" s="5" t="s">
        <v>89</v>
      </c>
      <c r="G2704" s="6">
        <v>500807</v>
      </c>
    </row>
    <row r="2705" spans="1:7" ht="10.5" customHeight="1" x14ac:dyDescent="0.2">
      <c r="A2705" s="5">
        <v>2684</v>
      </c>
      <c r="B2705" s="5" t="s">
        <v>25</v>
      </c>
      <c r="C2705" s="5">
        <v>10</v>
      </c>
      <c r="D2705" s="2" t="s">
        <v>6</v>
      </c>
      <c r="E2705" s="5" t="s">
        <v>14</v>
      </c>
      <c r="F2705" s="5" t="s">
        <v>95</v>
      </c>
      <c r="G2705" s="6">
        <v>531609</v>
      </c>
    </row>
    <row r="2706" spans="1:7" ht="10.5" customHeight="1" x14ac:dyDescent="0.2">
      <c r="A2706" s="5">
        <v>2685</v>
      </c>
      <c r="B2706" s="5" t="s">
        <v>25</v>
      </c>
      <c r="C2706" s="5">
        <v>11</v>
      </c>
      <c r="D2706" s="2" t="s">
        <v>7</v>
      </c>
      <c r="E2706" s="5" t="s">
        <v>14</v>
      </c>
      <c r="F2706" s="5" t="s">
        <v>89</v>
      </c>
      <c r="G2706" s="6">
        <v>2342437</v>
      </c>
    </row>
    <row r="2707" spans="1:7" ht="10.5" customHeight="1" x14ac:dyDescent="0.2">
      <c r="A2707" s="5">
        <v>2685</v>
      </c>
      <c r="B2707" s="5" t="s">
        <v>25</v>
      </c>
      <c r="C2707" s="5">
        <v>11</v>
      </c>
      <c r="D2707" s="2" t="s">
        <v>7</v>
      </c>
      <c r="E2707" s="5" t="s">
        <v>14</v>
      </c>
      <c r="F2707" s="5" t="s">
        <v>95</v>
      </c>
      <c r="G2707" s="6">
        <v>2716022</v>
      </c>
    </row>
    <row r="2708" spans="1:7" ht="10.5" customHeight="1" x14ac:dyDescent="0.2">
      <c r="A2708" s="5">
        <v>2686</v>
      </c>
      <c r="B2708" s="5" t="s">
        <v>25</v>
      </c>
      <c r="C2708" s="5">
        <v>12</v>
      </c>
      <c r="D2708" s="2" t="s">
        <v>8</v>
      </c>
      <c r="E2708" s="5" t="s">
        <v>14</v>
      </c>
      <c r="F2708" s="5" t="s">
        <v>89</v>
      </c>
      <c r="G2708" s="6">
        <v>0</v>
      </c>
    </row>
    <row r="2709" spans="1:7" ht="10.5" customHeight="1" x14ac:dyDescent="0.2">
      <c r="A2709" s="5">
        <v>2686</v>
      </c>
      <c r="B2709" s="5" t="s">
        <v>25</v>
      </c>
      <c r="C2709" s="5">
        <v>12</v>
      </c>
      <c r="D2709" s="2" t="s">
        <v>8</v>
      </c>
      <c r="E2709" s="5" t="s">
        <v>14</v>
      </c>
      <c r="F2709" s="5" t="s">
        <v>95</v>
      </c>
      <c r="G2709" s="6">
        <v>254000</v>
      </c>
    </row>
    <row r="2710" spans="1:7" ht="10.5" customHeight="1" x14ac:dyDescent="0.2">
      <c r="A2710" s="5">
        <v>2687</v>
      </c>
      <c r="B2710" s="5" t="s">
        <v>25</v>
      </c>
      <c r="C2710" s="5">
        <v>13</v>
      </c>
      <c r="D2710" s="2" t="s">
        <v>9</v>
      </c>
      <c r="E2710" s="5" t="s">
        <v>14</v>
      </c>
      <c r="F2710" s="5" t="s">
        <v>89</v>
      </c>
      <c r="G2710" s="6">
        <v>2442620</v>
      </c>
    </row>
    <row r="2711" spans="1:7" ht="10.5" customHeight="1" x14ac:dyDescent="0.2">
      <c r="A2711" s="5">
        <v>2687</v>
      </c>
      <c r="B2711" s="5" t="s">
        <v>25</v>
      </c>
      <c r="C2711" s="5">
        <v>13</v>
      </c>
      <c r="D2711" s="2" t="s">
        <v>9</v>
      </c>
      <c r="E2711" s="5" t="s">
        <v>14</v>
      </c>
      <c r="F2711" s="5" t="s">
        <v>95</v>
      </c>
      <c r="G2711" s="6">
        <v>2625007</v>
      </c>
    </row>
    <row r="2712" spans="1:7" ht="10.5" customHeight="1" x14ac:dyDescent="0.2">
      <c r="A2712" s="5">
        <v>2688</v>
      </c>
      <c r="B2712" s="5" t="s">
        <v>25</v>
      </c>
      <c r="C2712" s="5">
        <v>14</v>
      </c>
      <c r="D2712" s="2" t="s">
        <v>10</v>
      </c>
      <c r="E2712" s="5" t="s">
        <v>14</v>
      </c>
      <c r="F2712" s="5" t="s">
        <v>89</v>
      </c>
      <c r="G2712" s="6">
        <v>216962</v>
      </c>
    </row>
    <row r="2713" spans="1:7" ht="10.5" customHeight="1" x14ac:dyDescent="0.2">
      <c r="A2713" s="5">
        <v>2688</v>
      </c>
      <c r="B2713" s="5" t="s">
        <v>25</v>
      </c>
      <c r="C2713" s="5">
        <v>14</v>
      </c>
      <c r="D2713" s="2" t="s">
        <v>10</v>
      </c>
      <c r="E2713" s="5" t="s">
        <v>14</v>
      </c>
      <c r="F2713" s="5" t="s">
        <v>95</v>
      </c>
      <c r="G2713" s="6">
        <v>420469</v>
      </c>
    </row>
    <row r="2714" spans="1:7" ht="10.5" customHeight="1" x14ac:dyDescent="0.2">
      <c r="A2714" s="5">
        <v>2690</v>
      </c>
      <c r="B2714" s="5" t="s">
        <v>25</v>
      </c>
      <c r="C2714" s="5">
        <v>15</v>
      </c>
      <c r="D2714" s="2" t="s">
        <v>90</v>
      </c>
      <c r="E2714" s="5" t="s">
        <v>14</v>
      </c>
      <c r="F2714" s="5" t="s">
        <v>89</v>
      </c>
      <c r="G2714" s="6">
        <v>0</v>
      </c>
    </row>
    <row r="2715" spans="1:7" ht="10.5" customHeight="1" x14ac:dyDescent="0.2">
      <c r="A2715" s="5">
        <v>2690</v>
      </c>
      <c r="B2715" s="5" t="s">
        <v>25</v>
      </c>
      <c r="C2715" s="5">
        <v>16</v>
      </c>
      <c r="D2715" s="2" t="s">
        <v>96</v>
      </c>
      <c r="E2715" s="5" t="s">
        <v>14</v>
      </c>
      <c r="F2715" s="5" t="s">
        <v>95</v>
      </c>
      <c r="G2715" s="6">
        <v>1163025</v>
      </c>
    </row>
    <row r="2716" spans="1:7" ht="10.5" customHeight="1" x14ac:dyDescent="0.2">
      <c r="A2716" s="5">
        <v>2691</v>
      </c>
      <c r="B2716" s="5" t="s">
        <v>104</v>
      </c>
      <c r="C2716" s="5">
        <v>20</v>
      </c>
      <c r="D2716" s="2" t="s">
        <v>56</v>
      </c>
      <c r="E2716" s="5" t="s">
        <v>13</v>
      </c>
      <c r="F2716" s="5" t="s">
        <v>89</v>
      </c>
      <c r="G2716" s="6">
        <v>0</v>
      </c>
    </row>
    <row r="2717" spans="1:7" ht="10.5" customHeight="1" x14ac:dyDescent="0.2">
      <c r="A2717" s="5">
        <v>2691</v>
      </c>
      <c r="B2717" s="5" t="s">
        <v>104</v>
      </c>
      <c r="C2717" s="5">
        <v>20</v>
      </c>
      <c r="D2717" s="2" t="s">
        <v>56</v>
      </c>
      <c r="E2717" s="5" t="s">
        <v>13</v>
      </c>
      <c r="F2717" s="5" t="s">
        <v>95</v>
      </c>
      <c r="G2717" s="6">
        <v>0</v>
      </c>
    </row>
    <row r="2718" spans="1:7" ht="10.5" customHeight="1" x14ac:dyDescent="0.2">
      <c r="A2718" s="5">
        <v>2692</v>
      </c>
      <c r="B2718" s="5" t="s">
        <v>104</v>
      </c>
      <c r="C2718" s="5">
        <v>21</v>
      </c>
      <c r="D2718" s="2" t="s">
        <v>57</v>
      </c>
      <c r="E2718" s="5" t="s">
        <v>13</v>
      </c>
      <c r="F2718" s="5" t="s">
        <v>89</v>
      </c>
      <c r="G2718" s="6">
        <v>0</v>
      </c>
    </row>
    <row r="2719" spans="1:7" ht="10.5" customHeight="1" x14ac:dyDescent="0.2">
      <c r="A2719" s="5">
        <v>2692</v>
      </c>
      <c r="B2719" s="5" t="s">
        <v>104</v>
      </c>
      <c r="C2719" s="5">
        <v>21</v>
      </c>
      <c r="D2719" s="2" t="s">
        <v>57</v>
      </c>
      <c r="E2719" s="5" t="s">
        <v>13</v>
      </c>
      <c r="F2719" s="5" t="s">
        <v>95</v>
      </c>
      <c r="G2719" s="6">
        <v>0</v>
      </c>
    </row>
    <row r="2720" spans="1:7" ht="10.5" customHeight="1" x14ac:dyDescent="0.2">
      <c r="A2720" s="5">
        <v>2693</v>
      </c>
      <c r="B2720" s="5" t="s">
        <v>104</v>
      </c>
      <c r="C2720" s="5">
        <v>22</v>
      </c>
      <c r="D2720" s="2" t="s">
        <v>58</v>
      </c>
      <c r="E2720" s="5" t="s">
        <v>13</v>
      </c>
      <c r="F2720" s="5" t="s">
        <v>89</v>
      </c>
      <c r="G2720" s="6">
        <v>0</v>
      </c>
    </row>
    <row r="2721" spans="1:7" ht="10.5" customHeight="1" x14ac:dyDescent="0.2">
      <c r="A2721" s="5">
        <v>2693</v>
      </c>
      <c r="B2721" s="5" t="s">
        <v>104</v>
      </c>
      <c r="C2721" s="5">
        <v>22</v>
      </c>
      <c r="D2721" s="2" t="s">
        <v>58</v>
      </c>
      <c r="E2721" s="5" t="s">
        <v>13</v>
      </c>
      <c r="F2721" s="5" t="s">
        <v>95</v>
      </c>
      <c r="G2721" s="6">
        <v>0</v>
      </c>
    </row>
    <row r="2722" spans="1:7" ht="10.5" customHeight="1" x14ac:dyDescent="0.2">
      <c r="A2722" s="5">
        <v>2694</v>
      </c>
      <c r="B2722" s="5" t="s">
        <v>104</v>
      </c>
      <c r="C2722" s="5">
        <v>23</v>
      </c>
      <c r="D2722" s="2" t="s">
        <v>47</v>
      </c>
      <c r="E2722" s="5" t="s">
        <v>13</v>
      </c>
      <c r="F2722" s="5" t="s">
        <v>89</v>
      </c>
      <c r="G2722" s="6">
        <v>123312</v>
      </c>
    </row>
    <row r="2723" spans="1:7" ht="10.5" customHeight="1" x14ac:dyDescent="0.2">
      <c r="A2723" s="5">
        <v>2694</v>
      </c>
      <c r="B2723" s="5" t="s">
        <v>104</v>
      </c>
      <c r="C2723" s="5">
        <v>23</v>
      </c>
      <c r="D2723" s="2" t="s">
        <v>47</v>
      </c>
      <c r="E2723" s="5" t="s">
        <v>13</v>
      </c>
      <c r="F2723" s="5" t="s">
        <v>95</v>
      </c>
      <c r="G2723" s="6">
        <v>232012</v>
      </c>
    </row>
    <row r="2724" spans="1:7" ht="10.5" customHeight="1" x14ac:dyDescent="0.2">
      <c r="A2724" s="5">
        <v>2695</v>
      </c>
      <c r="B2724" s="5" t="s">
        <v>104</v>
      </c>
      <c r="C2724" s="5">
        <v>24</v>
      </c>
      <c r="D2724" s="2" t="s">
        <v>48</v>
      </c>
      <c r="E2724" s="5" t="s">
        <v>13</v>
      </c>
      <c r="F2724" s="5" t="s">
        <v>89</v>
      </c>
      <c r="G2724" s="6">
        <v>5919</v>
      </c>
    </row>
    <row r="2725" spans="1:7" ht="10.5" customHeight="1" x14ac:dyDescent="0.2">
      <c r="A2725" s="5">
        <v>2695</v>
      </c>
      <c r="B2725" s="5" t="s">
        <v>104</v>
      </c>
      <c r="C2725" s="5">
        <v>24</v>
      </c>
      <c r="D2725" s="2" t="s">
        <v>48</v>
      </c>
      <c r="E2725" s="5" t="s">
        <v>13</v>
      </c>
      <c r="F2725" s="5" t="s">
        <v>95</v>
      </c>
      <c r="G2725" s="6">
        <v>4791</v>
      </c>
    </row>
    <row r="2726" spans="1:7" ht="10.5" customHeight="1" x14ac:dyDescent="0.2">
      <c r="A2726" s="5">
        <v>2696</v>
      </c>
      <c r="B2726" s="5" t="s">
        <v>104</v>
      </c>
      <c r="C2726" s="5">
        <v>25</v>
      </c>
      <c r="D2726" s="2" t="s">
        <v>59</v>
      </c>
      <c r="E2726" s="5" t="s">
        <v>13</v>
      </c>
      <c r="F2726" s="5" t="s">
        <v>89</v>
      </c>
      <c r="G2726" s="6">
        <v>113763</v>
      </c>
    </row>
    <row r="2727" spans="1:7" ht="10.5" customHeight="1" x14ac:dyDescent="0.2">
      <c r="A2727" s="5">
        <v>2696</v>
      </c>
      <c r="B2727" s="5" t="s">
        <v>104</v>
      </c>
      <c r="C2727" s="5">
        <v>25</v>
      </c>
      <c r="D2727" s="2" t="s">
        <v>59</v>
      </c>
      <c r="E2727" s="5" t="s">
        <v>13</v>
      </c>
      <c r="F2727" s="5" t="s">
        <v>95</v>
      </c>
      <c r="G2727" s="6">
        <v>174919</v>
      </c>
    </row>
    <row r="2728" spans="1:7" ht="10.5" customHeight="1" x14ac:dyDescent="0.2">
      <c r="A2728" s="5">
        <v>2697</v>
      </c>
      <c r="B2728" s="5" t="s">
        <v>104</v>
      </c>
      <c r="C2728" s="5">
        <v>26</v>
      </c>
      <c r="D2728" s="2" t="s">
        <v>49</v>
      </c>
      <c r="E2728" s="5" t="s">
        <v>13</v>
      </c>
      <c r="F2728" s="5" t="s">
        <v>89</v>
      </c>
      <c r="G2728" s="6">
        <v>669319</v>
      </c>
    </row>
    <row r="2729" spans="1:7" ht="10.5" customHeight="1" x14ac:dyDescent="0.2">
      <c r="A2729" s="5">
        <v>2697</v>
      </c>
      <c r="B2729" s="5" t="s">
        <v>104</v>
      </c>
      <c r="C2729" s="5">
        <v>26</v>
      </c>
      <c r="D2729" s="2" t="s">
        <v>49</v>
      </c>
      <c r="E2729" s="5" t="s">
        <v>13</v>
      </c>
      <c r="F2729" s="5" t="s">
        <v>95</v>
      </c>
      <c r="G2729" s="6">
        <v>657759</v>
      </c>
    </row>
    <row r="2730" spans="1:7" ht="10.5" customHeight="1" x14ac:dyDescent="0.2">
      <c r="A2730" s="5">
        <v>2698</v>
      </c>
      <c r="B2730" s="5" t="s">
        <v>104</v>
      </c>
      <c r="C2730" s="5">
        <v>27</v>
      </c>
      <c r="D2730" s="2" t="s">
        <v>60</v>
      </c>
      <c r="E2730" s="5" t="s">
        <v>13</v>
      </c>
      <c r="F2730" s="5" t="s">
        <v>89</v>
      </c>
      <c r="G2730" s="6">
        <v>4011</v>
      </c>
    </row>
    <row r="2731" spans="1:7" ht="10.5" customHeight="1" x14ac:dyDescent="0.2">
      <c r="A2731" s="5">
        <v>2698</v>
      </c>
      <c r="B2731" s="5" t="s">
        <v>104</v>
      </c>
      <c r="C2731" s="5">
        <v>27</v>
      </c>
      <c r="D2731" s="2" t="s">
        <v>60</v>
      </c>
      <c r="E2731" s="5" t="s">
        <v>13</v>
      </c>
      <c r="F2731" s="5" t="s">
        <v>95</v>
      </c>
      <c r="G2731" s="6">
        <v>5068</v>
      </c>
    </row>
    <row r="2732" spans="1:7" ht="10.5" customHeight="1" x14ac:dyDescent="0.2">
      <c r="A2732" s="5">
        <v>2699</v>
      </c>
      <c r="B2732" s="5" t="s">
        <v>104</v>
      </c>
      <c r="C2732" s="5">
        <v>28</v>
      </c>
      <c r="D2732" s="2" t="s">
        <v>61</v>
      </c>
      <c r="E2732" s="5" t="s">
        <v>13</v>
      </c>
      <c r="F2732" s="5" t="s">
        <v>89</v>
      </c>
      <c r="G2732" s="6">
        <v>5008601</v>
      </c>
    </row>
    <row r="2733" spans="1:7" ht="10.5" customHeight="1" x14ac:dyDescent="0.2">
      <c r="A2733" s="5">
        <v>2699</v>
      </c>
      <c r="B2733" s="5" t="s">
        <v>104</v>
      </c>
      <c r="C2733" s="5">
        <v>28</v>
      </c>
      <c r="D2733" s="2" t="s">
        <v>61</v>
      </c>
      <c r="E2733" s="5" t="s">
        <v>13</v>
      </c>
      <c r="F2733" s="5" t="s">
        <v>95</v>
      </c>
      <c r="G2733" s="6">
        <v>829660</v>
      </c>
    </row>
    <row r="2734" spans="1:7" ht="10.5" customHeight="1" x14ac:dyDescent="0.2">
      <c r="A2734" s="5">
        <v>2700</v>
      </c>
      <c r="B2734" s="5" t="s">
        <v>104</v>
      </c>
      <c r="C2734" s="5">
        <v>20</v>
      </c>
      <c r="D2734" s="2" t="s">
        <v>56</v>
      </c>
      <c r="E2734" s="5" t="s">
        <v>14</v>
      </c>
      <c r="F2734" s="5" t="s">
        <v>89</v>
      </c>
      <c r="G2734" s="6">
        <v>0</v>
      </c>
    </row>
    <row r="2735" spans="1:7" ht="10.5" customHeight="1" x14ac:dyDescent="0.2">
      <c r="A2735" s="5">
        <v>2700</v>
      </c>
      <c r="B2735" s="5" t="s">
        <v>104</v>
      </c>
      <c r="C2735" s="5">
        <v>20</v>
      </c>
      <c r="D2735" s="2" t="s">
        <v>56</v>
      </c>
      <c r="E2735" s="5" t="s">
        <v>14</v>
      </c>
      <c r="F2735" s="5" t="s">
        <v>95</v>
      </c>
      <c r="G2735" s="6">
        <v>0</v>
      </c>
    </row>
    <row r="2736" spans="1:7" ht="10.5" customHeight="1" x14ac:dyDescent="0.2">
      <c r="A2736" s="5">
        <v>2701</v>
      </c>
      <c r="B2736" s="5" t="s">
        <v>104</v>
      </c>
      <c r="C2736" s="5">
        <v>21</v>
      </c>
      <c r="D2736" s="2" t="s">
        <v>57</v>
      </c>
      <c r="E2736" s="5" t="s">
        <v>14</v>
      </c>
      <c r="F2736" s="5" t="s">
        <v>89</v>
      </c>
      <c r="G2736" s="6">
        <v>139510</v>
      </c>
    </row>
    <row r="2737" spans="1:7" ht="10.5" customHeight="1" x14ac:dyDescent="0.2">
      <c r="A2737" s="5">
        <v>2701</v>
      </c>
      <c r="B2737" s="5" t="s">
        <v>104</v>
      </c>
      <c r="C2737" s="5">
        <v>21</v>
      </c>
      <c r="D2737" s="2" t="s">
        <v>57</v>
      </c>
      <c r="E2737" s="5" t="s">
        <v>14</v>
      </c>
      <c r="F2737" s="5" t="s">
        <v>95</v>
      </c>
      <c r="G2737" s="6">
        <v>128463</v>
      </c>
    </row>
    <row r="2738" spans="1:7" ht="10.5" customHeight="1" x14ac:dyDescent="0.2">
      <c r="A2738" s="5">
        <v>2702</v>
      </c>
      <c r="B2738" s="5" t="s">
        <v>104</v>
      </c>
      <c r="C2738" s="5">
        <v>22</v>
      </c>
      <c r="D2738" s="2" t="s">
        <v>58</v>
      </c>
      <c r="E2738" s="5" t="s">
        <v>14</v>
      </c>
      <c r="F2738" s="5" t="s">
        <v>89</v>
      </c>
      <c r="G2738" s="6">
        <v>1012233</v>
      </c>
    </row>
    <row r="2739" spans="1:7" ht="10.5" customHeight="1" x14ac:dyDescent="0.2">
      <c r="A2739" s="5">
        <v>2702</v>
      </c>
      <c r="B2739" s="5" t="s">
        <v>104</v>
      </c>
      <c r="C2739" s="5">
        <v>22</v>
      </c>
      <c r="D2739" s="2" t="s">
        <v>58</v>
      </c>
      <c r="E2739" s="5" t="s">
        <v>14</v>
      </c>
      <c r="F2739" s="5" t="s">
        <v>95</v>
      </c>
      <c r="G2739" s="6">
        <v>1098122</v>
      </c>
    </row>
    <row r="2740" spans="1:7" ht="10.5" customHeight="1" x14ac:dyDescent="0.2">
      <c r="A2740" s="5">
        <v>2703</v>
      </c>
      <c r="B2740" s="5" t="s">
        <v>104</v>
      </c>
      <c r="C2740" s="5">
        <v>23</v>
      </c>
      <c r="D2740" s="2" t="s">
        <v>47</v>
      </c>
      <c r="E2740" s="5" t="s">
        <v>14</v>
      </c>
      <c r="F2740" s="5" t="s">
        <v>89</v>
      </c>
      <c r="G2740" s="6">
        <v>111</v>
      </c>
    </row>
    <row r="2741" spans="1:7" ht="10.5" customHeight="1" x14ac:dyDescent="0.2">
      <c r="A2741" s="5">
        <v>2703</v>
      </c>
      <c r="B2741" s="5" t="s">
        <v>104</v>
      </c>
      <c r="C2741" s="5">
        <v>23</v>
      </c>
      <c r="D2741" s="2" t="s">
        <v>47</v>
      </c>
      <c r="E2741" s="5" t="s">
        <v>14</v>
      </c>
      <c r="F2741" s="5" t="s">
        <v>95</v>
      </c>
      <c r="G2741" s="6">
        <v>153</v>
      </c>
    </row>
    <row r="2742" spans="1:7" ht="10.5" customHeight="1" x14ac:dyDescent="0.2">
      <c r="A2742" s="5">
        <v>2704</v>
      </c>
      <c r="B2742" s="5" t="s">
        <v>104</v>
      </c>
      <c r="C2742" s="5">
        <v>24</v>
      </c>
      <c r="D2742" s="2" t="s">
        <v>48</v>
      </c>
      <c r="E2742" s="5" t="s">
        <v>14</v>
      </c>
      <c r="F2742" s="5" t="s">
        <v>89</v>
      </c>
      <c r="G2742" s="6">
        <v>73508</v>
      </c>
    </row>
    <row r="2743" spans="1:7" ht="10.5" customHeight="1" x14ac:dyDescent="0.2">
      <c r="A2743" s="5">
        <v>2704</v>
      </c>
      <c r="B2743" s="5" t="s">
        <v>104</v>
      </c>
      <c r="C2743" s="5">
        <v>24</v>
      </c>
      <c r="D2743" s="2" t="s">
        <v>48</v>
      </c>
      <c r="E2743" s="5" t="s">
        <v>14</v>
      </c>
      <c r="F2743" s="5" t="s">
        <v>95</v>
      </c>
      <c r="G2743" s="6">
        <v>126120</v>
      </c>
    </row>
    <row r="2744" spans="1:7" ht="10.5" customHeight="1" x14ac:dyDescent="0.2">
      <c r="A2744" s="5">
        <v>2705</v>
      </c>
      <c r="B2744" s="5" t="s">
        <v>104</v>
      </c>
      <c r="C2744" s="5">
        <v>25</v>
      </c>
      <c r="D2744" s="2" t="s">
        <v>59</v>
      </c>
      <c r="E2744" s="5" t="s">
        <v>14</v>
      </c>
      <c r="F2744" s="5" t="s">
        <v>89</v>
      </c>
      <c r="G2744" s="6">
        <v>7900</v>
      </c>
    </row>
    <row r="2745" spans="1:7" ht="10.5" customHeight="1" x14ac:dyDescent="0.2">
      <c r="A2745" s="5">
        <v>2705</v>
      </c>
      <c r="B2745" s="5" t="s">
        <v>104</v>
      </c>
      <c r="C2745" s="5">
        <v>25</v>
      </c>
      <c r="D2745" s="2" t="s">
        <v>59</v>
      </c>
      <c r="E2745" s="5" t="s">
        <v>14</v>
      </c>
      <c r="F2745" s="5" t="s">
        <v>95</v>
      </c>
      <c r="G2745" s="6">
        <v>13200</v>
      </c>
    </row>
    <row r="2746" spans="1:7" ht="10.5" customHeight="1" x14ac:dyDescent="0.2">
      <c r="A2746" s="5">
        <v>2706</v>
      </c>
      <c r="B2746" s="5" t="s">
        <v>104</v>
      </c>
      <c r="C2746" s="5">
        <v>26</v>
      </c>
      <c r="D2746" s="2" t="s">
        <v>49</v>
      </c>
      <c r="E2746" s="5" t="s">
        <v>14</v>
      </c>
      <c r="F2746" s="5" t="s">
        <v>89</v>
      </c>
      <c r="G2746" s="6">
        <v>0</v>
      </c>
    </row>
    <row r="2747" spans="1:7" ht="10.5" customHeight="1" x14ac:dyDescent="0.2">
      <c r="A2747" s="5">
        <v>2706</v>
      </c>
      <c r="B2747" s="5" t="s">
        <v>104</v>
      </c>
      <c r="C2747" s="5">
        <v>26</v>
      </c>
      <c r="D2747" s="2" t="s">
        <v>49</v>
      </c>
      <c r="E2747" s="5" t="s">
        <v>14</v>
      </c>
      <c r="F2747" s="5" t="s">
        <v>95</v>
      </c>
      <c r="G2747" s="6">
        <v>0</v>
      </c>
    </row>
    <row r="2748" spans="1:7" ht="10.5" customHeight="1" x14ac:dyDescent="0.2">
      <c r="A2748" s="5">
        <v>2707</v>
      </c>
      <c r="B2748" s="5" t="s">
        <v>104</v>
      </c>
      <c r="C2748" s="5">
        <v>27</v>
      </c>
      <c r="D2748" s="2" t="s">
        <v>60</v>
      </c>
      <c r="E2748" s="5" t="s">
        <v>14</v>
      </c>
      <c r="F2748" s="5" t="s">
        <v>89</v>
      </c>
      <c r="G2748" s="6">
        <v>762</v>
      </c>
    </row>
    <row r="2749" spans="1:7" ht="10.5" customHeight="1" x14ac:dyDescent="0.2">
      <c r="A2749" s="5">
        <v>2707</v>
      </c>
      <c r="B2749" s="5" t="s">
        <v>104</v>
      </c>
      <c r="C2749" s="5">
        <v>27</v>
      </c>
      <c r="D2749" s="2" t="s">
        <v>60</v>
      </c>
      <c r="E2749" s="5" t="s">
        <v>14</v>
      </c>
      <c r="F2749" s="5" t="s">
        <v>95</v>
      </c>
      <c r="G2749" s="6">
        <v>496</v>
      </c>
    </row>
    <row r="2750" spans="1:7" ht="10.5" customHeight="1" x14ac:dyDescent="0.2">
      <c r="A2750" s="5">
        <v>2708</v>
      </c>
      <c r="B2750" s="5" t="s">
        <v>104</v>
      </c>
      <c r="C2750" s="5">
        <v>28</v>
      </c>
      <c r="D2750" s="2" t="s">
        <v>61</v>
      </c>
      <c r="E2750" s="5" t="s">
        <v>14</v>
      </c>
      <c r="F2750" s="5" t="s">
        <v>89</v>
      </c>
      <c r="G2750" s="6">
        <v>7564809</v>
      </c>
    </row>
    <row r="2751" spans="1:7" ht="10.5" customHeight="1" x14ac:dyDescent="0.2">
      <c r="A2751" s="5">
        <v>2708</v>
      </c>
      <c r="B2751" s="5" t="s">
        <v>104</v>
      </c>
      <c r="C2751" s="5">
        <v>28</v>
      </c>
      <c r="D2751" s="2" t="s">
        <v>61</v>
      </c>
      <c r="E2751" s="5" t="s">
        <v>14</v>
      </c>
      <c r="F2751" s="5" t="s">
        <v>95</v>
      </c>
      <c r="G2751" s="6">
        <v>7435583</v>
      </c>
    </row>
    <row r="2752" spans="1:7" ht="10.5" customHeight="1" x14ac:dyDescent="0.2">
      <c r="A2752" s="5">
        <v>2709</v>
      </c>
      <c r="B2752" s="5" t="s">
        <v>11</v>
      </c>
      <c r="C2752" s="5">
        <v>29</v>
      </c>
      <c r="D2752" s="2" t="s">
        <v>11</v>
      </c>
      <c r="E2752" s="5" t="s">
        <v>13</v>
      </c>
      <c r="F2752" s="5" t="s">
        <v>89</v>
      </c>
      <c r="G2752" s="6">
        <v>713029</v>
      </c>
    </row>
    <row r="2753" spans="1:7" ht="10.5" customHeight="1" x14ac:dyDescent="0.2">
      <c r="A2753" s="5">
        <v>2709</v>
      </c>
      <c r="B2753" s="5" t="s">
        <v>11</v>
      </c>
      <c r="C2753" s="5">
        <v>29</v>
      </c>
      <c r="D2753" s="2" t="s">
        <v>11</v>
      </c>
      <c r="E2753" s="5" t="s">
        <v>13</v>
      </c>
      <c r="F2753" s="5" t="s">
        <v>95</v>
      </c>
      <c r="G2753" s="6">
        <v>228490</v>
      </c>
    </row>
    <row r="2754" spans="1:7" ht="10.5" customHeight="1" x14ac:dyDescent="0.2">
      <c r="A2754" s="5">
        <v>2710</v>
      </c>
      <c r="B2754" s="5" t="s">
        <v>11</v>
      </c>
      <c r="C2754" s="5">
        <v>29</v>
      </c>
      <c r="D2754" s="2" t="s">
        <v>11</v>
      </c>
      <c r="E2754" s="5" t="s">
        <v>14</v>
      </c>
      <c r="F2754" s="5" t="s">
        <v>89</v>
      </c>
      <c r="G2754" s="6">
        <v>-592786</v>
      </c>
    </row>
    <row r="2755" spans="1:7" ht="10.5" customHeight="1" x14ac:dyDescent="0.2">
      <c r="A2755" s="5">
        <v>2710</v>
      </c>
      <c r="B2755" s="5" t="s">
        <v>11</v>
      </c>
      <c r="C2755" s="5">
        <v>29</v>
      </c>
      <c r="D2755" s="2" t="s">
        <v>11</v>
      </c>
      <c r="E2755" s="5" t="s">
        <v>14</v>
      </c>
      <c r="F2755" s="5" t="s">
        <v>95</v>
      </c>
      <c r="G2755" s="6">
        <v>-243607</v>
      </c>
    </row>
    <row r="2756" spans="1:7" ht="10.5" customHeight="1" x14ac:dyDescent="0.2">
      <c r="A2756" s="5">
        <v>2711</v>
      </c>
      <c r="B2756" s="5" t="s">
        <v>24</v>
      </c>
      <c r="C2756" s="5">
        <v>30</v>
      </c>
      <c r="D2756" s="2" t="s">
        <v>15</v>
      </c>
      <c r="E2756" s="5" t="s">
        <v>13</v>
      </c>
      <c r="F2756" s="5" t="s">
        <v>89</v>
      </c>
      <c r="G2756" s="6">
        <v>0</v>
      </c>
    </row>
    <row r="2757" spans="1:7" ht="10.5" customHeight="1" x14ac:dyDescent="0.2">
      <c r="A2757" s="5">
        <v>2711</v>
      </c>
      <c r="B2757" s="5" t="s">
        <v>24</v>
      </c>
      <c r="C2757" s="5">
        <v>30</v>
      </c>
      <c r="D2757" s="2" t="s">
        <v>15</v>
      </c>
      <c r="E2757" s="5" t="s">
        <v>13</v>
      </c>
      <c r="F2757" s="5" t="s">
        <v>95</v>
      </c>
      <c r="G2757" s="6">
        <v>6544</v>
      </c>
    </row>
    <row r="2758" spans="1:7" ht="10.5" customHeight="1" x14ac:dyDescent="0.2">
      <c r="A2758" s="5">
        <v>2712</v>
      </c>
      <c r="B2758" s="5" t="s">
        <v>24</v>
      </c>
      <c r="C2758" s="5">
        <v>30</v>
      </c>
      <c r="D2758" s="2" t="s">
        <v>15</v>
      </c>
      <c r="E2758" s="5" t="s">
        <v>14</v>
      </c>
      <c r="F2758" s="5" t="s">
        <v>89</v>
      </c>
      <c r="G2758" s="6">
        <v>0</v>
      </c>
    </row>
    <row r="2759" spans="1:7" ht="10.5" customHeight="1" x14ac:dyDescent="0.2">
      <c r="A2759" s="5">
        <v>2712</v>
      </c>
      <c r="B2759" s="5" t="s">
        <v>24</v>
      </c>
      <c r="C2759" s="5">
        <v>30</v>
      </c>
      <c r="D2759" s="2" t="s">
        <v>15</v>
      </c>
      <c r="E2759" s="5" t="s">
        <v>14</v>
      </c>
      <c r="F2759" s="5" t="s">
        <v>95</v>
      </c>
      <c r="G2759" s="6">
        <v>0</v>
      </c>
    </row>
    <row r="2760" spans="1:7" ht="10.5" customHeight="1" x14ac:dyDescent="0.2">
      <c r="A2760" s="5">
        <v>2713</v>
      </c>
      <c r="B2760" s="5" t="s">
        <v>25</v>
      </c>
      <c r="C2760" s="5">
        <v>1</v>
      </c>
      <c r="D2760" s="2" t="s">
        <v>18</v>
      </c>
      <c r="E2760" s="5" t="s">
        <v>13</v>
      </c>
      <c r="F2760" s="5" t="s">
        <v>97</v>
      </c>
      <c r="G2760" s="6">
        <v>318276</v>
      </c>
    </row>
    <row r="2761" spans="1:7" ht="10.5" customHeight="1" x14ac:dyDescent="0.2">
      <c r="A2761" s="5">
        <v>2714</v>
      </c>
      <c r="B2761" s="5" t="s">
        <v>25</v>
      </c>
      <c r="C2761" s="5">
        <v>2</v>
      </c>
      <c r="D2761" s="2" t="s">
        <v>0</v>
      </c>
      <c r="E2761" s="5" t="s">
        <v>13</v>
      </c>
      <c r="F2761" s="5" t="s">
        <v>97</v>
      </c>
      <c r="G2761" s="6">
        <v>10316467</v>
      </c>
    </row>
    <row r="2762" spans="1:7" ht="10.5" customHeight="1" x14ac:dyDescent="0.2">
      <c r="A2762" s="5">
        <v>2715</v>
      </c>
      <c r="B2762" s="5" t="s">
        <v>25</v>
      </c>
      <c r="C2762" s="5">
        <v>3</v>
      </c>
      <c r="D2762" s="2" t="s">
        <v>1</v>
      </c>
      <c r="E2762" s="5" t="s">
        <v>13</v>
      </c>
      <c r="F2762" s="5" t="s">
        <v>97</v>
      </c>
      <c r="G2762" s="6">
        <v>118022</v>
      </c>
    </row>
    <row r="2763" spans="1:7" ht="10.5" customHeight="1" x14ac:dyDescent="0.2">
      <c r="A2763" s="5">
        <v>2716</v>
      </c>
      <c r="B2763" s="5" t="s">
        <v>25</v>
      </c>
      <c r="C2763" s="5">
        <v>4</v>
      </c>
      <c r="D2763" s="2" t="s">
        <v>20</v>
      </c>
      <c r="E2763" s="5" t="s">
        <v>13</v>
      </c>
      <c r="F2763" s="5" t="s">
        <v>97</v>
      </c>
      <c r="G2763" s="6">
        <v>2422</v>
      </c>
    </row>
    <row r="2764" spans="1:7" ht="10.5" customHeight="1" x14ac:dyDescent="0.2">
      <c r="A2764" s="5">
        <v>2717</v>
      </c>
      <c r="B2764" s="5" t="s">
        <v>25</v>
      </c>
      <c r="C2764" s="5">
        <v>5</v>
      </c>
      <c r="D2764" s="2" t="s">
        <v>2</v>
      </c>
      <c r="E2764" s="5" t="s">
        <v>13</v>
      </c>
      <c r="F2764" s="5" t="s">
        <v>97</v>
      </c>
      <c r="G2764" s="6">
        <v>3786</v>
      </c>
    </row>
    <row r="2765" spans="1:7" ht="10.5" customHeight="1" x14ac:dyDescent="0.2">
      <c r="A2765" s="5">
        <v>2718</v>
      </c>
      <c r="B2765" s="5" t="s">
        <v>25</v>
      </c>
      <c r="C2765" s="5">
        <v>6</v>
      </c>
      <c r="D2765" s="2" t="s">
        <v>19</v>
      </c>
      <c r="E2765" s="5" t="s">
        <v>13</v>
      </c>
      <c r="F2765" s="5" t="s">
        <v>97</v>
      </c>
      <c r="G2765" s="6">
        <v>2202327</v>
      </c>
    </row>
    <row r="2766" spans="1:7" ht="10.5" customHeight="1" x14ac:dyDescent="0.2">
      <c r="A2766" s="5">
        <v>2719</v>
      </c>
      <c r="B2766" s="5" t="s">
        <v>25</v>
      </c>
      <c r="C2766" s="5">
        <v>7</v>
      </c>
      <c r="D2766" s="2" t="s">
        <v>3</v>
      </c>
      <c r="E2766" s="5" t="s">
        <v>13</v>
      </c>
      <c r="F2766" s="5" t="s">
        <v>97</v>
      </c>
      <c r="G2766" s="6">
        <v>24892</v>
      </c>
    </row>
    <row r="2767" spans="1:7" ht="10.5" customHeight="1" x14ac:dyDescent="0.2">
      <c r="A2767" s="5">
        <v>2720</v>
      </c>
      <c r="B2767" s="5" t="s">
        <v>25</v>
      </c>
      <c r="C2767" s="5">
        <v>8</v>
      </c>
      <c r="D2767" s="2" t="s">
        <v>4</v>
      </c>
      <c r="E2767" s="5" t="s">
        <v>13</v>
      </c>
      <c r="F2767" s="5" t="s">
        <v>97</v>
      </c>
      <c r="G2767" s="6">
        <v>0</v>
      </c>
    </row>
    <row r="2768" spans="1:7" ht="10.5" customHeight="1" x14ac:dyDescent="0.2">
      <c r="A2768" s="5">
        <v>2721</v>
      </c>
      <c r="B2768" s="5" t="s">
        <v>25</v>
      </c>
      <c r="C2768" s="5">
        <v>9</v>
      </c>
      <c r="D2768" s="2" t="s">
        <v>5</v>
      </c>
      <c r="E2768" s="5" t="s">
        <v>13</v>
      </c>
      <c r="F2768" s="5" t="s">
        <v>97</v>
      </c>
      <c r="G2768" s="6">
        <v>0</v>
      </c>
    </row>
    <row r="2769" spans="1:7" ht="10.5" customHeight="1" x14ac:dyDescent="0.2">
      <c r="A2769" s="5">
        <v>2722</v>
      </c>
      <c r="B2769" s="5" t="s">
        <v>25</v>
      </c>
      <c r="C2769" s="5">
        <v>10</v>
      </c>
      <c r="D2769" s="2" t="s">
        <v>6</v>
      </c>
      <c r="E2769" s="5" t="s">
        <v>13</v>
      </c>
      <c r="F2769" s="5" t="s">
        <v>97</v>
      </c>
      <c r="G2769" s="6">
        <v>0</v>
      </c>
    </row>
    <row r="2770" spans="1:7" ht="10.5" customHeight="1" x14ac:dyDescent="0.2">
      <c r="A2770" s="5">
        <v>2723</v>
      </c>
      <c r="B2770" s="5" t="s">
        <v>25</v>
      </c>
      <c r="C2770" s="5">
        <v>11</v>
      </c>
      <c r="D2770" s="2" t="s">
        <v>7</v>
      </c>
      <c r="E2770" s="5" t="s">
        <v>13</v>
      </c>
      <c r="F2770" s="5" t="s">
        <v>97</v>
      </c>
      <c r="G2770" s="6">
        <v>0</v>
      </c>
    </row>
    <row r="2771" spans="1:7" ht="10.5" customHeight="1" x14ac:dyDescent="0.2">
      <c r="A2771" s="5">
        <v>2724</v>
      </c>
      <c r="B2771" s="5" t="s">
        <v>25</v>
      </c>
      <c r="C2771" s="5">
        <v>12</v>
      </c>
      <c r="D2771" s="2" t="s">
        <v>8</v>
      </c>
      <c r="E2771" s="5" t="s">
        <v>13</v>
      </c>
      <c r="F2771" s="5" t="s">
        <v>97</v>
      </c>
      <c r="G2771" s="6">
        <v>49901122</v>
      </c>
    </row>
    <row r="2772" spans="1:7" ht="10.5" customHeight="1" x14ac:dyDescent="0.2">
      <c r="A2772" s="5">
        <v>2725</v>
      </c>
      <c r="B2772" s="5" t="s">
        <v>25</v>
      </c>
      <c r="C2772" s="5">
        <v>13</v>
      </c>
      <c r="D2772" s="2" t="s">
        <v>9</v>
      </c>
      <c r="E2772" s="5" t="s">
        <v>13</v>
      </c>
      <c r="F2772" s="5" t="s">
        <v>97</v>
      </c>
      <c r="G2772" s="6">
        <v>0</v>
      </c>
    </row>
    <row r="2773" spans="1:7" ht="10.5" customHeight="1" x14ac:dyDescent="0.2">
      <c r="A2773" s="5">
        <v>2726</v>
      </c>
      <c r="B2773" s="5" t="s">
        <v>25</v>
      </c>
      <c r="C2773" s="5">
        <v>14</v>
      </c>
      <c r="D2773" s="2" t="s">
        <v>10</v>
      </c>
      <c r="E2773" s="5" t="s">
        <v>13</v>
      </c>
      <c r="F2773" s="5" t="s">
        <v>97</v>
      </c>
      <c r="G2773" s="6">
        <v>27580979</v>
      </c>
    </row>
    <row r="2774" spans="1:7" ht="10.5" customHeight="1" x14ac:dyDescent="0.2">
      <c r="A2774" s="5">
        <v>2727</v>
      </c>
      <c r="B2774" s="5" t="s">
        <v>25</v>
      </c>
      <c r="C2774" s="5">
        <v>16</v>
      </c>
      <c r="D2774" s="2" t="s">
        <v>96</v>
      </c>
      <c r="E2774" s="5" t="s">
        <v>13</v>
      </c>
      <c r="F2774" s="5" t="s">
        <v>97</v>
      </c>
      <c r="G2774" s="6">
        <v>0</v>
      </c>
    </row>
    <row r="2775" spans="1:7" ht="10.5" customHeight="1" x14ac:dyDescent="0.2">
      <c r="A2775" s="5">
        <v>2728</v>
      </c>
      <c r="B2775" s="5" t="s">
        <v>25</v>
      </c>
      <c r="C2775" s="5">
        <v>1</v>
      </c>
      <c r="D2775" s="2" t="s">
        <v>18</v>
      </c>
      <c r="E2775" s="5" t="s">
        <v>14</v>
      </c>
      <c r="F2775" s="5" t="s">
        <v>97</v>
      </c>
      <c r="G2775" s="6">
        <v>0</v>
      </c>
    </row>
    <row r="2776" spans="1:7" ht="10.5" customHeight="1" x14ac:dyDescent="0.2">
      <c r="A2776" s="5">
        <v>2729</v>
      </c>
      <c r="B2776" s="5" t="s">
        <v>25</v>
      </c>
      <c r="C2776" s="5">
        <v>2</v>
      </c>
      <c r="D2776" s="2" t="s">
        <v>0</v>
      </c>
      <c r="E2776" s="5" t="s">
        <v>14</v>
      </c>
      <c r="F2776" s="5" t="s">
        <v>97</v>
      </c>
      <c r="G2776" s="6">
        <v>0</v>
      </c>
    </row>
    <row r="2777" spans="1:7" ht="10.5" customHeight="1" x14ac:dyDescent="0.2">
      <c r="A2777" s="5">
        <v>2730</v>
      </c>
      <c r="B2777" s="5" t="s">
        <v>25</v>
      </c>
      <c r="C2777" s="5">
        <v>3</v>
      </c>
      <c r="D2777" s="2" t="s">
        <v>1</v>
      </c>
      <c r="E2777" s="5" t="s">
        <v>14</v>
      </c>
      <c r="F2777" s="5" t="s">
        <v>97</v>
      </c>
      <c r="G2777" s="6">
        <v>970681</v>
      </c>
    </row>
    <row r="2778" spans="1:7" ht="10.5" customHeight="1" x14ac:dyDescent="0.2">
      <c r="A2778" s="5">
        <v>2731</v>
      </c>
      <c r="B2778" s="5" t="s">
        <v>25</v>
      </c>
      <c r="C2778" s="5">
        <v>4</v>
      </c>
      <c r="D2778" s="2" t="s">
        <v>20</v>
      </c>
      <c r="E2778" s="5" t="s">
        <v>14</v>
      </c>
      <c r="F2778" s="5" t="s">
        <v>97</v>
      </c>
      <c r="G2778" s="6">
        <v>35596</v>
      </c>
    </row>
    <row r="2779" spans="1:7" ht="10.5" customHeight="1" x14ac:dyDescent="0.2">
      <c r="A2779" s="5">
        <v>2732</v>
      </c>
      <c r="B2779" s="5" t="s">
        <v>25</v>
      </c>
      <c r="C2779" s="5">
        <v>5</v>
      </c>
      <c r="D2779" s="2" t="s">
        <v>2</v>
      </c>
      <c r="E2779" s="5" t="s">
        <v>14</v>
      </c>
      <c r="F2779" s="5" t="s">
        <v>97</v>
      </c>
      <c r="G2779" s="6">
        <v>0</v>
      </c>
    </row>
    <row r="2780" spans="1:7" ht="10.5" customHeight="1" x14ac:dyDescent="0.2">
      <c r="A2780" s="5">
        <v>2733</v>
      </c>
      <c r="B2780" s="5" t="s">
        <v>25</v>
      </c>
      <c r="C2780" s="5">
        <v>6</v>
      </c>
      <c r="D2780" s="2" t="s">
        <v>19</v>
      </c>
      <c r="E2780" s="5" t="s">
        <v>14</v>
      </c>
      <c r="F2780" s="5" t="s">
        <v>97</v>
      </c>
      <c r="G2780" s="6">
        <v>0</v>
      </c>
    </row>
    <row r="2781" spans="1:7" ht="10.5" customHeight="1" x14ac:dyDescent="0.2">
      <c r="A2781" s="5">
        <v>2734</v>
      </c>
      <c r="B2781" s="5" t="s">
        <v>25</v>
      </c>
      <c r="C2781" s="5">
        <v>7</v>
      </c>
      <c r="D2781" s="2" t="s">
        <v>3</v>
      </c>
      <c r="E2781" s="5" t="s">
        <v>14</v>
      </c>
      <c r="F2781" s="5" t="s">
        <v>97</v>
      </c>
      <c r="G2781" s="6">
        <v>2388</v>
      </c>
    </row>
    <row r="2782" spans="1:7" ht="10.5" customHeight="1" x14ac:dyDescent="0.2">
      <c r="A2782" s="5">
        <v>2735</v>
      </c>
      <c r="B2782" s="5" t="s">
        <v>25</v>
      </c>
      <c r="C2782" s="5">
        <v>8</v>
      </c>
      <c r="D2782" s="2" t="s">
        <v>4</v>
      </c>
      <c r="E2782" s="5" t="s">
        <v>14</v>
      </c>
      <c r="F2782" s="5" t="s">
        <v>97</v>
      </c>
      <c r="G2782" s="6">
        <v>2239348</v>
      </c>
    </row>
    <row r="2783" spans="1:7" ht="10.5" customHeight="1" x14ac:dyDescent="0.2">
      <c r="A2783" s="5">
        <v>2736</v>
      </c>
      <c r="B2783" s="5" t="s">
        <v>25</v>
      </c>
      <c r="C2783" s="5">
        <v>9</v>
      </c>
      <c r="D2783" s="2" t="s">
        <v>5</v>
      </c>
      <c r="E2783" s="5" t="s">
        <v>14</v>
      </c>
      <c r="F2783" s="5" t="s">
        <v>97</v>
      </c>
      <c r="G2783" s="6">
        <v>2842953</v>
      </c>
    </row>
    <row r="2784" spans="1:7" ht="10.5" customHeight="1" x14ac:dyDescent="0.2">
      <c r="A2784" s="5">
        <v>2737</v>
      </c>
      <c r="B2784" s="5" t="s">
        <v>25</v>
      </c>
      <c r="C2784" s="5">
        <v>10</v>
      </c>
      <c r="D2784" s="2" t="s">
        <v>6</v>
      </c>
      <c r="E2784" s="5" t="s">
        <v>14</v>
      </c>
      <c r="F2784" s="5" t="s">
        <v>97</v>
      </c>
      <c r="G2784" s="6">
        <v>550428</v>
      </c>
    </row>
    <row r="2785" spans="1:7" ht="10.5" customHeight="1" x14ac:dyDescent="0.2">
      <c r="A2785" s="5">
        <v>2738</v>
      </c>
      <c r="B2785" s="5" t="s">
        <v>25</v>
      </c>
      <c r="C2785" s="5">
        <v>11</v>
      </c>
      <c r="D2785" s="2" t="s">
        <v>7</v>
      </c>
      <c r="E2785" s="5" t="s">
        <v>14</v>
      </c>
      <c r="F2785" s="5" t="s">
        <v>97</v>
      </c>
      <c r="G2785" s="6">
        <v>2811901</v>
      </c>
    </row>
    <row r="2786" spans="1:7" ht="10.5" customHeight="1" x14ac:dyDescent="0.2">
      <c r="A2786" s="5">
        <v>2739</v>
      </c>
      <c r="B2786" s="5" t="s">
        <v>25</v>
      </c>
      <c r="C2786" s="5">
        <v>12</v>
      </c>
      <c r="D2786" s="2" t="s">
        <v>8</v>
      </c>
      <c r="E2786" s="5" t="s">
        <v>14</v>
      </c>
      <c r="F2786" s="5" t="s">
        <v>97</v>
      </c>
      <c r="G2786" s="6">
        <v>1318701</v>
      </c>
    </row>
    <row r="2787" spans="1:7" ht="10.5" customHeight="1" x14ac:dyDescent="0.2">
      <c r="A2787" s="5">
        <v>2740</v>
      </c>
      <c r="B2787" s="5" t="s">
        <v>25</v>
      </c>
      <c r="C2787" s="5">
        <v>13</v>
      </c>
      <c r="D2787" s="2" t="s">
        <v>9</v>
      </c>
      <c r="E2787" s="5" t="s">
        <v>14</v>
      </c>
      <c r="F2787" s="5" t="s">
        <v>97</v>
      </c>
      <c r="G2787" s="6">
        <v>2846114</v>
      </c>
    </row>
    <row r="2788" spans="1:7" ht="10.5" customHeight="1" x14ac:dyDescent="0.2">
      <c r="A2788" s="5">
        <v>2741</v>
      </c>
      <c r="B2788" s="5" t="s">
        <v>25</v>
      </c>
      <c r="C2788" s="5">
        <v>14</v>
      </c>
      <c r="D2788" s="2" t="s">
        <v>10</v>
      </c>
      <c r="E2788" s="5" t="s">
        <v>14</v>
      </c>
      <c r="F2788" s="5" t="s">
        <v>97</v>
      </c>
      <c r="G2788" s="6">
        <v>354305</v>
      </c>
    </row>
    <row r="2789" spans="1:7" ht="10.5" customHeight="1" x14ac:dyDescent="0.2">
      <c r="A2789" s="5">
        <v>2742</v>
      </c>
      <c r="B2789" s="5" t="s">
        <v>25</v>
      </c>
      <c r="C2789" s="5">
        <v>16</v>
      </c>
      <c r="D2789" s="2" t="s">
        <v>96</v>
      </c>
      <c r="E2789" s="5" t="s">
        <v>14</v>
      </c>
      <c r="F2789" s="5" t="s">
        <v>97</v>
      </c>
      <c r="G2789" s="6">
        <v>1419684</v>
      </c>
    </row>
    <row r="2790" spans="1:7" ht="10.5" customHeight="1" x14ac:dyDescent="0.2">
      <c r="A2790" s="5">
        <v>2743</v>
      </c>
      <c r="B2790" s="5" t="s">
        <v>104</v>
      </c>
      <c r="C2790" s="5">
        <v>20</v>
      </c>
      <c r="D2790" s="2" t="s">
        <v>56</v>
      </c>
      <c r="E2790" s="5" t="s">
        <v>13</v>
      </c>
      <c r="F2790" s="5" t="s">
        <v>97</v>
      </c>
      <c r="G2790" s="6">
        <v>0</v>
      </c>
    </row>
    <row r="2791" spans="1:7" ht="10.5" customHeight="1" x14ac:dyDescent="0.2">
      <c r="A2791" s="5">
        <v>2744</v>
      </c>
      <c r="B2791" s="5" t="s">
        <v>104</v>
      </c>
      <c r="C2791" s="5">
        <v>21</v>
      </c>
      <c r="D2791" s="2" t="s">
        <v>57</v>
      </c>
      <c r="E2791" s="5" t="s">
        <v>13</v>
      </c>
      <c r="F2791" s="5" t="s">
        <v>97</v>
      </c>
      <c r="G2791" s="6">
        <v>0</v>
      </c>
    </row>
    <row r="2792" spans="1:7" ht="10.5" customHeight="1" x14ac:dyDescent="0.2">
      <c r="A2792" s="5">
        <v>2745</v>
      </c>
      <c r="B2792" s="5" t="s">
        <v>104</v>
      </c>
      <c r="C2792" s="5">
        <v>22</v>
      </c>
      <c r="D2792" s="2" t="s">
        <v>58</v>
      </c>
      <c r="E2792" s="5" t="s">
        <v>13</v>
      </c>
      <c r="F2792" s="5" t="s">
        <v>97</v>
      </c>
      <c r="G2792" s="6">
        <v>0</v>
      </c>
    </row>
    <row r="2793" spans="1:7" ht="10.5" customHeight="1" x14ac:dyDescent="0.2">
      <c r="A2793" s="5">
        <v>2746</v>
      </c>
      <c r="B2793" s="5" t="s">
        <v>104</v>
      </c>
      <c r="C2793" s="5">
        <v>23</v>
      </c>
      <c r="D2793" s="2" t="s">
        <v>47</v>
      </c>
      <c r="E2793" s="5" t="s">
        <v>13</v>
      </c>
      <c r="F2793" s="5" t="s">
        <v>97</v>
      </c>
      <c r="G2793" s="6">
        <v>447193</v>
      </c>
    </row>
    <row r="2794" spans="1:7" ht="10.5" customHeight="1" x14ac:dyDescent="0.2">
      <c r="A2794" s="5">
        <v>2747</v>
      </c>
      <c r="B2794" s="5" t="s">
        <v>104</v>
      </c>
      <c r="C2794" s="5">
        <v>24</v>
      </c>
      <c r="D2794" s="2" t="s">
        <v>48</v>
      </c>
      <c r="E2794" s="5" t="s">
        <v>13</v>
      </c>
      <c r="F2794" s="5" t="s">
        <v>97</v>
      </c>
      <c r="G2794" s="6">
        <v>4021</v>
      </c>
    </row>
    <row r="2795" spans="1:7" ht="10.5" customHeight="1" x14ac:dyDescent="0.2">
      <c r="A2795" s="5">
        <v>2748</v>
      </c>
      <c r="B2795" s="5" t="s">
        <v>104</v>
      </c>
      <c r="C2795" s="5">
        <v>25</v>
      </c>
      <c r="D2795" s="2" t="s">
        <v>59</v>
      </c>
      <c r="E2795" s="5" t="s">
        <v>13</v>
      </c>
      <c r="F2795" s="5" t="s">
        <v>97</v>
      </c>
      <c r="G2795" s="6">
        <v>295573</v>
      </c>
    </row>
    <row r="2796" spans="1:7" ht="10.5" customHeight="1" x14ac:dyDescent="0.2">
      <c r="A2796" s="5">
        <v>2749</v>
      </c>
      <c r="B2796" s="5" t="s">
        <v>104</v>
      </c>
      <c r="C2796" s="5">
        <v>26</v>
      </c>
      <c r="D2796" s="2" t="s">
        <v>49</v>
      </c>
      <c r="E2796" s="5" t="s">
        <v>13</v>
      </c>
      <c r="F2796" s="5" t="s">
        <v>97</v>
      </c>
      <c r="G2796" s="6">
        <v>334206</v>
      </c>
    </row>
    <row r="2797" spans="1:7" ht="10.5" customHeight="1" x14ac:dyDescent="0.2">
      <c r="A2797" s="5">
        <v>2750</v>
      </c>
      <c r="B2797" s="5" t="s">
        <v>104</v>
      </c>
      <c r="C2797" s="5">
        <v>27</v>
      </c>
      <c r="D2797" s="2" t="s">
        <v>60</v>
      </c>
      <c r="E2797" s="5" t="s">
        <v>13</v>
      </c>
      <c r="F2797" s="5" t="s">
        <v>97</v>
      </c>
      <c r="G2797" s="6">
        <v>87969</v>
      </c>
    </row>
    <row r="2798" spans="1:7" ht="10.5" customHeight="1" x14ac:dyDescent="0.2">
      <c r="A2798" s="5">
        <v>2751</v>
      </c>
      <c r="B2798" s="5" t="s">
        <v>104</v>
      </c>
      <c r="C2798" s="5">
        <v>28</v>
      </c>
      <c r="D2798" s="2" t="s">
        <v>61</v>
      </c>
      <c r="E2798" s="5" t="s">
        <v>13</v>
      </c>
      <c r="F2798" s="5" t="s">
        <v>97</v>
      </c>
      <c r="G2798" s="6">
        <v>1820820</v>
      </c>
    </row>
    <row r="2799" spans="1:7" ht="10.5" customHeight="1" x14ac:dyDescent="0.2">
      <c r="A2799" s="5">
        <v>2752</v>
      </c>
      <c r="B2799" s="5" t="s">
        <v>104</v>
      </c>
      <c r="C2799" s="5">
        <v>20</v>
      </c>
      <c r="D2799" s="2" t="s">
        <v>56</v>
      </c>
      <c r="E2799" s="5" t="s">
        <v>14</v>
      </c>
      <c r="F2799" s="5" t="s">
        <v>97</v>
      </c>
      <c r="G2799" s="6">
        <v>0</v>
      </c>
    </row>
    <row r="2800" spans="1:7" ht="10.5" customHeight="1" x14ac:dyDescent="0.2">
      <c r="A2800" s="5">
        <v>2753</v>
      </c>
      <c r="B2800" s="5" t="s">
        <v>104</v>
      </c>
      <c r="C2800" s="5">
        <v>21</v>
      </c>
      <c r="D2800" s="2" t="s">
        <v>57</v>
      </c>
      <c r="E2800" s="5" t="s">
        <v>14</v>
      </c>
      <c r="F2800" s="5" t="s">
        <v>97</v>
      </c>
      <c r="G2800" s="6">
        <v>130911</v>
      </c>
    </row>
    <row r="2801" spans="1:7" ht="10.5" customHeight="1" x14ac:dyDescent="0.2">
      <c r="A2801" s="5">
        <v>2754</v>
      </c>
      <c r="B2801" s="5" t="s">
        <v>104</v>
      </c>
      <c r="C2801" s="5">
        <v>22</v>
      </c>
      <c r="D2801" s="2" t="s">
        <v>58</v>
      </c>
      <c r="E2801" s="5" t="s">
        <v>14</v>
      </c>
      <c r="F2801" s="5" t="s">
        <v>97</v>
      </c>
      <c r="G2801" s="6">
        <v>1230748</v>
      </c>
    </row>
    <row r="2802" spans="1:7" ht="10.5" customHeight="1" x14ac:dyDescent="0.2">
      <c r="A2802" s="5">
        <v>2755</v>
      </c>
      <c r="B2802" s="5" t="s">
        <v>104</v>
      </c>
      <c r="C2802" s="5">
        <v>23</v>
      </c>
      <c r="D2802" s="2" t="s">
        <v>47</v>
      </c>
      <c r="E2802" s="5" t="s">
        <v>14</v>
      </c>
      <c r="F2802" s="5" t="s">
        <v>97</v>
      </c>
      <c r="G2802" s="6">
        <v>433</v>
      </c>
    </row>
    <row r="2803" spans="1:7" ht="10.5" customHeight="1" x14ac:dyDescent="0.2">
      <c r="A2803" s="5">
        <v>2756</v>
      </c>
      <c r="B2803" s="5" t="s">
        <v>104</v>
      </c>
      <c r="C2803" s="5">
        <v>24</v>
      </c>
      <c r="D2803" s="2" t="s">
        <v>48</v>
      </c>
      <c r="E2803" s="5" t="s">
        <v>14</v>
      </c>
      <c r="F2803" s="5" t="s">
        <v>97</v>
      </c>
      <c r="G2803" s="6">
        <v>272937</v>
      </c>
    </row>
    <row r="2804" spans="1:7" ht="10.5" customHeight="1" x14ac:dyDescent="0.2">
      <c r="A2804" s="5">
        <v>2757</v>
      </c>
      <c r="B2804" s="5" t="s">
        <v>104</v>
      </c>
      <c r="C2804" s="5">
        <v>25</v>
      </c>
      <c r="D2804" s="2" t="s">
        <v>59</v>
      </c>
      <c r="E2804" s="5" t="s">
        <v>14</v>
      </c>
      <c r="F2804" s="5" t="s">
        <v>97</v>
      </c>
      <c r="G2804" s="6">
        <v>4000</v>
      </c>
    </row>
    <row r="2805" spans="1:7" ht="10.5" customHeight="1" x14ac:dyDescent="0.2">
      <c r="A2805" s="5">
        <v>2758</v>
      </c>
      <c r="B2805" s="5" t="s">
        <v>104</v>
      </c>
      <c r="C2805" s="5">
        <v>26</v>
      </c>
      <c r="D2805" s="2" t="s">
        <v>49</v>
      </c>
      <c r="E2805" s="5" t="s">
        <v>14</v>
      </c>
      <c r="F2805" s="5" t="s">
        <v>97</v>
      </c>
      <c r="G2805" s="6">
        <v>0</v>
      </c>
    </row>
    <row r="2806" spans="1:7" ht="10.5" customHeight="1" x14ac:dyDescent="0.2">
      <c r="A2806" s="5">
        <v>2759</v>
      </c>
      <c r="B2806" s="5" t="s">
        <v>104</v>
      </c>
      <c r="C2806" s="5">
        <v>27</v>
      </c>
      <c r="D2806" s="2" t="s">
        <v>60</v>
      </c>
      <c r="E2806" s="5" t="s">
        <v>14</v>
      </c>
      <c r="F2806" s="5" t="s">
        <v>97</v>
      </c>
      <c r="G2806" s="6">
        <v>1645</v>
      </c>
    </row>
    <row r="2807" spans="1:7" ht="10.5" customHeight="1" x14ac:dyDescent="0.2">
      <c r="A2807" s="5">
        <v>2760</v>
      </c>
      <c r="B2807" s="5" t="s">
        <v>104</v>
      </c>
      <c r="C2807" s="5">
        <v>28</v>
      </c>
      <c r="D2807" s="2" t="s">
        <v>61</v>
      </c>
      <c r="E2807" s="5" t="s">
        <v>14</v>
      </c>
      <c r="F2807" s="5" t="s">
        <v>97</v>
      </c>
      <c r="G2807" s="6">
        <v>7849847</v>
      </c>
    </row>
    <row r="2808" spans="1:7" ht="10.5" customHeight="1" x14ac:dyDescent="0.2">
      <c r="A2808" s="5">
        <v>2761</v>
      </c>
      <c r="B2808" s="5" t="s">
        <v>11</v>
      </c>
      <c r="C2808" s="5">
        <v>29</v>
      </c>
      <c r="D2808" s="2" t="s">
        <v>11</v>
      </c>
      <c r="E2808" s="5" t="s">
        <v>13</v>
      </c>
      <c r="F2808" s="5" t="s">
        <v>97</v>
      </c>
      <c r="G2808" s="6">
        <v>-6630</v>
      </c>
    </row>
    <row r="2809" spans="1:7" ht="10.5" customHeight="1" x14ac:dyDescent="0.2">
      <c r="A2809" s="5">
        <v>2762</v>
      </c>
      <c r="B2809" s="5" t="s">
        <v>11</v>
      </c>
      <c r="C2809" s="5">
        <v>29</v>
      </c>
      <c r="D2809" s="2" t="s">
        <v>11</v>
      </c>
      <c r="E2809" s="5" t="s">
        <v>14</v>
      </c>
      <c r="F2809" s="5" t="s">
        <v>97</v>
      </c>
      <c r="G2809" s="6">
        <v>13420</v>
      </c>
    </row>
    <row r="2810" spans="1:7" ht="10.5" customHeight="1" x14ac:dyDescent="0.2">
      <c r="A2810" s="5">
        <v>2763</v>
      </c>
      <c r="B2810" s="5" t="s">
        <v>24</v>
      </c>
      <c r="C2810" s="5">
        <v>30</v>
      </c>
      <c r="D2810" s="2" t="s">
        <v>15</v>
      </c>
      <c r="E2810" s="5" t="s">
        <v>13</v>
      </c>
      <c r="F2810" s="5" t="s">
        <v>97</v>
      </c>
      <c r="G2810" s="6">
        <v>0</v>
      </c>
    </row>
    <row r="2811" spans="1:7" ht="10.5" customHeight="1" x14ac:dyDescent="0.2">
      <c r="A2811" s="5">
        <v>2764</v>
      </c>
      <c r="B2811" s="5" t="s">
        <v>24</v>
      </c>
      <c r="C2811" s="5">
        <v>30</v>
      </c>
      <c r="D2811" s="2" t="s">
        <v>15</v>
      </c>
      <c r="E2811" s="5" t="s">
        <v>14</v>
      </c>
      <c r="F2811" s="5" t="s">
        <v>97</v>
      </c>
      <c r="G2811" s="6">
        <v>0</v>
      </c>
    </row>
    <row r="2812" spans="1:7" ht="10.5" customHeight="1" x14ac:dyDescent="0.2">
      <c r="A2812" s="5">
        <v>2765</v>
      </c>
      <c r="B2812" s="5" t="s">
        <v>25</v>
      </c>
      <c r="C2812" s="5">
        <v>1</v>
      </c>
      <c r="D2812" s="2" t="s">
        <v>18</v>
      </c>
      <c r="E2812" s="5" t="s">
        <v>13</v>
      </c>
      <c r="F2812" s="5" t="s">
        <v>98</v>
      </c>
      <c r="G2812" s="6">
        <v>333789</v>
      </c>
    </row>
    <row r="2813" spans="1:7" ht="10.5" customHeight="1" x14ac:dyDescent="0.2">
      <c r="A2813" s="5">
        <v>2766</v>
      </c>
      <c r="B2813" s="5" t="s">
        <v>25</v>
      </c>
      <c r="C2813" s="5">
        <v>2</v>
      </c>
      <c r="D2813" s="2" t="s">
        <v>0</v>
      </c>
      <c r="E2813" s="5" t="s">
        <v>13</v>
      </c>
      <c r="F2813" s="5" t="s">
        <v>98</v>
      </c>
      <c r="G2813" s="6">
        <v>11157898</v>
      </c>
    </row>
    <row r="2814" spans="1:7" ht="10.5" customHeight="1" x14ac:dyDescent="0.2">
      <c r="A2814" s="5">
        <v>2767</v>
      </c>
      <c r="B2814" s="5" t="s">
        <v>25</v>
      </c>
      <c r="C2814" s="5">
        <v>3</v>
      </c>
      <c r="D2814" s="2" t="s">
        <v>1</v>
      </c>
      <c r="E2814" s="5" t="s">
        <v>13</v>
      </c>
      <c r="F2814" s="5" t="s">
        <v>98</v>
      </c>
      <c r="G2814" s="6">
        <v>115368</v>
      </c>
    </row>
    <row r="2815" spans="1:7" ht="10.5" customHeight="1" x14ac:dyDescent="0.2">
      <c r="A2815" s="5">
        <v>2768</v>
      </c>
      <c r="B2815" s="5" t="s">
        <v>25</v>
      </c>
      <c r="C2815" s="5">
        <v>4</v>
      </c>
      <c r="D2815" s="2" t="s">
        <v>20</v>
      </c>
      <c r="E2815" s="5" t="s">
        <v>13</v>
      </c>
      <c r="F2815" s="5" t="s">
        <v>98</v>
      </c>
      <c r="G2815" s="6">
        <v>2270</v>
      </c>
    </row>
    <row r="2816" spans="1:7" ht="10.5" customHeight="1" x14ac:dyDescent="0.2">
      <c r="A2816" s="5">
        <v>2769</v>
      </c>
      <c r="B2816" s="5" t="s">
        <v>25</v>
      </c>
      <c r="C2816" s="5">
        <v>5</v>
      </c>
      <c r="D2816" s="2" t="s">
        <v>2</v>
      </c>
      <c r="E2816" s="5" t="s">
        <v>13</v>
      </c>
      <c r="F2816" s="5" t="s">
        <v>98</v>
      </c>
      <c r="G2816" s="6">
        <v>6348</v>
      </c>
    </row>
    <row r="2817" spans="1:7" ht="10.5" customHeight="1" x14ac:dyDescent="0.2">
      <c r="A2817" s="5">
        <v>2770</v>
      </c>
      <c r="B2817" s="5" t="s">
        <v>25</v>
      </c>
      <c r="C2817" s="5">
        <v>6</v>
      </c>
      <c r="D2817" s="2" t="s">
        <v>19</v>
      </c>
      <c r="E2817" s="5" t="s">
        <v>13</v>
      </c>
      <c r="F2817" s="5" t="s">
        <v>98</v>
      </c>
      <c r="G2817" s="6">
        <v>2178336</v>
      </c>
    </row>
    <row r="2818" spans="1:7" ht="10.5" customHeight="1" x14ac:dyDescent="0.2">
      <c r="A2818" s="5">
        <v>2771</v>
      </c>
      <c r="B2818" s="5" t="s">
        <v>25</v>
      </c>
      <c r="C2818" s="5">
        <v>7</v>
      </c>
      <c r="D2818" s="2" t="s">
        <v>3</v>
      </c>
      <c r="E2818" s="5" t="s">
        <v>13</v>
      </c>
      <c r="F2818" s="5" t="s">
        <v>98</v>
      </c>
      <c r="G2818" s="6">
        <v>26982</v>
      </c>
    </row>
    <row r="2819" spans="1:7" ht="10.5" customHeight="1" x14ac:dyDescent="0.2">
      <c r="A2819" s="5">
        <v>2772</v>
      </c>
      <c r="B2819" s="5" t="s">
        <v>25</v>
      </c>
      <c r="C2819" s="5">
        <v>8</v>
      </c>
      <c r="D2819" s="2" t="s">
        <v>4</v>
      </c>
      <c r="E2819" s="5" t="s">
        <v>13</v>
      </c>
      <c r="F2819" s="5" t="s">
        <v>98</v>
      </c>
      <c r="G2819" s="6">
        <v>0</v>
      </c>
    </row>
    <row r="2820" spans="1:7" ht="10.5" customHeight="1" x14ac:dyDescent="0.2">
      <c r="A2820" s="5">
        <v>2773</v>
      </c>
      <c r="B2820" s="5" t="s">
        <v>25</v>
      </c>
      <c r="C2820" s="5">
        <v>9</v>
      </c>
      <c r="D2820" s="2" t="s">
        <v>5</v>
      </c>
      <c r="E2820" s="5" t="s">
        <v>13</v>
      </c>
      <c r="F2820" s="5" t="s">
        <v>98</v>
      </c>
      <c r="G2820" s="6">
        <v>0</v>
      </c>
    </row>
    <row r="2821" spans="1:7" ht="10.5" customHeight="1" x14ac:dyDescent="0.2">
      <c r="A2821" s="5">
        <v>2774</v>
      </c>
      <c r="B2821" s="5" t="s">
        <v>25</v>
      </c>
      <c r="C2821" s="5">
        <v>10</v>
      </c>
      <c r="D2821" s="2" t="s">
        <v>6</v>
      </c>
      <c r="E2821" s="5" t="s">
        <v>13</v>
      </c>
      <c r="F2821" s="5" t="s">
        <v>98</v>
      </c>
      <c r="G2821" s="6">
        <v>0</v>
      </c>
    </row>
    <row r="2822" spans="1:7" ht="10.5" customHeight="1" x14ac:dyDescent="0.2">
      <c r="A2822" s="5">
        <v>2775</v>
      </c>
      <c r="B2822" s="5" t="s">
        <v>25</v>
      </c>
      <c r="C2822" s="5">
        <v>11</v>
      </c>
      <c r="D2822" s="2" t="s">
        <v>7</v>
      </c>
      <c r="E2822" s="5" t="s">
        <v>13</v>
      </c>
      <c r="F2822" s="5" t="s">
        <v>98</v>
      </c>
      <c r="G2822" s="6">
        <v>0</v>
      </c>
    </row>
    <row r="2823" spans="1:7" ht="10.5" customHeight="1" x14ac:dyDescent="0.2">
      <c r="A2823" s="5">
        <v>2776</v>
      </c>
      <c r="B2823" s="5" t="s">
        <v>25</v>
      </c>
      <c r="C2823" s="5">
        <v>12</v>
      </c>
      <c r="D2823" s="2" t="s">
        <v>8</v>
      </c>
      <c r="E2823" s="5" t="s">
        <v>13</v>
      </c>
      <c r="F2823" s="5" t="s">
        <v>98</v>
      </c>
      <c r="G2823" s="6">
        <v>51971378</v>
      </c>
    </row>
    <row r="2824" spans="1:7" ht="10.5" customHeight="1" x14ac:dyDescent="0.2">
      <c r="A2824" s="5">
        <v>2777</v>
      </c>
      <c r="B2824" s="5" t="s">
        <v>25</v>
      </c>
      <c r="C2824" s="5">
        <v>13</v>
      </c>
      <c r="D2824" s="2" t="s">
        <v>9</v>
      </c>
      <c r="E2824" s="5" t="s">
        <v>13</v>
      </c>
      <c r="F2824" s="5" t="s">
        <v>98</v>
      </c>
      <c r="G2824" s="6">
        <v>0</v>
      </c>
    </row>
    <row r="2825" spans="1:7" ht="10.5" customHeight="1" x14ac:dyDescent="0.2">
      <c r="A2825" s="5">
        <v>2778</v>
      </c>
      <c r="B2825" s="5" t="s">
        <v>25</v>
      </c>
      <c r="C2825" s="5">
        <v>14</v>
      </c>
      <c r="D2825" s="2" t="s">
        <v>10</v>
      </c>
      <c r="E2825" s="5" t="s">
        <v>13</v>
      </c>
      <c r="F2825" s="5" t="s">
        <v>98</v>
      </c>
      <c r="G2825" s="6">
        <v>27444661</v>
      </c>
    </row>
    <row r="2826" spans="1:7" ht="10.5" customHeight="1" x14ac:dyDescent="0.2">
      <c r="A2826" s="5">
        <v>2779</v>
      </c>
      <c r="B2826" s="5" t="s">
        <v>25</v>
      </c>
      <c r="C2826" s="5">
        <v>16</v>
      </c>
      <c r="D2826" s="2" t="s">
        <v>96</v>
      </c>
      <c r="E2826" s="5" t="s">
        <v>13</v>
      </c>
      <c r="F2826" s="5" t="s">
        <v>98</v>
      </c>
      <c r="G2826" s="6">
        <v>0</v>
      </c>
    </row>
    <row r="2827" spans="1:7" ht="10.5" customHeight="1" x14ac:dyDescent="0.2">
      <c r="A2827" s="5">
        <v>2780</v>
      </c>
      <c r="B2827" s="5" t="s">
        <v>25</v>
      </c>
      <c r="C2827" s="5">
        <v>1</v>
      </c>
      <c r="D2827" s="2" t="s">
        <v>18</v>
      </c>
      <c r="E2827" s="5" t="s">
        <v>14</v>
      </c>
      <c r="F2827" s="5" t="s">
        <v>98</v>
      </c>
      <c r="G2827" s="6">
        <v>0</v>
      </c>
    </row>
    <row r="2828" spans="1:7" ht="10.5" customHeight="1" x14ac:dyDescent="0.2">
      <c r="A2828" s="5">
        <v>2781</v>
      </c>
      <c r="B2828" s="5" t="s">
        <v>25</v>
      </c>
      <c r="C2828" s="5">
        <v>2</v>
      </c>
      <c r="D2828" s="2" t="s">
        <v>0</v>
      </c>
      <c r="E2828" s="5" t="s">
        <v>14</v>
      </c>
      <c r="F2828" s="5" t="s">
        <v>98</v>
      </c>
      <c r="G2828" s="6">
        <v>0</v>
      </c>
    </row>
    <row r="2829" spans="1:7" ht="10.5" customHeight="1" x14ac:dyDescent="0.2">
      <c r="A2829" s="5">
        <v>2782</v>
      </c>
      <c r="B2829" s="5" t="s">
        <v>25</v>
      </c>
      <c r="C2829" s="5">
        <v>3</v>
      </c>
      <c r="D2829" s="2" t="s">
        <v>1</v>
      </c>
      <c r="E2829" s="5" t="s">
        <v>14</v>
      </c>
      <c r="F2829" s="5" t="s">
        <v>98</v>
      </c>
      <c r="G2829" s="6">
        <v>963168</v>
      </c>
    </row>
    <row r="2830" spans="1:7" ht="10.5" customHeight="1" x14ac:dyDescent="0.2">
      <c r="A2830" s="5">
        <v>2783</v>
      </c>
      <c r="B2830" s="5" t="s">
        <v>25</v>
      </c>
      <c r="C2830" s="5">
        <v>4</v>
      </c>
      <c r="D2830" s="2" t="s">
        <v>20</v>
      </c>
      <c r="E2830" s="5" t="s">
        <v>14</v>
      </c>
      <c r="F2830" s="5" t="s">
        <v>98</v>
      </c>
      <c r="G2830" s="6">
        <v>35257</v>
      </c>
    </row>
    <row r="2831" spans="1:7" ht="10.5" customHeight="1" x14ac:dyDescent="0.2">
      <c r="A2831" s="5">
        <v>2784</v>
      </c>
      <c r="B2831" s="5" t="s">
        <v>25</v>
      </c>
      <c r="C2831" s="5">
        <v>5</v>
      </c>
      <c r="D2831" s="2" t="s">
        <v>2</v>
      </c>
      <c r="E2831" s="5" t="s">
        <v>14</v>
      </c>
      <c r="F2831" s="5" t="s">
        <v>98</v>
      </c>
      <c r="G2831" s="6">
        <v>0</v>
      </c>
    </row>
    <row r="2832" spans="1:7" ht="10.5" customHeight="1" x14ac:dyDescent="0.2">
      <c r="A2832" s="5">
        <v>2785</v>
      </c>
      <c r="B2832" s="5" t="s">
        <v>25</v>
      </c>
      <c r="C2832" s="5">
        <v>6</v>
      </c>
      <c r="D2832" s="2" t="s">
        <v>19</v>
      </c>
      <c r="E2832" s="5" t="s">
        <v>14</v>
      </c>
      <c r="F2832" s="5" t="s">
        <v>98</v>
      </c>
      <c r="G2832" s="6">
        <v>0</v>
      </c>
    </row>
    <row r="2833" spans="1:7" ht="10.5" customHeight="1" x14ac:dyDescent="0.2">
      <c r="A2833" s="5">
        <v>2786</v>
      </c>
      <c r="B2833" s="5" t="s">
        <v>25</v>
      </c>
      <c r="C2833" s="5">
        <v>7</v>
      </c>
      <c r="D2833" s="2" t="s">
        <v>3</v>
      </c>
      <c r="E2833" s="5" t="s">
        <v>14</v>
      </c>
      <c r="F2833" s="5" t="s">
        <v>98</v>
      </c>
      <c r="G2833" s="6">
        <v>2388</v>
      </c>
    </row>
    <row r="2834" spans="1:7" ht="10.5" customHeight="1" x14ac:dyDescent="0.2">
      <c r="A2834" s="5">
        <v>2787</v>
      </c>
      <c r="B2834" s="5" t="s">
        <v>25</v>
      </c>
      <c r="C2834" s="5">
        <v>8</v>
      </c>
      <c r="D2834" s="2" t="s">
        <v>4</v>
      </c>
      <c r="E2834" s="5" t="s">
        <v>14</v>
      </c>
      <c r="F2834" s="5" t="s">
        <v>98</v>
      </c>
      <c r="G2834" s="6">
        <v>2268019</v>
      </c>
    </row>
    <row r="2835" spans="1:7" ht="10.5" customHeight="1" x14ac:dyDescent="0.2">
      <c r="A2835" s="5">
        <v>2788</v>
      </c>
      <c r="B2835" s="5" t="s">
        <v>25</v>
      </c>
      <c r="C2835" s="5">
        <v>9</v>
      </c>
      <c r="D2835" s="2" t="s">
        <v>5</v>
      </c>
      <c r="E2835" s="5" t="s">
        <v>14</v>
      </c>
      <c r="F2835" s="5" t="s">
        <v>98</v>
      </c>
      <c r="G2835" s="6">
        <v>2851631</v>
      </c>
    </row>
    <row r="2836" spans="1:7" ht="10.5" customHeight="1" x14ac:dyDescent="0.2">
      <c r="A2836" s="5">
        <v>2789</v>
      </c>
      <c r="B2836" s="5" t="s">
        <v>25</v>
      </c>
      <c r="C2836" s="5">
        <v>10</v>
      </c>
      <c r="D2836" s="2" t="s">
        <v>6</v>
      </c>
      <c r="E2836" s="5" t="s">
        <v>14</v>
      </c>
      <c r="F2836" s="5" t="s">
        <v>98</v>
      </c>
      <c r="G2836" s="6">
        <v>580896</v>
      </c>
    </row>
    <row r="2837" spans="1:7" ht="10.5" customHeight="1" x14ac:dyDescent="0.2">
      <c r="A2837" s="5">
        <v>2790</v>
      </c>
      <c r="B2837" s="5" t="s">
        <v>25</v>
      </c>
      <c r="C2837" s="5">
        <v>11</v>
      </c>
      <c r="D2837" s="2" t="s">
        <v>7</v>
      </c>
      <c r="E2837" s="5" t="s">
        <v>14</v>
      </c>
      <c r="F2837" s="5" t="s">
        <v>98</v>
      </c>
      <c r="G2837" s="6">
        <v>2849952</v>
      </c>
    </row>
    <row r="2838" spans="1:7" ht="10.5" customHeight="1" x14ac:dyDescent="0.2">
      <c r="A2838" s="5">
        <v>2791</v>
      </c>
      <c r="B2838" s="5" t="s">
        <v>25</v>
      </c>
      <c r="C2838" s="5">
        <v>12</v>
      </c>
      <c r="D2838" s="2" t="s">
        <v>8</v>
      </c>
      <c r="E2838" s="5" t="s">
        <v>14</v>
      </c>
      <c r="F2838" s="5" t="s">
        <v>98</v>
      </c>
      <c r="G2838" s="6">
        <v>1377388</v>
      </c>
    </row>
    <row r="2839" spans="1:7" ht="10.5" customHeight="1" x14ac:dyDescent="0.2">
      <c r="A2839" s="5">
        <v>2792</v>
      </c>
      <c r="B2839" s="5" t="s">
        <v>25</v>
      </c>
      <c r="C2839" s="5">
        <v>13</v>
      </c>
      <c r="D2839" s="2" t="s">
        <v>9</v>
      </c>
      <c r="E2839" s="5" t="s">
        <v>14</v>
      </c>
      <c r="F2839" s="5" t="s">
        <v>98</v>
      </c>
      <c r="G2839" s="6">
        <v>2862308</v>
      </c>
    </row>
    <row r="2840" spans="1:7" ht="10.5" customHeight="1" x14ac:dyDescent="0.2">
      <c r="A2840" s="5">
        <v>2793</v>
      </c>
      <c r="B2840" s="5" t="s">
        <v>25</v>
      </c>
      <c r="C2840" s="5">
        <v>14</v>
      </c>
      <c r="D2840" s="2" t="s">
        <v>10</v>
      </c>
      <c r="E2840" s="5" t="s">
        <v>14</v>
      </c>
      <c r="F2840" s="5" t="s">
        <v>98</v>
      </c>
      <c r="G2840" s="6">
        <v>950814</v>
      </c>
    </row>
    <row r="2841" spans="1:7" ht="10.5" customHeight="1" x14ac:dyDescent="0.2">
      <c r="A2841" s="5">
        <v>2794</v>
      </c>
      <c r="B2841" s="5" t="s">
        <v>25</v>
      </c>
      <c r="C2841" s="5">
        <v>16</v>
      </c>
      <c r="D2841" s="2" t="s">
        <v>96</v>
      </c>
      <c r="E2841" s="5" t="s">
        <v>14</v>
      </c>
      <c r="F2841" s="5" t="s">
        <v>98</v>
      </c>
      <c r="G2841" s="6">
        <v>1411392</v>
      </c>
    </row>
    <row r="2842" spans="1:7" ht="10.5" customHeight="1" x14ac:dyDescent="0.2">
      <c r="A2842" s="5">
        <v>2795</v>
      </c>
      <c r="B2842" s="5" t="s">
        <v>104</v>
      </c>
      <c r="C2842" s="5">
        <v>20</v>
      </c>
      <c r="D2842" s="2" t="s">
        <v>56</v>
      </c>
      <c r="E2842" s="5" t="s">
        <v>13</v>
      </c>
      <c r="F2842" s="5" t="s">
        <v>98</v>
      </c>
      <c r="G2842" s="6">
        <v>0</v>
      </c>
    </row>
    <row r="2843" spans="1:7" ht="10.5" customHeight="1" x14ac:dyDescent="0.2">
      <c r="A2843" s="5">
        <v>2796</v>
      </c>
      <c r="B2843" s="5" t="s">
        <v>104</v>
      </c>
      <c r="C2843" s="5">
        <v>21</v>
      </c>
      <c r="D2843" s="2" t="s">
        <v>57</v>
      </c>
      <c r="E2843" s="5" t="s">
        <v>13</v>
      </c>
      <c r="F2843" s="5" t="s">
        <v>98</v>
      </c>
      <c r="G2843" s="6">
        <v>0</v>
      </c>
    </row>
    <row r="2844" spans="1:7" ht="10.5" customHeight="1" x14ac:dyDescent="0.2">
      <c r="A2844" s="5">
        <v>2797</v>
      </c>
      <c r="B2844" s="5" t="s">
        <v>104</v>
      </c>
      <c r="C2844" s="5">
        <v>22</v>
      </c>
      <c r="D2844" s="2" t="s">
        <v>58</v>
      </c>
      <c r="E2844" s="5" t="s">
        <v>13</v>
      </c>
      <c r="F2844" s="5" t="s">
        <v>98</v>
      </c>
      <c r="G2844" s="6">
        <v>0</v>
      </c>
    </row>
    <row r="2845" spans="1:7" ht="10.5" customHeight="1" x14ac:dyDescent="0.2">
      <c r="A2845" s="5">
        <v>2798</v>
      </c>
      <c r="B2845" s="5" t="s">
        <v>104</v>
      </c>
      <c r="C2845" s="5">
        <v>23</v>
      </c>
      <c r="D2845" s="2" t="s">
        <v>47</v>
      </c>
      <c r="E2845" s="5" t="s">
        <v>13</v>
      </c>
      <c r="F2845" s="5" t="s">
        <v>98</v>
      </c>
      <c r="G2845" s="6">
        <v>533149</v>
      </c>
    </row>
    <row r="2846" spans="1:7" ht="10.5" customHeight="1" x14ac:dyDescent="0.2">
      <c r="A2846" s="5">
        <v>2799</v>
      </c>
      <c r="B2846" s="5" t="s">
        <v>104</v>
      </c>
      <c r="C2846" s="5">
        <v>24</v>
      </c>
      <c r="D2846" s="2" t="s">
        <v>48</v>
      </c>
      <c r="E2846" s="5" t="s">
        <v>13</v>
      </c>
      <c r="F2846" s="5" t="s">
        <v>98</v>
      </c>
      <c r="G2846" s="6">
        <v>5813</v>
      </c>
    </row>
    <row r="2847" spans="1:7" ht="10.5" customHeight="1" x14ac:dyDescent="0.2">
      <c r="A2847" s="5">
        <v>2800</v>
      </c>
      <c r="B2847" s="5" t="s">
        <v>104</v>
      </c>
      <c r="C2847" s="5">
        <v>25</v>
      </c>
      <c r="D2847" s="2" t="s">
        <v>59</v>
      </c>
      <c r="E2847" s="5" t="s">
        <v>13</v>
      </c>
      <c r="F2847" s="5" t="s">
        <v>98</v>
      </c>
      <c r="G2847" s="6">
        <v>255092</v>
      </c>
    </row>
    <row r="2848" spans="1:7" ht="10.5" customHeight="1" x14ac:dyDescent="0.2">
      <c r="A2848" s="5">
        <v>2801</v>
      </c>
      <c r="B2848" s="5" t="s">
        <v>104</v>
      </c>
      <c r="C2848" s="5">
        <v>26</v>
      </c>
      <c r="D2848" s="2" t="s">
        <v>49</v>
      </c>
      <c r="E2848" s="5" t="s">
        <v>13</v>
      </c>
      <c r="F2848" s="5" t="s">
        <v>98</v>
      </c>
      <c r="G2848" s="6">
        <v>205180</v>
      </c>
    </row>
    <row r="2849" spans="1:7" ht="10.5" customHeight="1" x14ac:dyDescent="0.2">
      <c r="A2849" s="5">
        <v>2802</v>
      </c>
      <c r="B2849" s="5" t="s">
        <v>104</v>
      </c>
      <c r="C2849" s="5">
        <v>27</v>
      </c>
      <c r="D2849" s="2" t="s">
        <v>60</v>
      </c>
      <c r="E2849" s="5" t="s">
        <v>13</v>
      </c>
      <c r="F2849" s="5" t="s">
        <v>98</v>
      </c>
      <c r="G2849" s="6">
        <v>37251</v>
      </c>
    </row>
    <row r="2850" spans="1:7" ht="10.5" customHeight="1" x14ac:dyDescent="0.2">
      <c r="A2850" s="5">
        <v>2803</v>
      </c>
      <c r="B2850" s="5" t="s">
        <v>104</v>
      </c>
      <c r="C2850" s="5">
        <v>28</v>
      </c>
      <c r="D2850" s="2" t="s">
        <v>61</v>
      </c>
      <c r="E2850" s="5" t="s">
        <v>13</v>
      </c>
      <c r="F2850" s="5" t="s">
        <v>98</v>
      </c>
      <c r="G2850" s="6">
        <v>1213398</v>
      </c>
    </row>
    <row r="2851" spans="1:7" ht="10.5" customHeight="1" x14ac:dyDescent="0.2">
      <c r="A2851" s="5">
        <v>2804</v>
      </c>
      <c r="B2851" s="5" t="s">
        <v>104</v>
      </c>
      <c r="C2851" s="5">
        <v>20</v>
      </c>
      <c r="D2851" s="2" t="s">
        <v>56</v>
      </c>
      <c r="E2851" s="5" t="s">
        <v>14</v>
      </c>
      <c r="F2851" s="5" t="s">
        <v>98</v>
      </c>
      <c r="G2851" s="6">
        <v>0</v>
      </c>
    </row>
    <row r="2852" spans="1:7" ht="10.5" customHeight="1" x14ac:dyDescent="0.2">
      <c r="A2852" s="5">
        <v>2805</v>
      </c>
      <c r="B2852" s="5" t="s">
        <v>104</v>
      </c>
      <c r="C2852" s="5">
        <v>21</v>
      </c>
      <c r="D2852" s="2" t="s">
        <v>57</v>
      </c>
      <c r="E2852" s="5" t="s">
        <v>14</v>
      </c>
      <c r="F2852" s="5" t="s">
        <v>98</v>
      </c>
      <c r="G2852" s="6">
        <v>112154</v>
      </c>
    </row>
    <row r="2853" spans="1:7" ht="10.5" customHeight="1" x14ac:dyDescent="0.2">
      <c r="A2853" s="5">
        <v>2806</v>
      </c>
      <c r="B2853" s="5" t="s">
        <v>104</v>
      </c>
      <c r="C2853" s="5">
        <v>22</v>
      </c>
      <c r="D2853" s="2" t="s">
        <v>58</v>
      </c>
      <c r="E2853" s="5" t="s">
        <v>14</v>
      </c>
      <c r="F2853" s="5" t="s">
        <v>98</v>
      </c>
      <c r="G2853" s="6">
        <v>0</v>
      </c>
    </row>
    <row r="2854" spans="1:7" ht="10.5" customHeight="1" x14ac:dyDescent="0.2">
      <c r="A2854" s="5">
        <v>2807</v>
      </c>
      <c r="B2854" s="5" t="s">
        <v>104</v>
      </c>
      <c r="C2854" s="5">
        <v>23</v>
      </c>
      <c r="D2854" s="2" t="s">
        <v>47</v>
      </c>
      <c r="E2854" s="5" t="s">
        <v>14</v>
      </c>
      <c r="F2854" s="5" t="s">
        <v>98</v>
      </c>
      <c r="G2854" s="6">
        <v>1594</v>
      </c>
    </row>
    <row r="2855" spans="1:7" ht="10.5" customHeight="1" x14ac:dyDescent="0.2">
      <c r="A2855" s="5">
        <v>2808</v>
      </c>
      <c r="B2855" s="5" t="s">
        <v>104</v>
      </c>
      <c r="C2855" s="5">
        <v>24</v>
      </c>
      <c r="D2855" s="2" t="s">
        <v>48</v>
      </c>
      <c r="E2855" s="5" t="s">
        <v>14</v>
      </c>
      <c r="F2855" s="5" t="s">
        <v>98</v>
      </c>
      <c r="G2855" s="6">
        <v>492426</v>
      </c>
    </row>
    <row r="2856" spans="1:7" ht="10.5" customHeight="1" x14ac:dyDescent="0.2">
      <c r="A2856" s="5">
        <v>2809</v>
      </c>
      <c r="B2856" s="5" t="s">
        <v>104</v>
      </c>
      <c r="C2856" s="5">
        <v>25</v>
      </c>
      <c r="D2856" s="2" t="s">
        <v>59</v>
      </c>
      <c r="E2856" s="5" t="s">
        <v>14</v>
      </c>
      <c r="F2856" s="5" t="s">
        <v>98</v>
      </c>
      <c r="G2856" s="6">
        <v>0</v>
      </c>
    </row>
    <row r="2857" spans="1:7" ht="10.5" customHeight="1" x14ac:dyDescent="0.2">
      <c r="A2857" s="5">
        <v>2810</v>
      </c>
      <c r="B2857" s="5" t="s">
        <v>104</v>
      </c>
      <c r="C2857" s="5">
        <v>26</v>
      </c>
      <c r="D2857" s="2" t="s">
        <v>49</v>
      </c>
      <c r="E2857" s="5" t="s">
        <v>14</v>
      </c>
      <c r="F2857" s="5" t="s">
        <v>98</v>
      </c>
      <c r="G2857" s="6">
        <v>0</v>
      </c>
    </row>
    <row r="2858" spans="1:7" ht="10.5" customHeight="1" x14ac:dyDescent="0.2">
      <c r="A2858" s="5">
        <v>2811</v>
      </c>
      <c r="B2858" s="5" t="s">
        <v>104</v>
      </c>
      <c r="C2858" s="5">
        <v>27</v>
      </c>
      <c r="D2858" s="2" t="s">
        <v>60</v>
      </c>
      <c r="E2858" s="5" t="s">
        <v>14</v>
      </c>
      <c r="F2858" s="5" t="s">
        <v>98</v>
      </c>
      <c r="G2858" s="6">
        <v>5824</v>
      </c>
    </row>
    <row r="2859" spans="1:7" ht="10.5" customHeight="1" x14ac:dyDescent="0.2">
      <c r="A2859" s="5">
        <v>2812</v>
      </c>
      <c r="B2859" s="5" t="s">
        <v>104</v>
      </c>
      <c r="C2859" s="5">
        <v>28</v>
      </c>
      <c r="D2859" s="2" t="s">
        <v>61</v>
      </c>
      <c r="E2859" s="5" t="s">
        <v>14</v>
      </c>
      <c r="F2859" s="5" t="s">
        <v>98</v>
      </c>
      <c r="G2859" s="6">
        <v>7955517</v>
      </c>
    </row>
    <row r="2860" spans="1:7" ht="10.5" customHeight="1" x14ac:dyDescent="0.2">
      <c r="A2860" s="5">
        <v>2813</v>
      </c>
      <c r="B2860" s="5" t="s">
        <v>11</v>
      </c>
      <c r="C2860" s="5">
        <v>29</v>
      </c>
      <c r="D2860" s="2" t="s">
        <v>11</v>
      </c>
      <c r="E2860" s="5" t="s">
        <v>13</v>
      </c>
      <c r="F2860" s="5" t="s">
        <v>98</v>
      </c>
      <c r="G2860" s="6">
        <v>-17690</v>
      </c>
    </row>
    <row r="2861" spans="1:7" ht="10.5" customHeight="1" x14ac:dyDescent="0.2">
      <c r="A2861" s="5">
        <v>2814</v>
      </c>
      <c r="B2861" s="5" t="s">
        <v>11</v>
      </c>
      <c r="C2861" s="5">
        <v>29</v>
      </c>
      <c r="D2861" s="2" t="s">
        <v>11</v>
      </c>
      <c r="E2861" s="5" t="s">
        <v>14</v>
      </c>
      <c r="F2861" s="5" t="s">
        <v>98</v>
      </c>
      <c r="G2861" s="6">
        <v>548974</v>
      </c>
    </row>
    <row r="2862" spans="1:7" ht="10.5" customHeight="1" x14ac:dyDescent="0.2">
      <c r="A2862" s="5">
        <v>2815</v>
      </c>
      <c r="B2862" s="5" t="s">
        <v>24</v>
      </c>
      <c r="C2862" s="5">
        <v>30</v>
      </c>
      <c r="D2862" s="2" t="s">
        <v>15</v>
      </c>
      <c r="E2862" s="5" t="s">
        <v>13</v>
      </c>
      <c r="F2862" s="5" t="s">
        <v>98</v>
      </c>
      <c r="G2862" s="6">
        <v>0</v>
      </c>
    </row>
    <row r="2863" spans="1:7" ht="10.5" customHeight="1" x14ac:dyDescent="0.2">
      <c r="A2863" s="5">
        <v>2816</v>
      </c>
      <c r="B2863" s="5" t="s">
        <v>24</v>
      </c>
      <c r="C2863" s="5">
        <v>30</v>
      </c>
      <c r="D2863" s="2" t="s">
        <v>15</v>
      </c>
      <c r="E2863" s="5" t="s">
        <v>14</v>
      </c>
      <c r="F2863" s="5" t="s">
        <v>98</v>
      </c>
      <c r="G2863" s="6">
        <v>0</v>
      </c>
    </row>
    <row r="2864" spans="1:7" ht="10.5" customHeight="1" x14ac:dyDescent="0.2">
      <c r="A2864" s="5">
        <v>2817</v>
      </c>
      <c r="B2864" s="5" t="s">
        <v>25</v>
      </c>
      <c r="C2864" s="5">
        <v>1</v>
      </c>
      <c r="D2864" s="2" t="s">
        <v>18</v>
      </c>
      <c r="E2864" s="5" t="s">
        <v>13</v>
      </c>
      <c r="F2864" s="5" t="s">
        <v>99</v>
      </c>
      <c r="G2864" s="6">
        <v>327260</v>
      </c>
    </row>
    <row r="2865" spans="1:7" ht="10.5" customHeight="1" x14ac:dyDescent="0.2">
      <c r="A2865" s="5">
        <v>2818</v>
      </c>
      <c r="B2865" s="5" t="s">
        <v>25</v>
      </c>
      <c r="C2865" s="5">
        <v>2</v>
      </c>
      <c r="D2865" s="2" t="s">
        <v>0</v>
      </c>
      <c r="E2865" s="5" t="s">
        <v>13</v>
      </c>
      <c r="F2865" s="5" t="s">
        <v>99</v>
      </c>
      <c r="G2865" s="6">
        <v>11849097</v>
      </c>
    </row>
    <row r="2866" spans="1:7" ht="10.5" customHeight="1" x14ac:dyDescent="0.2">
      <c r="A2866" s="5">
        <v>2819</v>
      </c>
      <c r="B2866" s="5" t="s">
        <v>25</v>
      </c>
      <c r="C2866" s="5">
        <v>3</v>
      </c>
      <c r="D2866" s="2" t="s">
        <v>1</v>
      </c>
      <c r="E2866" s="5" t="s">
        <v>13</v>
      </c>
      <c r="F2866" s="5" t="s">
        <v>99</v>
      </c>
      <c r="G2866" s="6">
        <v>109870</v>
      </c>
    </row>
    <row r="2867" spans="1:7" ht="10.5" customHeight="1" x14ac:dyDescent="0.2">
      <c r="A2867" s="5">
        <v>2820</v>
      </c>
      <c r="B2867" s="5" t="s">
        <v>25</v>
      </c>
      <c r="C2867" s="5">
        <v>4</v>
      </c>
      <c r="D2867" s="2" t="s">
        <v>20</v>
      </c>
      <c r="E2867" s="5" t="s">
        <v>13</v>
      </c>
      <c r="F2867" s="5" t="s">
        <v>99</v>
      </c>
      <c r="G2867" s="6">
        <v>2498</v>
      </c>
    </row>
    <row r="2868" spans="1:7" ht="10.5" customHeight="1" x14ac:dyDescent="0.2">
      <c r="A2868" s="5">
        <v>2821</v>
      </c>
      <c r="B2868" s="5" t="s">
        <v>25</v>
      </c>
      <c r="C2868" s="5">
        <v>5</v>
      </c>
      <c r="D2868" s="2" t="s">
        <v>2</v>
      </c>
      <c r="E2868" s="5" t="s">
        <v>13</v>
      </c>
      <c r="F2868" s="5" t="s">
        <v>99</v>
      </c>
      <c r="G2868" s="6">
        <v>6303</v>
      </c>
    </row>
    <row r="2869" spans="1:7" ht="10.5" customHeight="1" x14ac:dyDescent="0.2">
      <c r="A2869" s="5">
        <v>2822</v>
      </c>
      <c r="B2869" s="5" t="s">
        <v>25</v>
      </c>
      <c r="C2869" s="5">
        <v>6</v>
      </c>
      <c r="D2869" s="2" t="s">
        <v>19</v>
      </c>
      <c r="E2869" s="5" t="s">
        <v>13</v>
      </c>
      <c r="F2869" s="5" t="s">
        <v>99</v>
      </c>
      <c r="G2869" s="6">
        <v>2172936</v>
      </c>
    </row>
    <row r="2870" spans="1:7" ht="10.5" customHeight="1" x14ac:dyDescent="0.2">
      <c r="A2870" s="5">
        <v>2823</v>
      </c>
      <c r="B2870" s="5" t="s">
        <v>25</v>
      </c>
      <c r="C2870" s="5">
        <v>7</v>
      </c>
      <c r="D2870" s="2" t="s">
        <v>3</v>
      </c>
      <c r="E2870" s="5" t="s">
        <v>13</v>
      </c>
      <c r="F2870" s="5" t="s">
        <v>99</v>
      </c>
      <c r="G2870" s="6">
        <v>27367</v>
      </c>
    </row>
    <row r="2871" spans="1:7" ht="10.5" customHeight="1" x14ac:dyDescent="0.2">
      <c r="A2871" s="5">
        <v>2824</v>
      </c>
      <c r="B2871" s="5" t="s">
        <v>25</v>
      </c>
      <c r="C2871" s="5">
        <v>8</v>
      </c>
      <c r="D2871" s="2" t="s">
        <v>4</v>
      </c>
      <c r="E2871" s="5" t="s">
        <v>13</v>
      </c>
      <c r="F2871" s="5" t="s">
        <v>99</v>
      </c>
      <c r="G2871" s="6">
        <v>0</v>
      </c>
    </row>
    <row r="2872" spans="1:7" ht="10.5" customHeight="1" x14ac:dyDescent="0.2">
      <c r="A2872" s="5">
        <v>2825</v>
      </c>
      <c r="B2872" s="5" t="s">
        <v>25</v>
      </c>
      <c r="C2872" s="5">
        <v>9</v>
      </c>
      <c r="D2872" s="2" t="s">
        <v>5</v>
      </c>
      <c r="E2872" s="5" t="s">
        <v>13</v>
      </c>
      <c r="F2872" s="5" t="s">
        <v>99</v>
      </c>
      <c r="G2872" s="6">
        <v>0</v>
      </c>
    </row>
    <row r="2873" spans="1:7" ht="10.5" customHeight="1" x14ac:dyDescent="0.2">
      <c r="A2873" s="5">
        <v>2826</v>
      </c>
      <c r="B2873" s="5" t="s">
        <v>25</v>
      </c>
      <c r="C2873" s="5">
        <v>10</v>
      </c>
      <c r="D2873" s="2" t="s">
        <v>6</v>
      </c>
      <c r="E2873" s="5" t="s">
        <v>13</v>
      </c>
      <c r="F2873" s="5" t="s">
        <v>99</v>
      </c>
      <c r="G2873" s="6">
        <v>0</v>
      </c>
    </row>
    <row r="2874" spans="1:7" ht="10.5" customHeight="1" x14ac:dyDescent="0.2">
      <c r="A2874" s="5">
        <v>2827</v>
      </c>
      <c r="B2874" s="5" t="s">
        <v>25</v>
      </c>
      <c r="C2874" s="5">
        <v>11</v>
      </c>
      <c r="D2874" s="2" t="s">
        <v>7</v>
      </c>
      <c r="E2874" s="5" t="s">
        <v>13</v>
      </c>
      <c r="F2874" s="5" t="s">
        <v>99</v>
      </c>
      <c r="G2874" s="6">
        <v>0</v>
      </c>
    </row>
    <row r="2875" spans="1:7" ht="10.5" customHeight="1" x14ac:dyDescent="0.2">
      <c r="A2875" s="5">
        <v>2828</v>
      </c>
      <c r="B2875" s="5" t="s">
        <v>25</v>
      </c>
      <c r="C2875" s="5">
        <v>12</v>
      </c>
      <c r="D2875" s="2" t="s">
        <v>8</v>
      </c>
      <c r="E2875" s="5" t="s">
        <v>13</v>
      </c>
      <c r="F2875" s="5" t="s">
        <v>99</v>
      </c>
      <c r="G2875" s="6">
        <v>54181857</v>
      </c>
    </row>
    <row r="2876" spans="1:7" ht="10.5" customHeight="1" x14ac:dyDescent="0.2">
      <c r="A2876" s="5">
        <v>2829</v>
      </c>
      <c r="B2876" s="5" t="s">
        <v>25</v>
      </c>
      <c r="C2876" s="5">
        <v>13</v>
      </c>
      <c r="D2876" s="2" t="s">
        <v>9</v>
      </c>
      <c r="E2876" s="5" t="s">
        <v>13</v>
      </c>
      <c r="F2876" s="5" t="s">
        <v>99</v>
      </c>
      <c r="G2876" s="6">
        <v>0</v>
      </c>
    </row>
    <row r="2877" spans="1:7" ht="10.5" customHeight="1" x14ac:dyDescent="0.2">
      <c r="A2877" s="5">
        <v>2830</v>
      </c>
      <c r="B2877" s="5" t="s">
        <v>25</v>
      </c>
      <c r="C2877" s="5">
        <v>14</v>
      </c>
      <c r="D2877" s="2" t="s">
        <v>10</v>
      </c>
      <c r="E2877" s="5" t="s">
        <v>13</v>
      </c>
      <c r="F2877" s="5" t="s">
        <v>99</v>
      </c>
      <c r="G2877" s="6">
        <v>26613264</v>
      </c>
    </row>
    <row r="2878" spans="1:7" ht="10.5" customHeight="1" x14ac:dyDescent="0.2">
      <c r="A2878" s="5">
        <v>2831</v>
      </c>
      <c r="B2878" s="5" t="s">
        <v>25</v>
      </c>
      <c r="C2878" s="5">
        <v>16</v>
      </c>
      <c r="D2878" s="2" t="s">
        <v>96</v>
      </c>
      <c r="E2878" s="5" t="s">
        <v>13</v>
      </c>
      <c r="F2878" s="5" t="s">
        <v>99</v>
      </c>
      <c r="G2878" s="6">
        <v>0</v>
      </c>
    </row>
    <row r="2879" spans="1:7" ht="10.5" customHeight="1" x14ac:dyDescent="0.2">
      <c r="A2879" s="5">
        <v>2832</v>
      </c>
      <c r="B2879" s="5" t="s">
        <v>25</v>
      </c>
      <c r="C2879" s="5">
        <v>1</v>
      </c>
      <c r="D2879" s="2" t="s">
        <v>18</v>
      </c>
      <c r="E2879" s="5" t="s">
        <v>14</v>
      </c>
      <c r="F2879" s="5" t="s">
        <v>99</v>
      </c>
      <c r="G2879" s="6">
        <v>0</v>
      </c>
    </row>
    <row r="2880" spans="1:7" ht="10.5" customHeight="1" x14ac:dyDescent="0.2">
      <c r="A2880" s="5">
        <v>2833</v>
      </c>
      <c r="B2880" s="5" t="s">
        <v>25</v>
      </c>
      <c r="C2880" s="5">
        <v>2</v>
      </c>
      <c r="D2880" s="2" t="s">
        <v>0</v>
      </c>
      <c r="E2880" s="5" t="s">
        <v>14</v>
      </c>
      <c r="F2880" s="5" t="s">
        <v>99</v>
      </c>
      <c r="G2880" s="6">
        <v>0</v>
      </c>
    </row>
    <row r="2881" spans="1:7" ht="10.5" customHeight="1" x14ac:dyDescent="0.2">
      <c r="A2881" s="5">
        <v>2834</v>
      </c>
      <c r="B2881" s="5" t="s">
        <v>25</v>
      </c>
      <c r="C2881" s="5">
        <v>3</v>
      </c>
      <c r="D2881" s="2" t="s">
        <v>1</v>
      </c>
      <c r="E2881" s="5" t="s">
        <v>14</v>
      </c>
      <c r="F2881" s="5" t="s">
        <v>99</v>
      </c>
      <c r="G2881" s="6">
        <v>927417</v>
      </c>
    </row>
    <row r="2882" spans="1:7" ht="10.5" customHeight="1" x14ac:dyDescent="0.2">
      <c r="A2882" s="5">
        <v>2835</v>
      </c>
      <c r="B2882" s="5" t="s">
        <v>25</v>
      </c>
      <c r="C2882" s="5">
        <v>4</v>
      </c>
      <c r="D2882" s="2" t="s">
        <v>20</v>
      </c>
      <c r="E2882" s="5" t="s">
        <v>14</v>
      </c>
      <c r="F2882" s="5" t="s">
        <v>99</v>
      </c>
      <c r="G2882" s="6">
        <v>32451</v>
      </c>
    </row>
    <row r="2883" spans="1:7" ht="10.5" customHeight="1" x14ac:dyDescent="0.2">
      <c r="A2883" s="5">
        <v>2836</v>
      </c>
      <c r="B2883" s="5" t="s">
        <v>25</v>
      </c>
      <c r="C2883" s="5">
        <v>5</v>
      </c>
      <c r="D2883" s="2" t="s">
        <v>2</v>
      </c>
      <c r="E2883" s="5" t="s">
        <v>14</v>
      </c>
      <c r="F2883" s="5" t="s">
        <v>99</v>
      </c>
      <c r="G2883" s="6">
        <v>0</v>
      </c>
    </row>
    <row r="2884" spans="1:7" ht="10.5" customHeight="1" x14ac:dyDescent="0.2">
      <c r="A2884" s="5">
        <v>2837</v>
      </c>
      <c r="B2884" s="5" t="s">
        <v>25</v>
      </c>
      <c r="C2884" s="5">
        <v>6</v>
      </c>
      <c r="D2884" s="2" t="s">
        <v>19</v>
      </c>
      <c r="E2884" s="5" t="s">
        <v>14</v>
      </c>
      <c r="F2884" s="5" t="s">
        <v>99</v>
      </c>
      <c r="G2884" s="6">
        <v>0</v>
      </c>
    </row>
    <row r="2885" spans="1:7" ht="10.5" customHeight="1" x14ac:dyDescent="0.2">
      <c r="A2885" s="5">
        <v>2838</v>
      </c>
      <c r="B2885" s="5" t="s">
        <v>25</v>
      </c>
      <c r="C2885" s="5">
        <v>7</v>
      </c>
      <c r="D2885" s="2" t="s">
        <v>3</v>
      </c>
      <c r="E2885" s="5" t="s">
        <v>14</v>
      </c>
      <c r="F2885" s="5" t="s">
        <v>99</v>
      </c>
      <c r="G2885" s="6">
        <v>2388</v>
      </c>
    </row>
    <row r="2886" spans="1:7" ht="10.5" customHeight="1" x14ac:dyDescent="0.2">
      <c r="A2886" s="5">
        <v>2839</v>
      </c>
      <c r="B2886" s="5" t="s">
        <v>25</v>
      </c>
      <c r="C2886" s="5">
        <v>8</v>
      </c>
      <c r="D2886" s="2" t="s">
        <v>4</v>
      </c>
      <c r="E2886" s="5" t="s">
        <v>14</v>
      </c>
      <c r="F2886" s="5" t="s">
        <v>99</v>
      </c>
      <c r="G2886" s="6">
        <v>2243239</v>
      </c>
    </row>
    <row r="2887" spans="1:7" ht="10.5" customHeight="1" x14ac:dyDescent="0.2">
      <c r="A2887" s="5">
        <v>2840</v>
      </c>
      <c r="B2887" s="5" t="s">
        <v>25</v>
      </c>
      <c r="C2887" s="5">
        <v>9</v>
      </c>
      <c r="D2887" s="2" t="s">
        <v>5</v>
      </c>
      <c r="E2887" s="5" t="s">
        <v>14</v>
      </c>
      <c r="F2887" s="5" t="s">
        <v>99</v>
      </c>
      <c r="G2887" s="6">
        <v>2830536</v>
      </c>
    </row>
    <row r="2888" spans="1:7" ht="10.5" customHeight="1" x14ac:dyDescent="0.2">
      <c r="A2888" s="5">
        <v>2841</v>
      </c>
      <c r="B2888" s="5" t="s">
        <v>25</v>
      </c>
      <c r="C2888" s="5">
        <v>10</v>
      </c>
      <c r="D2888" s="2" t="s">
        <v>6</v>
      </c>
      <c r="E2888" s="5" t="s">
        <v>14</v>
      </c>
      <c r="F2888" s="5" t="s">
        <v>99</v>
      </c>
      <c r="G2888" s="6">
        <v>587877</v>
      </c>
    </row>
    <row r="2889" spans="1:7" ht="10.5" customHeight="1" x14ac:dyDescent="0.2">
      <c r="A2889" s="5">
        <v>2842</v>
      </c>
      <c r="B2889" s="5" t="s">
        <v>25</v>
      </c>
      <c r="C2889" s="5">
        <v>11</v>
      </c>
      <c r="D2889" s="2" t="s">
        <v>7</v>
      </c>
      <c r="E2889" s="5" t="s">
        <v>14</v>
      </c>
      <c r="F2889" s="5" t="s">
        <v>99</v>
      </c>
      <c r="G2889" s="6">
        <v>2939817</v>
      </c>
    </row>
    <row r="2890" spans="1:7" ht="10.5" customHeight="1" x14ac:dyDescent="0.2">
      <c r="A2890" s="5">
        <v>2843</v>
      </c>
      <c r="B2890" s="5" t="s">
        <v>25</v>
      </c>
      <c r="C2890" s="5">
        <v>12</v>
      </c>
      <c r="D2890" s="2" t="s">
        <v>8</v>
      </c>
      <c r="E2890" s="5" t="s">
        <v>14</v>
      </c>
      <c r="F2890" s="5" t="s">
        <v>99</v>
      </c>
      <c r="G2890" s="6">
        <v>1564113</v>
      </c>
    </row>
    <row r="2891" spans="1:7" ht="10.5" customHeight="1" x14ac:dyDescent="0.2">
      <c r="A2891" s="5">
        <v>2844</v>
      </c>
      <c r="B2891" s="5" t="s">
        <v>25</v>
      </c>
      <c r="C2891" s="5">
        <v>13</v>
      </c>
      <c r="D2891" s="2" t="s">
        <v>9</v>
      </c>
      <c r="E2891" s="5" t="s">
        <v>14</v>
      </c>
      <c r="F2891" s="5" t="s">
        <v>99</v>
      </c>
      <c r="G2891" s="6">
        <v>2805238</v>
      </c>
    </row>
    <row r="2892" spans="1:7" ht="10.5" customHeight="1" x14ac:dyDescent="0.2">
      <c r="A2892" s="5">
        <v>2845</v>
      </c>
      <c r="B2892" s="5" t="s">
        <v>25</v>
      </c>
      <c r="C2892" s="5">
        <v>14</v>
      </c>
      <c r="D2892" s="2" t="s">
        <v>10</v>
      </c>
      <c r="E2892" s="5" t="s">
        <v>14</v>
      </c>
      <c r="F2892" s="5" t="s">
        <v>99</v>
      </c>
      <c r="G2892" s="6">
        <v>1157372</v>
      </c>
    </row>
    <row r="2893" spans="1:7" ht="10.5" customHeight="1" x14ac:dyDescent="0.2">
      <c r="A2893" s="5">
        <v>2846</v>
      </c>
      <c r="B2893" s="5" t="s">
        <v>25</v>
      </c>
      <c r="C2893" s="5">
        <v>16</v>
      </c>
      <c r="D2893" s="2" t="s">
        <v>96</v>
      </c>
      <c r="E2893" s="5" t="s">
        <v>14</v>
      </c>
      <c r="F2893" s="5" t="s">
        <v>99</v>
      </c>
      <c r="G2893" s="6">
        <v>1397000</v>
      </c>
    </row>
    <row r="2894" spans="1:7" ht="10.5" customHeight="1" x14ac:dyDescent="0.2">
      <c r="A2894" s="5">
        <v>2847</v>
      </c>
      <c r="B2894" s="5" t="s">
        <v>104</v>
      </c>
      <c r="C2894" s="5">
        <v>20</v>
      </c>
      <c r="D2894" s="2" t="s">
        <v>56</v>
      </c>
      <c r="E2894" s="5" t="s">
        <v>13</v>
      </c>
      <c r="F2894" s="5" t="s">
        <v>99</v>
      </c>
      <c r="G2894" s="6">
        <v>0</v>
      </c>
    </row>
    <row r="2895" spans="1:7" ht="10.5" customHeight="1" x14ac:dyDescent="0.2">
      <c r="A2895" s="5">
        <v>2848</v>
      </c>
      <c r="B2895" s="5" t="s">
        <v>104</v>
      </c>
      <c r="C2895" s="5">
        <v>21</v>
      </c>
      <c r="D2895" s="2" t="s">
        <v>57</v>
      </c>
      <c r="E2895" s="5" t="s">
        <v>13</v>
      </c>
      <c r="F2895" s="5" t="s">
        <v>99</v>
      </c>
      <c r="G2895" s="6">
        <v>0</v>
      </c>
    </row>
    <row r="2896" spans="1:7" ht="10.5" customHeight="1" x14ac:dyDescent="0.2">
      <c r="A2896" s="5">
        <v>2849</v>
      </c>
      <c r="B2896" s="5" t="s">
        <v>104</v>
      </c>
      <c r="C2896" s="5">
        <v>22</v>
      </c>
      <c r="D2896" s="2" t="s">
        <v>58</v>
      </c>
      <c r="E2896" s="5" t="s">
        <v>13</v>
      </c>
      <c r="F2896" s="5" t="s">
        <v>99</v>
      </c>
      <c r="G2896" s="6">
        <v>0</v>
      </c>
    </row>
    <row r="2897" spans="1:8" ht="10.5" customHeight="1" x14ac:dyDescent="0.2">
      <c r="A2897" s="5">
        <v>2850</v>
      </c>
      <c r="B2897" s="5" t="s">
        <v>104</v>
      </c>
      <c r="C2897" s="5">
        <v>23</v>
      </c>
      <c r="D2897" s="2" t="s">
        <v>47</v>
      </c>
      <c r="E2897" s="5" t="s">
        <v>13</v>
      </c>
      <c r="F2897" s="5" t="s">
        <v>99</v>
      </c>
      <c r="G2897" s="6">
        <v>438546</v>
      </c>
    </row>
    <row r="2898" spans="1:8" ht="10.5" customHeight="1" x14ac:dyDescent="0.2">
      <c r="A2898" s="5">
        <v>2851</v>
      </c>
      <c r="B2898" s="5" t="s">
        <v>104</v>
      </c>
      <c r="C2898" s="5">
        <v>24</v>
      </c>
      <c r="D2898" s="2" t="s">
        <v>48</v>
      </c>
      <c r="E2898" s="5" t="s">
        <v>13</v>
      </c>
      <c r="F2898" s="5" t="s">
        <v>99</v>
      </c>
      <c r="G2898" s="6">
        <v>5721</v>
      </c>
    </row>
    <row r="2899" spans="1:8" ht="10.5" customHeight="1" x14ac:dyDescent="0.2">
      <c r="A2899" s="5">
        <v>2852</v>
      </c>
      <c r="B2899" s="5" t="s">
        <v>104</v>
      </c>
      <c r="C2899" s="5">
        <v>25</v>
      </c>
      <c r="D2899" s="2" t="s">
        <v>59</v>
      </c>
      <c r="E2899" s="5" t="s">
        <v>13</v>
      </c>
      <c r="F2899" s="5" t="s">
        <v>99</v>
      </c>
      <c r="G2899" s="6">
        <v>416314</v>
      </c>
    </row>
    <row r="2900" spans="1:8" ht="10.5" customHeight="1" x14ac:dyDescent="0.2">
      <c r="A2900" s="5">
        <v>2853</v>
      </c>
      <c r="B2900" s="5" t="s">
        <v>104</v>
      </c>
      <c r="C2900" s="5">
        <v>26</v>
      </c>
      <c r="D2900" s="2" t="s">
        <v>49</v>
      </c>
      <c r="E2900" s="5" t="s">
        <v>13</v>
      </c>
      <c r="F2900" s="5" t="s">
        <v>99</v>
      </c>
      <c r="G2900" s="6">
        <v>322594</v>
      </c>
    </row>
    <row r="2901" spans="1:8" ht="10.5" customHeight="1" x14ac:dyDescent="0.2">
      <c r="A2901" s="5">
        <v>2854</v>
      </c>
      <c r="B2901" s="5" t="s">
        <v>104</v>
      </c>
      <c r="C2901" s="5">
        <v>27</v>
      </c>
      <c r="D2901" s="2" t="s">
        <v>60</v>
      </c>
      <c r="E2901" s="5" t="s">
        <v>13</v>
      </c>
      <c r="F2901" s="5" t="s">
        <v>99</v>
      </c>
      <c r="G2901" s="6">
        <v>15670</v>
      </c>
    </row>
    <row r="2902" spans="1:8" ht="10.5" customHeight="1" x14ac:dyDescent="0.2">
      <c r="A2902" s="5">
        <v>2855</v>
      </c>
      <c r="B2902" s="5" t="s">
        <v>104</v>
      </c>
      <c r="C2902" s="5">
        <v>28</v>
      </c>
      <c r="D2902" s="2" t="s">
        <v>61</v>
      </c>
      <c r="E2902" s="5" t="s">
        <v>13</v>
      </c>
      <c r="F2902" s="5" t="s">
        <v>99</v>
      </c>
      <c r="G2902" s="6">
        <v>4795766</v>
      </c>
      <c r="H2902" s="6"/>
    </row>
    <row r="2903" spans="1:8" ht="10.5" customHeight="1" x14ac:dyDescent="0.2">
      <c r="A2903" s="5">
        <v>2856</v>
      </c>
      <c r="B2903" s="5" t="s">
        <v>104</v>
      </c>
      <c r="C2903" s="5">
        <v>20</v>
      </c>
      <c r="D2903" s="2" t="s">
        <v>56</v>
      </c>
      <c r="E2903" s="5" t="s">
        <v>14</v>
      </c>
      <c r="F2903" s="5" t="s">
        <v>99</v>
      </c>
      <c r="G2903" s="6">
        <v>0</v>
      </c>
    </row>
    <row r="2904" spans="1:8" ht="10.5" customHeight="1" x14ac:dyDescent="0.2">
      <c r="A2904" s="5">
        <v>2857</v>
      </c>
      <c r="B2904" s="5" t="s">
        <v>104</v>
      </c>
      <c r="C2904" s="5">
        <v>21</v>
      </c>
      <c r="D2904" s="2" t="s">
        <v>57</v>
      </c>
      <c r="E2904" s="5" t="s">
        <v>14</v>
      </c>
      <c r="F2904" s="5" t="s">
        <v>99</v>
      </c>
      <c r="G2904" s="6">
        <v>103748</v>
      </c>
    </row>
    <row r="2905" spans="1:8" ht="10.5" customHeight="1" x14ac:dyDescent="0.2">
      <c r="A2905" s="5">
        <v>2858</v>
      </c>
      <c r="B2905" s="5" t="s">
        <v>104</v>
      </c>
      <c r="C2905" s="5">
        <v>22</v>
      </c>
      <c r="D2905" s="2" t="s">
        <v>58</v>
      </c>
      <c r="E2905" s="5" t="s">
        <v>14</v>
      </c>
      <c r="F2905" s="5" t="s">
        <v>99</v>
      </c>
      <c r="G2905" s="6">
        <v>0</v>
      </c>
    </row>
    <row r="2906" spans="1:8" ht="10.5" customHeight="1" x14ac:dyDescent="0.2">
      <c r="A2906" s="5">
        <v>2859</v>
      </c>
      <c r="B2906" s="5" t="s">
        <v>104</v>
      </c>
      <c r="C2906" s="5">
        <v>23</v>
      </c>
      <c r="D2906" s="2" t="s">
        <v>47</v>
      </c>
      <c r="E2906" s="5" t="s">
        <v>14</v>
      </c>
      <c r="F2906" s="5" t="s">
        <v>99</v>
      </c>
      <c r="G2906" s="6">
        <v>2774</v>
      </c>
    </row>
    <row r="2907" spans="1:8" ht="10.5" customHeight="1" x14ac:dyDescent="0.2">
      <c r="A2907" s="5">
        <v>2860</v>
      </c>
      <c r="B2907" s="5" t="s">
        <v>104</v>
      </c>
      <c r="C2907" s="5">
        <v>24</v>
      </c>
      <c r="D2907" s="2" t="s">
        <v>48</v>
      </c>
      <c r="E2907" s="5" t="s">
        <v>14</v>
      </c>
      <c r="F2907" s="5" t="s">
        <v>99</v>
      </c>
      <c r="G2907" s="6">
        <v>448214</v>
      </c>
    </row>
    <row r="2908" spans="1:8" ht="10.5" customHeight="1" x14ac:dyDescent="0.2">
      <c r="A2908" s="5">
        <v>2861</v>
      </c>
      <c r="B2908" s="5" t="s">
        <v>104</v>
      </c>
      <c r="C2908" s="5">
        <v>25</v>
      </c>
      <c r="D2908" s="2" t="s">
        <v>59</v>
      </c>
      <c r="E2908" s="5" t="s">
        <v>14</v>
      </c>
      <c r="F2908" s="5" t="s">
        <v>99</v>
      </c>
      <c r="G2908" s="6">
        <v>0</v>
      </c>
    </row>
    <row r="2909" spans="1:8" ht="10.5" customHeight="1" x14ac:dyDescent="0.2">
      <c r="A2909" s="5">
        <v>2862</v>
      </c>
      <c r="B2909" s="5" t="s">
        <v>104</v>
      </c>
      <c r="C2909" s="5">
        <v>26</v>
      </c>
      <c r="D2909" s="2" t="s">
        <v>49</v>
      </c>
      <c r="E2909" s="5" t="s">
        <v>14</v>
      </c>
      <c r="F2909" s="5" t="s">
        <v>99</v>
      </c>
      <c r="G2909" s="6">
        <v>0</v>
      </c>
    </row>
    <row r="2910" spans="1:8" ht="10.5" customHeight="1" x14ac:dyDescent="0.2">
      <c r="A2910" s="5">
        <v>2863</v>
      </c>
      <c r="B2910" s="5" t="s">
        <v>104</v>
      </c>
      <c r="C2910" s="5">
        <v>27</v>
      </c>
      <c r="D2910" s="2" t="s">
        <v>60</v>
      </c>
      <c r="E2910" s="5" t="s">
        <v>14</v>
      </c>
      <c r="F2910" s="5" t="s">
        <v>99</v>
      </c>
      <c r="G2910" s="6">
        <v>6699</v>
      </c>
    </row>
    <row r="2911" spans="1:8" ht="10.5" customHeight="1" x14ac:dyDescent="0.2">
      <c r="A2911" s="5">
        <v>2864</v>
      </c>
      <c r="B2911" s="5" t="s">
        <v>104</v>
      </c>
      <c r="C2911" s="5">
        <v>28</v>
      </c>
      <c r="D2911" s="2" t="s">
        <v>61</v>
      </c>
      <c r="E2911" s="5" t="s">
        <v>14</v>
      </c>
      <c r="F2911" s="5" t="s">
        <v>99</v>
      </c>
      <c r="G2911" s="6">
        <v>8233808</v>
      </c>
      <c r="H2911" s="6"/>
    </row>
    <row r="2912" spans="1:8" ht="10.5" customHeight="1" x14ac:dyDescent="0.2">
      <c r="A2912" s="5">
        <v>2865</v>
      </c>
      <c r="B2912" s="5" t="s">
        <v>11</v>
      </c>
      <c r="C2912" s="5">
        <v>29</v>
      </c>
      <c r="D2912" s="2" t="s">
        <v>11</v>
      </c>
      <c r="E2912" s="5" t="s">
        <v>13</v>
      </c>
      <c r="F2912" s="5" t="s">
        <v>99</v>
      </c>
      <c r="G2912" s="6">
        <v>1236818</v>
      </c>
    </row>
    <row r="2913" spans="1:7" ht="10.5" customHeight="1" x14ac:dyDescent="0.2">
      <c r="A2913" s="5">
        <v>2866</v>
      </c>
      <c r="B2913" s="5" t="s">
        <v>11</v>
      </c>
      <c r="C2913" s="5">
        <v>29</v>
      </c>
      <c r="D2913" s="2" t="s">
        <v>11</v>
      </c>
      <c r="E2913" s="5" t="s">
        <v>14</v>
      </c>
      <c r="F2913" s="5" t="s">
        <v>99</v>
      </c>
      <c r="G2913" s="6">
        <v>-613536</v>
      </c>
    </row>
    <row r="2914" spans="1:7" ht="10.5" customHeight="1" x14ac:dyDescent="0.2">
      <c r="A2914" s="5">
        <v>2867</v>
      </c>
      <c r="B2914" s="5" t="s">
        <v>24</v>
      </c>
      <c r="C2914" s="5">
        <v>30</v>
      </c>
      <c r="D2914" s="2" t="s">
        <v>15</v>
      </c>
      <c r="E2914" s="5" t="s">
        <v>13</v>
      </c>
      <c r="F2914" s="5" t="s">
        <v>99</v>
      </c>
      <c r="G2914" s="6">
        <v>0</v>
      </c>
    </row>
    <row r="2915" spans="1:7" ht="10.5" customHeight="1" x14ac:dyDescent="0.2">
      <c r="A2915" s="5">
        <v>2868</v>
      </c>
      <c r="B2915" s="5" t="s">
        <v>24</v>
      </c>
      <c r="C2915" s="5">
        <v>30</v>
      </c>
      <c r="D2915" s="2" t="s">
        <v>15</v>
      </c>
      <c r="E2915" s="5" t="s">
        <v>14</v>
      </c>
      <c r="F2915" s="5" t="s">
        <v>99</v>
      </c>
      <c r="G2915" s="6">
        <v>0</v>
      </c>
    </row>
    <row r="2916" spans="1:7" ht="10.5" customHeight="1" x14ac:dyDescent="0.2">
      <c r="A2916" s="5">
        <v>2869</v>
      </c>
      <c r="B2916" s="5" t="s">
        <v>25</v>
      </c>
      <c r="C2916" s="5">
        <v>1</v>
      </c>
      <c r="D2916" s="2" t="s">
        <v>18</v>
      </c>
      <c r="E2916" s="5" t="s">
        <v>13</v>
      </c>
      <c r="F2916" s="5" t="s">
        <v>100</v>
      </c>
      <c r="G2916" s="6">
        <v>323934</v>
      </c>
    </row>
    <row r="2917" spans="1:7" ht="10.5" customHeight="1" x14ac:dyDescent="0.2">
      <c r="A2917" s="5">
        <v>2870</v>
      </c>
      <c r="B2917" s="5" t="s">
        <v>25</v>
      </c>
      <c r="C2917" s="5">
        <v>2</v>
      </c>
      <c r="D2917" s="2" t="s">
        <v>0</v>
      </c>
      <c r="E2917" s="5" t="s">
        <v>13</v>
      </c>
      <c r="F2917" s="5" t="s">
        <v>100</v>
      </c>
      <c r="G2917" s="6">
        <v>9535679</v>
      </c>
    </row>
    <row r="2918" spans="1:7" ht="10.5" customHeight="1" x14ac:dyDescent="0.2">
      <c r="A2918" s="5">
        <v>2871</v>
      </c>
      <c r="B2918" s="5" t="s">
        <v>25</v>
      </c>
      <c r="C2918" s="5">
        <v>3</v>
      </c>
      <c r="D2918" s="2" t="s">
        <v>1</v>
      </c>
      <c r="E2918" s="5" t="s">
        <v>13</v>
      </c>
      <c r="F2918" s="5" t="s">
        <v>100</v>
      </c>
      <c r="G2918" s="6">
        <v>107250</v>
      </c>
    </row>
    <row r="2919" spans="1:7" ht="10.5" customHeight="1" x14ac:dyDescent="0.2">
      <c r="A2919" s="5">
        <v>2872</v>
      </c>
      <c r="B2919" s="5" t="s">
        <v>25</v>
      </c>
      <c r="C2919" s="5">
        <v>4</v>
      </c>
      <c r="D2919" s="2" t="s">
        <v>20</v>
      </c>
      <c r="E2919" s="5" t="s">
        <v>13</v>
      </c>
      <c r="F2919" s="5" t="s">
        <v>100</v>
      </c>
      <c r="G2919" s="6">
        <v>2768</v>
      </c>
    </row>
    <row r="2920" spans="1:7" ht="10.5" customHeight="1" x14ac:dyDescent="0.2">
      <c r="A2920" s="5">
        <v>2873</v>
      </c>
      <c r="B2920" s="5" t="s">
        <v>25</v>
      </c>
      <c r="C2920" s="5">
        <v>5</v>
      </c>
      <c r="D2920" s="2" t="s">
        <v>2</v>
      </c>
      <c r="E2920" s="5" t="s">
        <v>13</v>
      </c>
      <c r="F2920" s="5" t="s">
        <v>100</v>
      </c>
      <c r="G2920" s="6">
        <v>245</v>
      </c>
    </row>
    <row r="2921" spans="1:7" ht="10.5" customHeight="1" x14ac:dyDescent="0.2">
      <c r="A2921" s="5">
        <v>2874</v>
      </c>
      <c r="B2921" s="5" t="s">
        <v>25</v>
      </c>
      <c r="C2921" s="5">
        <v>6</v>
      </c>
      <c r="D2921" s="2" t="s">
        <v>19</v>
      </c>
      <c r="E2921" s="5" t="s">
        <v>13</v>
      </c>
      <c r="F2921" s="5" t="s">
        <v>100</v>
      </c>
      <c r="G2921" s="6">
        <v>2053850</v>
      </c>
    </row>
    <row r="2922" spans="1:7" ht="10.5" customHeight="1" x14ac:dyDescent="0.2">
      <c r="A2922" s="5">
        <v>2875</v>
      </c>
      <c r="B2922" s="5" t="s">
        <v>25</v>
      </c>
      <c r="C2922" s="5">
        <v>7</v>
      </c>
      <c r="D2922" s="2" t="s">
        <v>3</v>
      </c>
      <c r="E2922" s="5" t="s">
        <v>13</v>
      </c>
      <c r="F2922" s="5" t="s">
        <v>100</v>
      </c>
      <c r="G2922" s="6">
        <v>28653</v>
      </c>
    </row>
    <row r="2923" spans="1:7" ht="10.5" customHeight="1" x14ac:dyDescent="0.2">
      <c r="A2923" s="5">
        <v>2876</v>
      </c>
      <c r="B2923" s="5" t="s">
        <v>25</v>
      </c>
      <c r="C2923" s="5">
        <v>8</v>
      </c>
      <c r="D2923" s="2" t="s">
        <v>4</v>
      </c>
      <c r="E2923" s="5" t="s">
        <v>13</v>
      </c>
      <c r="F2923" s="5" t="s">
        <v>100</v>
      </c>
      <c r="G2923" s="6">
        <v>216172</v>
      </c>
    </row>
    <row r="2924" spans="1:7" ht="10.5" customHeight="1" x14ac:dyDescent="0.2">
      <c r="A2924" s="5">
        <v>2877</v>
      </c>
      <c r="B2924" s="5" t="s">
        <v>25</v>
      </c>
      <c r="C2924" s="5">
        <v>9</v>
      </c>
      <c r="D2924" s="2" t="s">
        <v>5</v>
      </c>
      <c r="E2924" s="5" t="s">
        <v>13</v>
      </c>
      <c r="F2924" s="5" t="s">
        <v>100</v>
      </c>
      <c r="G2924" s="6">
        <v>0</v>
      </c>
    </row>
    <row r="2925" spans="1:7" ht="10.5" customHeight="1" x14ac:dyDescent="0.2">
      <c r="A2925" s="5">
        <v>2878</v>
      </c>
      <c r="B2925" s="5" t="s">
        <v>25</v>
      </c>
      <c r="C2925" s="5">
        <v>10</v>
      </c>
      <c r="D2925" s="2" t="s">
        <v>6</v>
      </c>
      <c r="E2925" s="5" t="s">
        <v>13</v>
      </c>
      <c r="F2925" s="5" t="s">
        <v>100</v>
      </c>
      <c r="G2925" s="6">
        <v>0</v>
      </c>
    </row>
    <row r="2926" spans="1:7" ht="10.5" customHeight="1" x14ac:dyDescent="0.2">
      <c r="A2926" s="5">
        <v>2879</v>
      </c>
      <c r="B2926" s="5" t="s">
        <v>25</v>
      </c>
      <c r="C2926" s="5">
        <v>11</v>
      </c>
      <c r="D2926" s="2" t="s">
        <v>7</v>
      </c>
      <c r="E2926" s="5" t="s">
        <v>13</v>
      </c>
      <c r="F2926" s="5" t="s">
        <v>100</v>
      </c>
      <c r="G2926" s="6">
        <v>0</v>
      </c>
    </row>
    <row r="2927" spans="1:7" ht="10.5" customHeight="1" x14ac:dyDescent="0.2">
      <c r="A2927" s="5">
        <v>2880</v>
      </c>
      <c r="B2927" s="5" t="s">
        <v>25</v>
      </c>
      <c r="C2927" s="5">
        <v>12</v>
      </c>
      <c r="D2927" s="2" t="s">
        <v>8</v>
      </c>
      <c r="E2927" s="5" t="s">
        <v>13</v>
      </c>
      <c r="F2927" s="5" t="s">
        <v>100</v>
      </c>
      <c r="G2927" s="6">
        <v>43375959</v>
      </c>
    </row>
    <row r="2928" spans="1:7" ht="10.5" customHeight="1" x14ac:dyDescent="0.2">
      <c r="A2928" s="5">
        <v>2881</v>
      </c>
      <c r="B2928" s="5" t="s">
        <v>25</v>
      </c>
      <c r="C2928" s="5">
        <v>13</v>
      </c>
      <c r="D2928" s="2" t="s">
        <v>9</v>
      </c>
      <c r="E2928" s="5" t="s">
        <v>13</v>
      </c>
      <c r="F2928" s="5" t="s">
        <v>100</v>
      </c>
      <c r="G2928" s="6">
        <v>0</v>
      </c>
    </row>
    <row r="2929" spans="1:7" ht="10.5" customHeight="1" x14ac:dyDescent="0.2">
      <c r="A2929" s="5">
        <v>2882</v>
      </c>
      <c r="B2929" s="5" t="s">
        <v>25</v>
      </c>
      <c r="C2929" s="5">
        <v>14</v>
      </c>
      <c r="D2929" s="2" t="s">
        <v>10</v>
      </c>
      <c r="E2929" s="5" t="s">
        <v>13</v>
      </c>
      <c r="F2929" s="5" t="s">
        <v>100</v>
      </c>
      <c r="G2929" s="6">
        <v>23753364</v>
      </c>
    </row>
    <row r="2930" spans="1:7" ht="10.5" customHeight="1" x14ac:dyDescent="0.2">
      <c r="A2930" s="5">
        <v>2883</v>
      </c>
      <c r="B2930" s="5" t="s">
        <v>25</v>
      </c>
      <c r="C2930" s="5">
        <v>16</v>
      </c>
      <c r="D2930" s="2" t="s">
        <v>96</v>
      </c>
      <c r="E2930" s="5" t="s">
        <v>13</v>
      </c>
      <c r="F2930" s="5" t="s">
        <v>100</v>
      </c>
      <c r="G2930" s="6">
        <v>0</v>
      </c>
    </row>
    <row r="2931" spans="1:7" ht="10.5" customHeight="1" x14ac:dyDescent="0.2">
      <c r="A2931" s="5">
        <v>2885</v>
      </c>
      <c r="B2931" s="5" t="s">
        <v>25</v>
      </c>
      <c r="C2931" s="5">
        <v>1</v>
      </c>
      <c r="D2931" s="2" t="s">
        <v>18</v>
      </c>
      <c r="E2931" s="5" t="s">
        <v>14</v>
      </c>
      <c r="F2931" s="5" t="s">
        <v>100</v>
      </c>
      <c r="G2931" s="6">
        <v>0</v>
      </c>
    </row>
    <row r="2932" spans="1:7" ht="10.5" customHeight="1" x14ac:dyDescent="0.2">
      <c r="A2932" s="5">
        <v>2886</v>
      </c>
      <c r="B2932" s="5" t="s">
        <v>25</v>
      </c>
      <c r="C2932" s="5">
        <v>2</v>
      </c>
      <c r="D2932" s="2" t="s">
        <v>0</v>
      </c>
      <c r="E2932" s="5" t="s">
        <v>14</v>
      </c>
      <c r="F2932" s="5" t="s">
        <v>100</v>
      </c>
      <c r="G2932" s="6">
        <v>0</v>
      </c>
    </row>
    <row r="2933" spans="1:7" ht="10.5" customHeight="1" x14ac:dyDescent="0.2">
      <c r="A2933" s="5">
        <v>2887</v>
      </c>
      <c r="B2933" s="5" t="s">
        <v>25</v>
      </c>
      <c r="C2933" s="5">
        <v>3</v>
      </c>
      <c r="D2933" s="2" t="s">
        <v>1</v>
      </c>
      <c r="E2933" s="5" t="s">
        <v>14</v>
      </c>
      <c r="F2933" s="5" t="s">
        <v>100</v>
      </c>
      <c r="G2933" s="6">
        <v>893206</v>
      </c>
    </row>
    <row r="2934" spans="1:7" ht="10.5" customHeight="1" x14ac:dyDescent="0.2">
      <c r="A2934" s="5">
        <v>2888</v>
      </c>
      <c r="B2934" s="5" t="s">
        <v>25</v>
      </c>
      <c r="C2934" s="5">
        <v>4</v>
      </c>
      <c r="D2934" s="2" t="s">
        <v>20</v>
      </c>
      <c r="E2934" s="5" t="s">
        <v>14</v>
      </c>
      <c r="F2934" s="5" t="s">
        <v>100</v>
      </c>
      <c r="G2934" s="6">
        <v>27969</v>
      </c>
    </row>
    <row r="2935" spans="1:7" ht="10.5" customHeight="1" x14ac:dyDescent="0.2">
      <c r="A2935" s="5">
        <v>2889</v>
      </c>
      <c r="B2935" s="5" t="s">
        <v>25</v>
      </c>
      <c r="C2935" s="5">
        <v>5</v>
      </c>
      <c r="D2935" s="2" t="s">
        <v>2</v>
      </c>
      <c r="E2935" s="5" t="s">
        <v>14</v>
      </c>
      <c r="F2935" s="5" t="s">
        <v>100</v>
      </c>
      <c r="G2935" s="6">
        <v>0</v>
      </c>
    </row>
    <row r="2936" spans="1:7" ht="10.5" customHeight="1" x14ac:dyDescent="0.2">
      <c r="A2936" s="5">
        <v>2890</v>
      </c>
      <c r="B2936" s="5" t="s">
        <v>25</v>
      </c>
      <c r="C2936" s="5">
        <v>6</v>
      </c>
      <c r="D2936" s="2" t="s">
        <v>19</v>
      </c>
      <c r="E2936" s="5" t="s">
        <v>14</v>
      </c>
      <c r="F2936" s="5" t="s">
        <v>100</v>
      </c>
      <c r="G2936" s="6">
        <v>0</v>
      </c>
    </row>
    <row r="2937" spans="1:7" ht="10.5" customHeight="1" x14ac:dyDescent="0.2">
      <c r="A2937" s="5">
        <v>2891</v>
      </c>
      <c r="B2937" s="5" t="s">
        <v>25</v>
      </c>
      <c r="C2937" s="5">
        <v>7</v>
      </c>
      <c r="D2937" s="2" t="s">
        <v>3</v>
      </c>
      <c r="E2937" s="5" t="s">
        <v>14</v>
      </c>
      <c r="F2937" s="5" t="s">
        <v>100</v>
      </c>
      <c r="G2937" s="6">
        <v>2388</v>
      </c>
    </row>
    <row r="2938" spans="1:7" ht="10.5" customHeight="1" x14ac:dyDescent="0.2">
      <c r="A2938" s="5">
        <v>2892</v>
      </c>
      <c r="B2938" s="5" t="s">
        <v>25</v>
      </c>
      <c r="C2938" s="5">
        <v>8</v>
      </c>
      <c r="D2938" s="2" t="s">
        <v>4</v>
      </c>
      <c r="E2938" s="5" t="s">
        <v>14</v>
      </c>
      <c r="F2938" s="5" t="s">
        <v>100</v>
      </c>
      <c r="G2938" s="6">
        <v>2081956</v>
      </c>
    </row>
    <row r="2939" spans="1:7" ht="10.5" customHeight="1" x14ac:dyDescent="0.2">
      <c r="A2939" s="5">
        <v>2893</v>
      </c>
      <c r="B2939" s="5" t="s">
        <v>25</v>
      </c>
      <c r="C2939" s="5">
        <v>9</v>
      </c>
      <c r="D2939" s="2" t="s">
        <v>5</v>
      </c>
      <c r="E2939" s="5" t="s">
        <v>14</v>
      </c>
      <c r="F2939" s="5" t="s">
        <v>100</v>
      </c>
      <c r="G2939" s="6">
        <v>2666373</v>
      </c>
    </row>
    <row r="2940" spans="1:7" ht="10.5" customHeight="1" x14ac:dyDescent="0.2">
      <c r="A2940" s="5">
        <v>2894</v>
      </c>
      <c r="B2940" s="5" t="s">
        <v>25</v>
      </c>
      <c r="C2940" s="5">
        <v>10</v>
      </c>
      <c r="D2940" s="2" t="s">
        <v>6</v>
      </c>
      <c r="E2940" s="5" t="s">
        <v>14</v>
      </c>
      <c r="F2940" s="5" t="s">
        <v>100</v>
      </c>
      <c r="G2940" s="6">
        <v>513739</v>
      </c>
    </row>
    <row r="2941" spans="1:7" ht="10.5" customHeight="1" x14ac:dyDescent="0.2">
      <c r="A2941" s="5">
        <v>2895</v>
      </c>
      <c r="B2941" s="5" t="s">
        <v>25</v>
      </c>
      <c r="C2941" s="5">
        <v>11</v>
      </c>
      <c r="D2941" s="2" t="s">
        <v>7</v>
      </c>
      <c r="E2941" s="5" t="s">
        <v>14</v>
      </c>
      <c r="F2941" s="5" t="s">
        <v>100</v>
      </c>
      <c r="G2941" s="6">
        <v>3237473</v>
      </c>
    </row>
    <row r="2942" spans="1:7" ht="10.5" customHeight="1" x14ac:dyDescent="0.2">
      <c r="A2942" s="5">
        <v>2896</v>
      </c>
      <c r="B2942" s="5" t="s">
        <v>25</v>
      </c>
      <c r="C2942" s="5">
        <v>12</v>
      </c>
      <c r="D2942" s="2" t="s">
        <v>8</v>
      </c>
      <c r="E2942" s="5" t="s">
        <v>14</v>
      </c>
      <c r="F2942" s="5" t="s">
        <v>100</v>
      </c>
      <c r="G2942" s="6">
        <v>980000</v>
      </c>
    </row>
    <row r="2943" spans="1:7" ht="10.5" customHeight="1" x14ac:dyDescent="0.2">
      <c r="A2943" s="5">
        <v>2897</v>
      </c>
      <c r="B2943" s="5" t="s">
        <v>25</v>
      </c>
      <c r="C2943" s="5">
        <v>13</v>
      </c>
      <c r="D2943" s="2" t="s">
        <v>9</v>
      </c>
      <c r="E2943" s="5" t="s">
        <v>14</v>
      </c>
      <c r="F2943" s="5" t="s">
        <v>100</v>
      </c>
      <c r="G2943" s="6">
        <v>2445950</v>
      </c>
    </row>
    <row r="2944" spans="1:7" ht="10.5" customHeight="1" x14ac:dyDescent="0.2">
      <c r="A2944" s="5">
        <v>2898</v>
      </c>
      <c r="B2944" s="5" t="s">
        <v>25</v>
      </c>
      <c r="C2944" s="5">
        <v>14</v>
      </c>
      <c r="D2944" s="2" t="s">
        <v>10</v>
      </c>
      <c r="E2944" s="5" t="s">
        <v>14</v>
      </c>
      <c r="F2944" s="5" t="s">
        <v>100</v>
      </c>
      <c r="G2944" s="6">
        <v>1518672</v>
      </c>
    </row>
    <row r="2945" spans="1:8" ht="10.5" customHeight="1" x14ac:dyDescent="0.2">
      <c r="A2945" s="5">
        <v>2899</v>
      </c>
      <c r="B2945" s="5" t="s">
        <v>25</v>
      </c>
      <c r="C2945" s="5">
        <v>16</v>
      </c>
      <c r="D2945" s="2" t="s">
        <v>96</v>
      </c>
      <c r="E2945" s="5" t="s">
        <v>14</v>
      </c>
      <c r="F2945" s="5" t="s">
        <v>100</v>
      </c>
      <c r="G2945" s="6">
        <v>1254316</v>
      </c>
    </row>
    <row r="2946" spans="1:8" ht="10.5" customHeight="1" x14ac:dyDescent="0.2">
      <c r="A2946" s="5">
        <v>2901</v>
      </c>
      <c r="B2946" s="5" t="s">
        <v>104</v>
      </c>
      <c r="C2946" s="5">
        <v>20</v>
      </c>
      <c r="D2946" s="2" t="s">
        <v>56</v>
      </c>
      <c r="E2946" s="5" t="s">
        <v>13</v>
      </c>
      <c r="F2946" s="5" t="s">
        <v>100</v>
      </c>
      <c r="G2946" s="6">
        <v>0</v>
      </c>
    </row>
    <row r="2947" spans="1:8" ht="10.5" customHeight="1" x14ac:dyDescent="0.2">
      <c r="A2947" s="5">
        <v>2902</v>
      </c>
      <c r="B2947" s="5" t="s">
        <v>104</v>
      </c>
      <c r="C2947" s="5">
        <v>21</v>
      </c>
      <c r="D2947" s="2" t="s">
        <v>57</v>
      </c>
      <c r="E2947" s="5" t="s">
        <v>13</v>
      </c>
      <c r="F2947" s="5" t="s">
        <v>100</v>
      </c>
      <c r="G2947" s="6">
        <v>0</v>
      </c>
    </row>
    <row r="2948" spans="1:8" ht="10.5" customHeight="1" x14ac:dyDescent="0.2">
      <c r="A2948" s="5">
        <v>2903</v>
      </c>
      <c r="B2948" s="5" t="s">
        <v>104</v>
      </c>
      <c r="C2948" s="5">
        <v>22</v>
      </c>
      <c r="D2948" s="2" t="s">
        <v>58</v>
      </c>
      <c r="E2948" s="5" t="s">
        <v>13</v>
      </c>
      <c r="F2948" s="5" t="s">
        <v>100</v>
      </c>
      <c r="G2948" s="6">
        <v>0</v>
      </c>
    </row>
    <row r="2949" spans="1:8" ht="10.5" customHeight="1" x14ac:dyDescent="0.2">
      <c r="A2949" s="5">
        <v>2904</v>
      </c>
      <c r="B2949" s="5" t="s">
        <v>104</v>
      </c>
      <c r="C2949" s="5">
        <v>23</v>
      </c>
      <c r="D2949" s="2" t="s">
        <v>47</v>
      </c>
      <c r="E2949" s="5" t="s">
        <v>13</v>
      </c>
      <c r="F2949" s="5" t="s">
        <v>100</v>
      </c>
      <c r="G2949" s="6">
        <v>109289</v>
      </c>
    </row>
    <row r="2950" spans="1:8" ht="10.5" customHeight="1" x14ac:dyDescent="0.2">
      <c r="A2950" s="5">
        <v>2905</v>
      </c>
      <c r="B2950" s="5" t="s">
        <v>104</v>
      </c>
      <c r="C2950" s="5">
        <v>24</v>
      </c>
      <c r="D2950" s="2" t="s">
        <v>48</v>
      </c>
      <c r="E2950" s="5" t="s">
        <v>13</v>
      </c>
      <c r="F2950" s="5" t="s">
        <v>100</v>
      </c>
      <c r="G2950" s="6">
        <v>5259</v>
      </c>
    </row>
    <row r="2951" spans="1:8" ht="10.5" customHeight="1" x14ac:dyDescent="0.2">
      <c r="A2951" s="5">
        <v>2906</v>
      </c>
      <c r="B2951" s="5" t="s">
        <v>104</v>
      </c>
      <c r="C2951" s="5">
        <v>25</v>
      </c>
      <c r="D2951" s="2" t="s">
        <v>59</v>
      </c>
      <c r="E2951" s="5" t="s">
        <v>13</v>
      </c>
      <c r="F2951" s="5" t="s">
        <v>100</v>
      </c>
      <c r="G2951" s="6">
        <v>328263</v>
      </c>
    </row>
    <row r="2952" spans="1:8" ht="10.5" customHeight="1" x14ac:dyDescent="0.2">
      <c r="A2952" s="5">
        <v>2907</v>
      </c>
      <c r="B2952" s="5" t="s">
        <v>104</v>
      </c>
      <c r="C2952" s="5">
        <v>26</v>
      </c>
      <c r="D2952" s="2" t="s">
        <v>49</v>
      </c>
      <c r="E2952" s="5" t="s">
        <v>13</v>
      </c>
      <c r="F2952" s="5" t="s">
        <v>100</v>
      </c>
      <c r="G2952" s="6">
        <v>272286</v>
      </c>
    </row>
    <row r="2953" spans="1:8" ht="10.5" customHeight="1" x14ac:dyDescent="0.2">
      <c r="A2953" s="5">
        <v>2908</v>
      </c>
      <c r="B2953" s="5" t="s">
        <v>104</v>
      </c>
      <c r="C2953" s="5">
        <v>27</v>
      </c>
      <c r="D2953" s="2" t="s">
        <v>60</v>
      </c>
      <c r="E2953" s="5" t="s">
        <v>13</v>
      </c>
      <c r="F2953" s="5" t="s">
        <v>100</v>
      </c>
      <c r="G2953" s="6">
        <v>56762</v>
      </c>
      <c r="H2953" s="6"/>
    </row>
    <row r="2954" spans="1:8" ht="10.5" customHeight="1" x14ac:dyDescent="0.2">
      <c r="A2954" s="5">
        <v>2909</v>
      </c>
      <c r="B2954" s="5" t="s">
        <v>104</v>
      </c>
      <c r="C2954" s="5">
        <v>28</v>
      </c>
      <c r="D2954" s="2" t="s">
        <v>61</v>
      </c>
      <c r="E2954" s="5" t="s">
        <v>13</v>
      </c>
      <c r="F2954" s="5" t="s">
        <v>100</v>
      </c>
      <c r="G2954" s="6">
        <v>1575887</v>
      </c>
      <c r="H2954" s="6">
        <f>2347746-SUM(G2946:G2953)</f>
        <v>1575887</v>
      </c>
    </row>
    <row r="2955" spans="1:8" ht="10.5" customHeight="1" x14ac:dyDescent="0.2">
      <c r="A2955" s="5">
        <v>2910</v>
      </c>
      <c r="B2955" s="5" t="s">
        <v>104</v>
      </c>
      <c r="C2955" s="5">
        <v>20</v>
      </c>
      <c r="D2955" s="2" t="s">
        <v>56</v>
      </c>
      <c r="E2955" s="5" t="s">
        <v>14</v>
      </c>
      <c r="F2955" s="5" t="s">
        <v>100</v>
      </c>
      <c r="G2955" s="6">
        <v>0</v>
      </c>
    </row>
    <row r="2956" spans="1:8" ht="10.5" customHeight="1" x14ac:dyDescent="0.2">
      <c r="A2956" s="5">
        <v>2911</v>
      </c>
      <c r="B2956" s="5" t="s">
        <v>104</v>
      </c>
      <c r="C2956" s="5">
        <v>21</v>
      </c>
      <c r="D2956" s="2" t="s">
        <v>57</v>
      </c>
      <c r="E2956" s="5" t="s">
        <v>14</v>
      </c>
      <c r="F2956" s="5" t="s">
        <v>100</v>
      </c>
      <c r="G2956" s="6">
        <v>108000</v>
      </c>
    </row>
    <row r="2957" spans="1:8" ht="10.5" customHeight="1" x14ac:dyDescent="0.2">
      <c r="A2957" s="5">
        <v>2912</v>
      </c>
      <c r="B2957" s="5" t="s">
        <v>104</v>
      </c>
      <c r="C2957" s="5">
        <v>22</v>
      </c>
      <c r="D2957" s="2" t="s">
        <v>58</v>
      </c>
      <c r="E2957" s="5" t="s">
        <v>14</v>
      </c>
      <c r="F2957" s="5" t="s">
        <v>100</v>
      </c>
      <c r="G2957" s="6">
        <v>0</v>
      </c>
    </row>
    <row r="2958" spans="1:8" ht="10.5" customHeight="1" x14ac:dyDescent="0.2">
      <c r="A2958" s="5">
        <v>2913</v>
      </c>
      <c r="B2958" s="5" t="s">
        <v>104</v>
      </c>
      <c r="C2958" s="5">
        <v>23</v>
      </c>
      <c r="D2958" s="2" t="s">
        <v>47</v>
      </c>
      <c r="E2958" s="5" t="s">
        <v>14</v>
      </c>
      <c r="F2958" s="5" t="s">
        <v>100</v>
      </c>
      <c r="G2958" s="6">
        <v>1791</v>
      </c>
    </row>
    <row r="2959" spans="1:8" ht="10.5" customHeight="1" x14ac:dyDescent="0.2">
      <c r="A2959" s="5">
        <v>2914</v>
      </c>
      <c r="B2959" s="5" t="s">
        <v>104</v>
      </c>
      <c r="C2959" s="5">
        <v>24</v>
      </c>
      <c r="D2959" s="2" t="s">
        <v>48</v>
      </c>
      <c r="E2959" s="5" t="s">
        <v>14</v>
      </c>
      <c r="F2959" s="5" t="s">
        <v>100</v>
      </c>
      <c r="G2959" s="6">
        <v>209358</v>
      </c>
    </row>
    <row r="2960" spans="1:8" ht="10.5" customHeight="1" x14ac:dyDescent="0.2">
      <c r="A2960" s="5">
        <v>2915</v>
      </c>
      <c r="B2960" s="5" t="s">
        <v>104</v>
      </c>
      <c r="C2960" s="5">
        <v>25</v>
      </c>
      <c r="D2960" s="2" t="s">
        <v>59</v>
      </c>
      <c r="E2960" s="5" t="s">
        <v>14</v>
      </c>
      <c r="F2960" s="5" t="s">
        <v>100</v>
      </c>
      <c r="G2960" s="6">
        <v>0</v>
      </c>
    </row>
    <row r="2961" spans="1:8" ht="10.5" customHeight="1" x14ac:dyDescent="0.2">
      <c r="A2961" s="5">
        <v>2916</v>
      </c>
      <c r="B2961" s="5" t="s">
        <v>104</v>
      </c>
      <c r="C2961" s="5">
        <v>26</v>
      </c>
      <c r="D2961" s="2" t="s">
        <v>49</v>
      </c>
      <c r="E2961" s="5" t="s">
        <v>14</v>
      </c>
      <c r="F2961" s="5" t="s">
        <v>100</v>
      </c>
      <c r="G2961" s="6">
        <v>0</v>
      </c>
    </row>
    <row r="2962" spans="1:8" ht="10.5" customHeight="1" x14ac:dyDescent="0.2">
      <c r="A2962" s="5">
        <v>2917</v>
      </c>
      <c r="B2962" s="5" t="s">
        <v>104</v>
      </c>
      <c r="C2962" s="5">
        <v>27</v>
      </c>
      <c r="D2962" s="2" t="s">
        <v>60</v>
      </c>
      <c r="E2962" s="5" t="s">
        <v>14</v>
      </c>
      <c r="F2962" s="5" t="s">
        <v>100</v>
      </c>
      <c r="G2962" s="6">
        <v>39155</v>
      </c>
    </row>
    <row r="2963" spans="1:8" ht="10.5" customHeight="1" x14ac:dyDescent="0.2">
      <c r="A2963" s="5">
        <v>2918</v>
      </c>
      <c r="B2963" s="5" t="s">
        <v>104</v>
      </c>
      <c r="C2963" s="5">
        <v>28</v>
      </c>
      <c r="D2963" s="2" t="s">
        <v>61</v>
      </c>
      <c r="E2963" s="5" t="s">
        <v>14</v>
      </c>
      <c r="F2963" s="5" t="s">
        <v>100</v>
      </c>
      <c r="G2963" s="6">
        <v>8585065</v>
      </c>
      <c r="H2963" s="6">
        <f>8943369-SUM(G2955:G2962)</f>
        <v>8585065</v>
      </c>
    </row>
    <row r="2964" spans="1:8" ht="10.5" customHeight="1" x14ac:dyDescent="0.2">
      <c r="A2964" s="5">
        <v>2919</v>
      </c>
      <c r="B2964" s="5" t="s">
        <v>11</v>
      </c>
      <c r="C2964" s="5">
        <v>29</v>
      </c>
      <c r="D2964" s="2" t="s">
        <v>11</v>
      </c>
      <c r="E2964" s="5" t="s">
        <v>13</v>
      </c>
      <c r="F2964" s="5" t="s">
        <v>100</v>
      </c>
      <c r="G2964" s="6">
        <v>1026492</v>
      </c>
    </row>
    <row r="2965" spans="1:8" ht="10.5" customHeight="1" x14ac:dyDescent="0.2">
      <c r="A2965" s="5">
        <v>2920</v>
      </c>
      <c r="B2965" s="5" t="s">
        <v>11</v>
      </c>
      <c r="C2965" s="5">
        <v>29</v>
      </c>
      <c r="D2965" s="2" t="s">
        <v>11</v>
      </c>
      <c r="E2965" s="5" t="s">
        <v>14</v>
      </c>
      <c r="F2965" s="5" t="s">
        <v>100</v>
      </c>
      <c r="G2965" s="6">
        <v>-1018551</v>
      </c>
    </row>
    <row r="2966" spans="1:8" ht="10.5" customHeight="1" x14ac:dyDescent="0.2">
      <c r="A2966" s="5">
        <v>2921</v>
      </c>
      <c r="B2966" s="5" t="s">
        <v>24</v>
      </c>
      <c r="C2966" s="5">
        <v>30</v>
      </c>
      <c r="D2966" s="2" t="s">
        <v>15</v>
      </c>
      <c r="E2966" s="5" t="s">
        <v>13</v>
      </c>
      <c r="F2966" s="5" t="s">
        <v>100</v>
      </c>
      <c r="G2966" s="6">
        <v>0</v>
      </c>
    </row>
    <row r="2967" spans="1:8" ht="10.5" customHeight="1" x14ac:dyDescent="0.2">
      <c r="A2967" s="5">
        <v>2922</v>
      </c>
      <c r="B2967" s="5" t="s">
        <v>24</v>
      </c>
      <c r="C2967" s="5">
        <v>30</v>
      </c>
      <c r="D2967" s="2" t="s">
        <v>15</v>
      </c>
      <c r="E2967" s="5" t="s">
        <v>14</v>
      </c>
      <c r="F2967" s="5" t="s">
        <v>100</v>
      </c>
      <c r="G2967" s="6">
        <v>0</v>
      </c>
    </row>
    <row r="2968" spans="1:8" ht="10.5" customHeight="1" x14ac:dyDescent="0.2">
      <c r="A2968" s="5">
        <v>2923</v>
      </c>
      <c r="B2968" s="5" t="s">
        <v>25</v>
      </c>
      <c r="C2968" s="5">
        <v>1</v>
      </c>
      <c r="D2968" s="2" t="s">
        <v>18</v>
      </c>
      <c r="E2968" s="5" t="s">
        <v>13</v>
      </c>
      <c r="F2968" s="5" t="s">
        <v>101</v>
      </c>
      <c r="G2968" s="6">
        <v>311242</v>
      </c>
    </row>
    <row r="2969" spans="1:8" ht="10.5" customHeight="1" x14ac:dyDescent="0.2">
      <c r="A2969" s="5">
        <v>2924</v>
      </c>
      <c r="B2969" s="5" t="s">
        <v>25</v>
      </c>
      <c r="C2969" s="5">
        <v>2</v>
      </c>
      <c r="D2969" s="2" t="s">
        <v>0</v>
      </c>
      <c r="E2969" s="5" t="s">
        <v>13</v>
      </c>
      <c r="F2969" s="5" t="s">
        <v>101</v>
      </c>
      <c r="G2969" s="6">
        <v>9114589</v>
      </c>
    </row>
    <row r="2970" spans="1:8" ht="10.5" customHeight="1" x14ac:dyDescent="0.2">
      <c r="A2970" s="5">
        <v>2925</v>
      </c>
      <c r="B2970" s="5" t="s">
        <v>25</v>
      </c>
      <c r="C2970" s="5">
        <v>3</v>
      </c>
      <c r="D2970" s="2" t="s">
        <v>1</v>
      </c>
      <c r="E2970" s="5" t="s">
        <v>13</v>
      </c>
      <c r="F2970" s="5" t="s">
        <v>101</v>
      </c>
      <c r="G2970" s="6">
        <v>96180</v>
      </c>
    </row>
    <row r="2971" spans="1:8" ht="10.5" customHeight="1" x14ac:dyDescent="0.2">
      <c r="A2971" s="5">
        <v>2926</v>
      </c>
      <c r="B2971" s="5" t="s">
        <v>25</v>
      </c>
      <c r="C2971" s="5">
        <v>4</v>
      </c>
      <c r="D2971" s="2" t="s">
        <v>20</v>
      </c>
      <c r="E2971" s="5" t="s">
        <v>13</v>
      </c>
      <c r="F2971" s="5" t="s">
        <v>101</v>
      </c>
      <c r="G2971" s="6">
        <v>1205</v>
      </c>
    </row>
    <row r="2972" spans="1:8" ht="10.5" customHeight="1" x14ac:dyDescent="0.2">
      <c r="A2972" s="5">
        <v>2927</v>
      </c>
      <c r="B2972" s="5" t="s">
        <v>25</v>
      </c>
      <c r="C2972" s="5">
        <v>5</v>
      </c>
      <c r="D2972" s="2" t="s">
        <v>2</v>
      </c>
      <c r="E2972" s="5" t="s">
        <v>13</v>
      </c>
      <c r="F2972" s="5" t="s">
        <v>101</v>
      </c>
      <c r="G2972" s="6">
        <v>0</v>
      </c>
    </row>
    <row r="2973" spans="1:8" ht="10.5" customHeight="1" x14ac:dyDescent="0.2">
      <c r="A2973" s="5">
        <v>2928</v>
      </c>
      <c r="B2973" s="5" t="s">
        <v>25</v>
      </c>
      <c r="C2973" s="5">
        <v>6</v>
      </c>
      <c r="D2973" s="2" t="s">
        <v>19</v>
      </c>
      <c r="E2973" s="5" t="s">
        <v>13</v>
      </c>
      <c r="F2973" s="5" t="s">
        <v>101</v>
      </c>
      <c r="G2973" s="6">
        <v>2002046</v>
      </c>
    </row>
    <row r="2974" spans="1:8" ht="10.5" customHeight="1" x14ac:dyDescent="0.2">
      <c r="A2974" s="5">
        <v>2929</v>
      </c>
      <c r="B2974" s="5" t="s">
        <v>25</v>
      </c>
      <c r="C2974" s="5">
        <v>7</v>
      </c>
      <c r="D2974" s="2" t="s">
        <v>3</v>
      </c>
      <c r="E2974" s="5" t="s">
        <v>13</v>
      </c>
      <c r="F2974" s="5" t="s">
        <v>101</v>
      </c>
      <c r="G2974" s="6">
        <v>38832</v>
      </c>
    </row>
    <row r="2975" spans="1:8" ht="10.5" customHeight="1" x14ac:dyDescent="0.2">
      <c r="A2975" s="5">
        <v>2930</v>
      </c>
      <c r="B2975" s="5" t="s">
        <v>25</v>
      </c>
      <c r="C2975" s="5">
        <v>8</v>
      </c>
      <c r="D2975" s="2" t="s">
        <v>4</v>
      </c>
      <c r="E2975" s="5" t="s">
        <v>13</v>
      </c>
      <c r="F2975" s="5" t="s">
        <v>101</v>
      </c>
      <c r="G2975" s="6">
        <v>1379558</v>
      </c>
    </row>
    <row r="2976" spans="1:8" ht="10.5" customHeight="1" x14ac:dyDescent="0.2">
      <c r="A2976" s="5">
        <v>2931</v>
      </c>
      <c r="B2976" s="5" t="s">
        <v>25</v>
      </c>
      <c r="C2976" s="5">
        <v>9</v>
      </c>
      <c r="D2976" s="2" t="s">
        <v>5</v>
      </c>
      <c r="E2976" s="5" t="s">
        <v>13</v>
      </c>
      <c r="F2976" s="5" t="s">
        <v>101</v>
      </c>
      <c r="G2976" s="6">
        <v>0</v>
      </c>
    </row>
    <row r="2977" spans="1:7" ht="10.5" customHeight="1" x14ac:dyDescent="0.2">
      <c r="A2977" s="5">
        <v>2932</v>
      </c>
      <c r="B2977" s="5" t="s">
        <v>25</v>
      </c>
      <c r="C2977" s="5">
        <v>10</v>
      </c>
      <c r="D2977" s="2" t="s">
        <v>6</v>
      </c>
      <c r="E2977" s="5" t="s">
        <v>13</v>
      </c>
      <c r="F2977" s="5" t="s">
        <v>101</v>
      </c>
      <c r="G2977" s="6">
        <v>0</v>
      </c>
    </row>
    <row r="2978" spans="1:7" ht="10.5" customHeight="1" x14ac:dyDescent="0.2">
      <c r="A2978" s="5">
        <v>2933</v>
      </c>
      <c r="B2978" s="5" t="s">
        <v>25</v>
      </c>
      <c r="C2978" s="5">
        <v>11</v>
      </c>
      <c r="D2978" s="2" t="s">
        <v>7</v>
      </c>
      <c r="E2978" s="5" t="s">
        <v>13</v>
      </c>
      <c r="F2978" s="5" t="s">
        <v>101</v>
      </c>
      <c r="G2978" s="6">
        <v>0</v>
      </c>
    </row>
    <row r="2979" spans="1:7" ht="10.5" customHeight="1" x14ac:dyDescent="0.2">
      <c r="A2979" s="5">
        <v>2934</v>
      </c>
      <c r="B2979" s="5" t="s">
        <v>25</v>
      </c>
      <c r="C2979" s="5">
        <v>12</v>
      </c>
      <c r="D2979" s="2" t="s">
        <v>8</v>
      </c>
      <c r="E2979" s="5" t="s">
        <v>13</v>
      </c>
      <c r="F2979" s="5" t="s">
        <v>101</v>
      </c>
      <c r="G2979" s="6">
        <v>44852331</v>
      </c>
    </row>
    <row r="2980" spans="1:7" ht="10.5" customHeight="1" x14ac:dyDescent="0.2">
      <c r="A2980" s="5">
        <v>2935</v>
      </c>
      <c r="B2980" s="5" t="s">
        <v>25</v>
      </c>
      <c r="C2980" s="5">
        <v>13</v>
      </c>
      <c r="D2980" s="2" t="s">
        <v>9</v>
      </c>
      <c r="E2980" s="5" t="s">
        <v>13</v>
      </c>
      <c r="F2980" s="5" t="s">
        <v>101</v>
      </c>
      <c r="G2980" s="6">
        <v>0</v>
      </c>
    </row>
    <row r="2981" spans="1:7" ht="10.5" customHeight="1" x14ac:dyDescent="0.2">
      <c r="A2981" s="5">
        <v>2936</v>
      </c>
      <c r="B2981" s="5" t="s">
        <v>25</v>
      </c>
      <c r="C2981" s="5">
        <v>14</v>
      </c>
      <c r="D2981" s="2" t="s">
        <v>10</v>
      </c>
      <c r="E2981" s="5" t="s">
        <v>13</v>
      </c>
      <c r="F2981" s="5" t="s">
        <v>101</v>
      </c>
      <c r="G2981" s="6">
        <v>26740781</v>
      </c>
    </row>
    <row r="2982" spans="1:7" ht="10.5" customHeight="1" x14ac:dyDescent="0.2">
      <c r="A2982" s="5">
        <v>2937</v>
      </c>
      <c r="B2982" s="5" t="s">
        <v>25</v>
      </c>
      <c r="C2982" s="5">
        <v>16</v>
      </c>
      <c r="D2982" s="2" t="s">
        <v>96</v>
      </c>
      <c r="E2982" s="5" t="s">
        <v>13</v>
      </c>
      <c r="F2982" s="5" t="s">
        <v>101</v>
      </c>
      <c r="G2982" s="6">
        <v>0</v>
      </c>
    </row>
    <row r="2983" spans="1:7" ht="10.5" customHeight="1" x14ac:dyDescent="0.2">
      <c r="A2983" s="5">
        <v>2939</v>
      </c>
      <c r="B2983" s="5" t="s">
        <v>25</v>
      </c>
      <c r="C2983" s="5">
        <v>1</v>
      </c>
      <c r="D2983" s="2" t="s">
        <v>18</v>
      </c>
      <c r="E2983" s="5" t="s">
        <v>14</v>
      </c>
      <c r="F2983" s="5" t="s">
        <v>101</v>
      </c>
      <c r="G2983" s="6">
        <v>0</v>
      </c>
    </row>
    <row r="2984" spans="1:7" ht="10.5" customHeight="1" x14ac:dyDescent="0.2">
      <c r="A2984" s="5">
        <v>2940</v>
      </c>
      <c r="B2984" s="5" t="s">
        <v>25</v>
      </c>
      <c r="C2984" s="5">
        <v>2</v>
      </c>
      <c r="D2984" s="2" t="s">
        <v>0</v>
      </c>
      <c r="E2984" s="5" t="s">
        <v>14</v>
      </c>
      <c r="F2984" s="5" t="s">
        <v>101</v>
      </c>
      <c r="G2984" s="6">
        <v>0</v>
      </c>
    </row>
    <row r="2985" spans="1:7" ht="10.5" customHeight="1" x14ac:dyDescent="0.2">
      <c r="A2985" s="5">
        <v>2941</v>
      </c>
      <c r="B2985" s="5" t="s">
        <v>25</v>
      </c>
      <c r="C2985" s="5">
        <v>3</v>
      </c>
      <c r="D2985" s="2" t="s">
        <v>1</v>
      </c>
      <c r="E2985" s="5" t="s">
        <v>14</v>
      </c>
      <c r="F2985" s="5" t="s">
        <v>101</v>
      </c>
      <c r="G2985" s="6">
        <v>826806</v>
      </c>
    </row>
    <row r="2986" spans="1:7" ht="10.5" customHeight="1" x14ac:dyDescent="0.2">
      <c r="A2986" s="5">
        <v>2942</v>
      </c>
      <c r="B2986" s="5" t="s">
        <v>25</v>
      </c>
      <c r="C2986" s="5">
        <v>4</v>
      </c>
      <c r="D2986" s="2" t="s">
        <v>20</v>
      </c>
      <c r="E2986" s="5" t="s">
        <v>14</v>
      </c>
      <c r="F2986" s="5" t="s">
        <v>101</v>
      </c>
      <c r="G2986" s="6">
        <v>14336</v>
      </c>
    </row>
    <row r="2987" spans="1:7" ht="10.5" customHeight="1" x14ac:dyDescent="0.2">
      <c r="A2987" s="5">
        <v>2943</v>
      </c>
      <c r="B2987" s="5" t="s">
        <v>25</v>
      </c>
      <c r="C2987" s="5">
        <v>5</v>
      </c>
      <c r="D2987" s="2" t="s">
        <v>2</v>
      </c>
      <c r="E2987" s="5" t="s">
        <v>14</v>
      </c>
      <c r="F2987" s="5" t="s">
        <v>101</v>
      </c>
      <c r="G2987" s="6">
        <v>0</v>
      </c>
    </row>
    <row r="2988" spans="1:7" ht="10.5" customHeight="1" x14ac:dyDescent="0.2">
      <c r="A2988" s="5">
        <v>2944</v>
      </c>
      <c r="B2988" s="5" t="s">
        <v>25</v>
      </c>
      <c r="C2988" s="5">
        <v>6</v>
      </c>
      <c r="D2988" s="2" t="s">
        <v>19</v>
      </c>
      <c r="E2988" s="5" t="s">
        <v>14</v>
      </c>
      <c r="F2988" s="5" t="s">
        <v>101</v>
      </c>
      <c r="G2988" s="6">
        <v>178740</v>
      </c>
    </row>
    <row r="2989" spans="1:7" ht="10.5" customHeight="1" x14ac:dyDescent="0.2">
      <c r="A2989" s="5">
        <v>2945</v>
      </c>
      <c r="B2989" s="5" t="s">
        <v>25</v>
      </c>
      <c r="C2989" s="5">
        <v>7</v>
      </c>
      <c r="D2989" s="2" t="s">
        <v>3</v>
      </c>
      <c r="E2989" s="5" t="s">
        <v>14</v>
      </c>
      <c r="F2989" s="5" t="s">
        <v>101</v>
      </c>
      <c r="G2989" s="6">
        <v>2388</v>
      </c>
    </row>
    <row r="2990" spans="1:7" ht="10.5" customHeight="1" x14ac:dyDescent="0.2">
      <c r="A2990" s="5">
        <v>2946</v>
      </c>
      <c r="B2990" s="5" t="s">
        <v>25</v>
      </c>
      <c r="C2990" s="5">
        <v>8</v>
      </c>
      <c r="D2990" s="2" t="s">
        <v>4</v>
      </c>
      <c r="E2990" s="5" t="s">
        <v>14</v>
      </c>
      <c r="F2990" s="5" t="s">
        <v>101</v>
      </c>
      <c r="G2990" s="6">
        <v>1926889</v>
      </c>
    </row>
    <row r="2991" spans="1:7" ht="10.5" customHeight="1" x14ac:dyDescent="0.2">
      <c r="A2991" s="5">
        <v>2947</v>
      </c>
      <c r="B2991" s="5" t="s">
        <v>25</v>
      </c>
      <c r="C2991" s="5">
        <v>9</v>
      </c>
      <c r="D2991" s="2" t="s">
        <v>5</v>
      </c>
      <c r="E2991" s="5" t="s">
        <v>14</v>
      </c>
      <c r="F2991" s="5" t="s">
        <v>101</v>
      </c>
      <c r="G2991" s="6">
        <v>2667520</v>
      </c>
    </row>
    <row r="2992" spans="1:7" ht="10.5" customHeight="1" x14ac:dyDescent="0.2">
      <c r="A2992" s="5">
        <v>2948</v>
      </c>
      <c r="B2992" s="5" t="s">
        <v>25</v>
      </c>
      <c r="C2992" s="5">
        <v>10</v>
      </c>
      <c r="D2992" s="2" t="s">
        <v>6</v>
      </c>
      <c r="E2992" s="5" t="s">
        <v>14</v>
      </c>
      <c r="F2992" s="5" t="s">
        <v>101</v>
      </c>
      <c r="G2992" s="6">
        <v>496174</v>
      </c>
    </row>
    <row r="2993" spans="1:9" ht="10.5" customHeight="1" x14ac:dyDescent="0.2">
      <c r="A2993" s="5">
        <v>2949</v>
      </c>
      <c r="B2993" s="5" t="s">
        <v>25</v>
      </c>
      <c r="C2993" s="5">
        <v>11</v>
      </c>
      <c r="D2993" s="2" t="s">
        <v>7</v>
      </c>
      <c r="E2993" s="5" t="s">
        <v>14</v>
      </c>
      <c r="F2993" s="5" t="s">
        <v>101</v>
      </c>
      <c r="G2993" s="6">
        <v>3379300</v>
      </c>
    </row>
    <row r="2994" spans="1:9" ht="10.5" customHeight="1" x14ac:dyDescent="0.2">
      <c r="A2994" s="5">
        <v>2950</v>
      </c>
      <c r="B2994" s="5" t="s">
        <v>25</v>
      </c>
      <c r="C2994" s="5">
        <v>12</v>
      </c>
      <c r="D2994" s="2" t="s">
        <v>8</v>
      </c>
      <c r="E2994" s="5" t="s">
        <v>14</v>
      </c>
      <c r="F2994" s="5" t="s">
        <v>101</v>
      </c>
      <c r="G2994" s="6">
        <v>798570</v>
      </c>
    </row>
    <row r="2995" spans="1:9" ht="10.5" customHeight="1" x14ac:dyDescent="0.2">
      <c r="A2995" s="5">
        <v>2951</v>
      </c>
      <c r="B2995" s="5" t="s">
        <v>25</v>
      </c>
      <c r="C2995" s="5">
        <v>13</v>
      </c>
      <c r="D2995" s="2" t="s">
        <v>9</v>
      </c>
      <c r="E2995" s="5" t="s">
        <v>14</v>
      </c>
      <c r="F2995" s="5" t="s">
        <v>101</v>
      </c>
      <c r="G2995" s="6">
        <v>2355670</v>
      </c>
    </row>
    <row r="2996" spans="1:9" ht="10.5" customHeight="1" x14ac:dyDescent="0.2">
      <c r="A2996" s="5">
        <v>2952</v>
      </c>
      <c r="B2996" s="5" t="s">
        <v>25</v>
      </c>
      <c r="C2996" s="5">
        <v>14</v>
      </c>
      <c r="D2996" s="2" t="s">
        <v>10</v>
      </c>
      <c r="E2996" s="5" t="s">
        <v>14</v>
      </c>
      <c r="F2996" s="5" t="s">
        <v>101</v>
      </c>
      <c r="G2996" s="6">
        <v>928374</v>
      </c>
    </row>
    <row r="2997" spans="1:9" ht="10.5" customHeight="1" x14ac:dyDescent="0.2">
      <c r="A2997" s="5">
        <v>2953</v>
      </c>
      <c r="B2997" s="5" t="s">
        <v>25</v>
      </c>
      <c r="C2997" s="5">
        <v>16</v>
      </c>
      <c r="D2997" s="2" t="s">
        <v>96</v>
      </c>
      <c r="E2997" s="5" t="s">
        <v>14</v>
      </c>
      <c r="F2997" s="5" t="s">
        <v>101</v>
      </c>
      <c r="G2997" s="6">
        <v>1172329</v>
      </c>
    </row>
    <row r="2998" spans="1:9" ht="10.5" customHeight="1" x14ac:dyDescent="0.2">
      <c r="A2998" s="5">
        <v>2955</v>
      </c>
      <c r="B2998" s="5" t="s">
        <v>104</v>
      </c>
      <c r="C2998" s="5">
        <v>20</v>
      </c>
      <c r="D2998" s="2" t="s">
        <v>56</v>
      </c>
      <c r="E2998" s="5" t="s">
        <v>13</v>
      </c>
      <c r="F2998" s="5" t="s">
        <v>101</v>
      </c>
      <c r="G2998" s="6">
        <v>0</v>
      </c>
    </row>
    <row r="2999" spans="1:9" ht="10.5" customHeight="1" x14ac:dyDescent="0.2">
      <c r="A2999" s="5">
        <v>2956</v>
      </c>
      <c r="B2999" s="5" t="s">
        <v>104</v>
      </c>
      <c r="C2999" s="5">
        <v>21</v>
      </c>
      <c r="D2999" s="2" t="s">
        <v>57</v>
      </c>
      <c r="E2999" s="5" t="s">
        <v>13</v>
      </c>
      <c r="F2999" s="5" t="s">
        <v>101</v>
      </c>
      <c r="G2999" s="6">
        <v>0</v>
      </c>
    </row>
    <row r="3000" spans="1:9" ht="10.5" customHeight="1" x14ac:dyDescent="0.2">
      <c r="A3000" s="5">
        <v>2957</v>
      </c>
      <c r="B3000" s="5" t="s">
        <v>104</v>
      </c>
      <c r="C3000" s="5">
        <v>22</v>
      </c>
      <c r="D3000" s="2" t="s">
        <v>58</v>
      </c>
      <c r="E3000" s="5" t="s">
        <v>13</v>
      </c>
      <c r="F3000" s="5" t="s">
        <v>101</v>
      </c>
      <c r="G3000" s="6">
        <v>0</v>
      </c>
    </row>
    <row r="3001" spans="1:9" ht="10.5" customHeight="1" x14ac:dyDescent="0.2">
      <c r="A3001" s="5">
        <v>2958</v>
      </c>
      <c r="B3001" s="5" t="s">
        <v>104</v>
      </c>
      <c r="C3001" s="5">
        <v>23</v>
      </c>
      <c r="D3001" s="2" t="s">
        <v>47</v>
      </c>
      <c r="E3001" s="5" t="s">
        <v>13</v>
      </c>
      <c r="F3001" s="5" t="s">
        <v>101</v>
      </c>
      <c r="G3001" s="6">
        <v>38433</v>
      </c>
    </row>
    <row r="3002" spans="1:9" ht="10.5" customHeight="1" x14ac:dyDescent="0.2">
      <c r="A3002" s="5">
        <v>2959</v>
      </c>
      <c r="B3002" s="5" t="s">
        <v>104</v>
      </c>
      <c r="C3002" s="5">
        <v>24</v>
      </c>
      <c r="D3002" s="2" t="s">
        <v>48</v>
      </c>
      <c r="E3002" s="5" t="s">
        <v>13</v>
      </c>
      <c r="F3002" s="5" t="s">
        <v>101</v>
      </c>
      <c r="G3002" s="6">
        <v>2109</v>
      </c>
      <c r="I3002" s="6"/>
    </row>
    <row r="3003" spans="1:9" ht="10.5" customHeight="1" x14ac:dyDescent="0.2">
      <c r="A3003" s="5">
        <v>2960</v>
      </c>
      <c r="B3003" s="5" t="s">
        <v>104</v>
      </c>
      <c r="C3003" s="5">
        <v>25</v>
      </c>
      <c r="D3003" s="2" t="s">
        <v>59</v>
      </c>
      <c r="E3003" s="5" t="s">
        <v>13</v>
      </c>
      <c r="F3003" s="5" t="s">
        <v>101</v>
      </c>
      <c r="G3003" s="6">
        <v>292862</v>
      </c>
      <c r="I3003" s="6"/>
    </row>
    <row r="3004" spans="1:9" ht="10.5" customHeight="1" x14ac:dyDescent="0.2">
      <c r="A3004" s="5">
        <v>2961</v>
      </c>
      <c r="B3004" s="5" t="s">
        <v>104</v>
      </c>
      <c r="C3004" s="5">
        <v>26</v>
      </c>
      <c r="D3004" s="2" t="s">
        <v>49</v>
      </c>
      <c r="E3004" s="5" t="s">
        <v>13</v>
      </c>
      <c r="F3004" s="5" t="s">
        <v>101</v>
      </c>
      <c r="G3004" s="6">
        <v>336932</v>
      </c>
      <c r="I3004" s="6"/>
    </row>
    <row r="3005" spans="1:9" ht="10.5" customHeight="1" x14ac:dyDescent="0.2">
      <c r="A3005" s="5">
        <v>2962</v>
      </c>
      <c r="B3005" s="5" t="s">
        <v>104</v>
      </c>
      <c r="C3005" s="5">
        <v>27</v>
      </c>
      <c r="D3005" s="2" t="s">
        <v>60</v>
      </c>
      <c r="E3005" s="5" t="s">
        <v>13</v>
      </c>
      <c r="F3005" s="5" t="s">
        <v>101</v>
      </c>
      <c r="G3005" s="6">
        <v>4229</v>
      </c>
      <c r="I3005" s="6"/>
    </row>
    <row r="3006" spans="1:9" ht="10.5" customHeight="1" x14ac:dyDescent="0.2">
      <c r="A3006" s="5">
        <v>2963</v>
      </c>
      <c r="B3006" s="5" t="s">
        <v>104</v>
      </c>
      <c r="C3006" s="5">
        <v>28</v>
      </c>
      <c r="D3006" s="2" t="s">
        <v>61</v>
      </c>
      <c r="E3006" s="5" t="s">
        <v>13</v>
      </c>
      <c r="F3006" s="5" t="s">
        <v>101</v>
      </c>
      <c r="G3006" s="6">
        <v>1358505</v>
      </c>
      <c r="H3006" s="6">
        <f>2033070-SUM(G2998:G3005)</f>
        <v>1358505</v>
      </c>
      <c r="I3006" s="6"/>
    </row>
    <row r="3007" spans="1:9" ht="10.5" customHeight="1" x14ac:dyDescent="0.2">
      <c r="A3007" s="5">
        <v>2964</v>
      </c>
      <c r="B3007" s="5" t="s">
        <v>104</v>
      </c>
      <c r="C3007" s="5">
        <v>20</v>
      </c>
      <c r="D3007" s="2" t="s">
        <v>56</v>
      </c>
      <c r="E3007" s="5" t="s">
        <v>14</v>
      </c>
      <c r="F3007" s="5" t="s">
        <v>101</v>
      </c>
      <c r="G3007" s="6">
        <v>0</v>
      </c>
      <c r="I3007" s="6"/>
    </row>
    <row r="3008" spans="1:9" ht="10.5" customHeight="1" x14ac:dyDescent="0.2">
      <c r="A3008" s="5">
        <v>2965</v>
      </c>
      <c r="B3008" s="5" t="s">
        <v>104</v>
      </c>
      <c r="C3008" s="5">
        <v>21</v>
      </c>
      <c r="D3008" s="2" t="s">
        <v>57</v>
      </c>
      <c r="E3008" s="5" t="s">
        <v>14</v>
      </c>
      <c r="F3008" s="5" t="s">
        <v>101</v>
      </c>
      <c r="G3008" s="6">
        <v>90000</v>
      </c>
    </row>
    <row r="3009" spans="1:8" ht="10.5" customHeight="1" x14ac:dyDescent="0.2">
      <c r="A3009" s="5">
        <v>2966</v>
      </c>
      <c r="B3009" s="5" t="s">
        <v>104</v>
      </c>
      <c r="C3009" s="5">
        <v>22</v>
      </c>
      <c r="D3009" s="2" t="s">
        <v>58</v>
      </c>
      <c r="E3009" s="5" t="s">
        <v>14</v>
      </c>
      <c r="F3009" s="5" t="s">
        <v>101</v>
      </c>
      <c r="G3009" s="6">
        <v>0</v>
      </c>
    </row>
    <row r="3010" spans="1:8" ht="10.5" customHeight="1" x14ac:dyDescent="0.2">
      <c r="A3010" s="5">
        <v>2967</v>
      </c>
      <c r="B3010" s="5" t="s">
        <v>104</v>
      </c>
      <c r="C3010" s="5">
        <v>23</v>
      </c>
      <c r="D3010" s="2" t="s">
        <v>47</v>
      </c>
      <c r="E3010" s="5" t="s">
        <v>14</v>
      </c>
      <c r="F3010" s="5" t="s">
        <v>101</v>
      </c>
      <c r="G3010" s="6">
        <v>640</v>
      </c>
    </row>
    <row r="3011" spans="1:8" ht="10.5" customHeight="1" x14ac:dyDescent="0.2">
      <c r="A3011" s="5">
        <v>2968</v>
      </c>
      <c r="B3011" s="5" t="s">
        <v>104</v>
      </c>
      <c r="C3011" s="5">
        <v>24</v>
      </c>
      <c r="D3011" s="2" t="s">
        <v>48</v>
      </c>
      <c r="E3011" s="5" t="s">
        <v>14</v>
      </c>
      <c r="F3011" s="5" t="s">
        <v>101</v>
      </c>
      <c r="G3011" s="6">
        <v>60913</v>
      </c>
    </row>
    <row r="3012" spans="1:8" ht="10.5" customHeight="1" x14ac:dyDescent="0.2">
      <c r="A3012" s="5">
        <v>2969</v>
      </c>
      <c r="B3012" s="5" t="s">
        <v>104</v>
      </c>
      <c r="C3012" s="5">
        <v>25</v>
      </c>
      <c r="D3012" s="2" t="s">
        <v>59</v>
      </c>
      <c r="E3012" s="5" t="s">
        <v>14</v>
      </c>
      <c r="F3012" s="5" t="s">
        <v>101</v>
      </c>
      <c r="G3012" s="6">
        <v>0</v>
      </c>
    </row>
    <row r="3013" spans="1:8" ht="10.5" customHeight="1" x14ac:dyDescent="0.2">
      <c r="A3013" s="5">
        <v>2970</v>
      </c>
      <c r="B3013" s="5" t="s">
        <v>104</v>
      </c>
      <c r="C3013" s="5">
        <v>26</v>
      </c>
      <c r="D3013" s="2" t="s">
        <v>49</v>
      </c>
      <c r="E3013" s="5" t="s">
        <v>14</v>
      </c>
      <c r="F3013" s="5" t="s">
        <v>101</v>
      </c>
      <c r="G3013" s="6">
        <v>0</v>
      </c>
    </row>
    <row r="3014" spans="1:8" ht="10.5" customHeight="1" x14ac:dyDescent="0.2">
      <c r="A3014" s="5">
        <v>2971</v>
      </c>
      <c r="B3014" s="5" t="s">
        <v>104</v>
      </c>
      <c r="C3014" s="5">
        <v>27</v>
      </c>
      <c r="D3014" s="2" t="s">
        <v>60</v>
      </c>
      <c r="E3014" s="5" t="s">
        <v>14</v>
      </c>
      <c r="F3014" s="5" t="s">
        <v>101</v>
      </c>
      <c r="G3014" s="6">
        <v>26358</v>
      </c>
    </row>
    <row r="3015" spans="1:8" ht="10.5" customHeight="1" x14ac:dyDescent="0.2">
      <c r="A3015" s="5">
        <v>2972</v>
      </c>
      <c r="B3015" s="5" t="s">
        <v>104</v>
      </c>
      <c r="C3015" s="5">
        <v>28</v>
      </c>
      <c r="D3015" s="2" t="s">
        <v>61</v>
      </c>
      <c r="E3015" s="5" t="s">
        <v>14</v>
      </c>
      <c r="F3015" s="5" t="s">
        <v>101</v>
      </c>
      <c r="G3015" s="6">
        <v>8577518</v>
      </c>
      <c r="H3015" s="6">
        <f>8755429-SUM(G3007:G3014)</f>
        <v>8577518</v>
      </c>
    </row>
    <row r="3016" spans="1:8" ht="10.5" customHeight="1" x14ac:dyDescent="0.2">
      <c r="A3016" s="5">
        <v>2973</v>
      </c>
      <c r="B3016" s="5" t="s">
        <v>11</v>
      </c>
      <c r="C3016" s="5">
        <v>29</v>
      </c>
      <c r="D3016" s="2" t="s">
        <v>11</v>
      </c>
      <c r="E3016" s="5" t="s">
        <v>13</v>
      </c>
      <c r="F3016" s="5" t="s">
        <v>101</v>
      </c>
      <c r="G3016" s="6">
        <v>475758</v>
      </c>
    </row>
    <row r="3017" spans="1:8" ht="10.5" customHeight="1" x14ac:dyDescent="0.2">
      <c r="A3017" s="5">
        <v>2974</v>
      </c>
      <c r="B3017" s="5" t="s">
        <v>11</v>
      </c>
      <c r="C3017" s="5">
        <v>29</v>
      </c>
      <c r="D3017" s="2" t="s">
        <v>11</v>
      </c>
      <c r="E3017" s="5" t="s">
        <v>14</v>
      </c>
      <c r="F3017" s="5" t="s">
        <v>101</v>
      </c>
      <c r="G3017" s="6">
        <v>-482239</v>
      </c>
    </row>
    <row r="3018" spans="1:8" ht="10.5" customHeight="1" x14ac:dyDescent="0.2">
      <c r="A3018" s="5">
        <v>2975</v>
      </c>
      <c r="B3018" s="5" t="s">
        <v>24</v>
      </c>
      <c r="C3018" s="5">
        <v>30</v>
      </c>
      <c r="D3018" s="2" t="s">
        <v>15</v>
      </c>
      <c r="E3018" s="5" t="s">
        <v>13</v>
      </c>
      <c r="F3018" s="5" t="s">
        <v>101</v>
      </c>
      <c r="G3018" s="6">
        <v>0</v>
      </c>
    </row>
    <row r="3019" spans="1:8" ht="10.5" customHeight="1" x14ac:dyDescent="0.2">
      <c r="A3019" s="5">
        <v>2976</v>
      </c>
      <c r="B3019" s="5" t="s">
        <v>24</v>
      </c>
      <c r="C3019" s="5">
        <v>30</v>
      </c>
      <c r="D3019" s="2" t="s">
        <v>15</v>
      </c>
      <c r="E3019" s="5" t="s">
        <v>14</v>
      </c>
      <c r="F3019" s="5" t="s">
        <v>101</v>
      </c>
      <c r="G3019" s="6">
        <v>0</v>
      </c>
    </row>
    <row r="3020" spans="1:8" ht="10.5" customHeight="1" x14ac:dyDescent="0.2">
      <c r="A3020" s="5">
        <v>2977</v>
      </c>
      <c r="B3020" s="5" t="s">
        <v>25</v>
      </c>
      <c r="C3020" s="5">
        <v>1</v>
      </c>
      <c r="D3020" s="2" t="s">
        <v>18</v>
      </c>
      <c r="E3020" s="5" t="s">
        <v>13</v>
      </c>
      <c r="F3020" s="5" t="s">
        <v>102</v>
      </c>
      <c r="G3020" s="6">
        <v>334178</v>
      </c>
      <c r="H3020" s="6"/>
    </row>
    <row r="3021" spans="1:8" ht="10.5" customHeight="1" x14ac:dyDescent="0.2">
      <c r="A3021" s="5">
        <v>2978</v>
      </c>
      <c r="B3021" s="5" t="s">
        <v>25</v>
      </c>
      <c r="C3021" s="5">
        <v>2</v>
      </c>
      <c r="D3021" s="2" t="s">
        <v>0</v>
      </c>
      <c r="E3021" s="5" t="s">
        <v>13</v>
      </c>
      <c r="F3021" s="5" t="s">
        <v>102</v>
      </c>
      <c r="G3021" s="6">
        <v>9613594</v>
      </c>
    </row>
    <row r="3022" spans="1:8" ht="10.5" customHeight="1" x14ac:dyDescent="0.2">
      <c r="A3022" s="5">
        <v>2979</v>
      </c>
      <c r="B3022" s="5" t="s">
        <v>25</v>
      </c>
      <c r="C3022" s="5">
        <v>3</v>
      </c>
      <c r="D3022" s="2" t="s">
        <v>1</v>
      </c>
      <c r="E3022" s="5" t="s">
        <v>13</v>
      </c>
      <c r="F3022" s="5" t="s">
        <v>102</v>
      </c>
      <c r="G3022" s="6">
        <v>96097</v>
      </c>
    </row>
    <row r="3023" spans="1:8" ht="10.5" customHeight="1" x14ac:dyDescent="0.2">
      <c r="A3023" s="5">
        <v>2980</v>
      </c>
      <c r="B3023" s="5" t="s">
        <v>25</v>
      </c>
      <c r="C3023" s="5">
        <v>4</v>
      </c>
      <c r="D3023" s="2" t="s">
        <v>20</v>
      </c>
      <c r="E3023" s="5" t="s">
        <v>13</v>
      </c>
      <c r="F3023" s="5" t="s">
        <v>102</v>
      </c>
      <c r="G3023" s="6">
        <v>1157</v>
      </c>
    </row>
    <row r="3024" spans="1:8" ht="10.5" customHeight="1" x14ac:dyDescent="0.2">
      <c r="A3024" s="5">
        <v>2981</v>
      </c>
      <c r="B3024" s="5" t="s">
        <v>25</v>
      </c>
      <c r="C3024" s="5">
        <v>5</v>
      </c>
      <c r="D3024" s="2" t="s">
        <v>2</v>
      </c>
      <c r="E3024" s="5" t="s">
        <v>13</v>
      </c>
      <c r="F3024" s="5" t="s">
        <v>102</v>
      </c>
      <c r="G3024" s="6">
        <v>0</v>
      </c>
    </row>
    <row r="3025" spans="1:7" ht="10.5" customHeight="1" x14ac:dyDescent="0.2">
      <c r="A3025" s="5">
        <v>2982</v>
      </c>
      <c r="B3025" s="5" t="s">
        <v>25</v>
      </c>
      <c r="C3025" s="5">
        <v>6</v>
      </c>
      <c r="D3025" s="2" t="s">
        <v>19</v>
      </c>
      <c r="E3025" s="5" t="s">
        <v>13</v>
      </c>
      <c r="F3025" s="5" t="s">
        <v>102</v>
      </c>
      <c r="G3025" s="6">
        <v>2076889</v>
      </c>
    </row>
    <row r="3026" spans="1:7" ht="10.5" customHeight="1" x14ac:dyDescent="0.2">
      <c r="A3026" s="5">
        <v>2983</v>
      </c>
      <c r="B3026" s="5" t="s">
        <v>25</v>
      </c>
      <c r="C3026" s="5">
        <v>7</v>
      </c>
      <c r="D3026" s="2" t="s">
        <v>3</v>
      </c>
      <c r="E3026" s="5" t="s">
        <v>13</v>
      </c>
      <c r="F3026" s="5" t="s">
        <v>102</v>
      </c>
      <c r="G3026" s="6">
        <v>30115</v>
      </c>
    </row>
    <row r="3027" spans="1:7" ht="10.5" customHeight="1" x14ac:dyDescent="0.2">
      <c r="A3027" s="5">
        <v>2984</v>
      </c>
      <c r="B3027" s="5" t="s">
        <v>25</v>
      </c>
      <c r="C3027" s="5">
        <v>8</v>
      </c>
      <c r="D3027" s="2" t="s">
        <v>4</v>
      </c>
      <c r="E3027" s="5" t="s">
        <v>13</v>
      </c>
      <c r="F3027" s="5" t="s">
        <v>102</v>
      </c>
      <c r="G3027" s="6">
        <v>1330000</v>
      </c>
    </row>
    <row r="3028" spans="1:7" ht="10.5" customHeight="1" x14ac:dyDescent="0.2">
      <c r="A3028" s="5">
        <v>2985</v>
      </c>
      <c r="B3028" s="5" t="s">
        <v>25</v>
      </c>
      <c r="C3028" s="5">
        <v>9</v>
      </c>
      <c r="D3028" s="2" t="s">
        <v>5</v>
      </c>
      <c r="E3028" s="5" t="s">
        <v>13</v>
      </c>
      <c r="F3028" s="5" t="s">
        <v>102</v>
      </c>
      <c r="G3028" s="6">
        <v>0</v>
      </c>
    </row>
    <row r="3029" spans="1:7" ht="10.5" customHeight="1" x14ac:dyDescent="0.2">
      <c r="A3029" s="5">
        <v>2986</v>
      </c>
      <c r="B3029" s="5" t="s">
        <v>25</v>
      </c>
      <c r="C3029" s="5">
        <v>10</v>
      </c>
      <c r="D3029" s="2" t="s">
        <v>6</v>
      </c>
      <c r="E3029" s="5" t="s">
        <v>13</v>
      </c>
      <c r="F3029" s="5" t="s">
        <v>102</v>
      </c>
      <c r="G3029" s="6">
        <v>0</v>
      </c>
    </row>
    <row r="3030" spans="1:7" ht="10.5" customHeight="1" x14ac:dyDescent="0.2">
      <c r="A3030" s="5">
        <v>2987</v>
      </c>
      <c r="B3030" s="5" t="s">
        <v>25</v>
      </c>
      <c r="C3030" s="5">
        <v>11</v>
      </c>
      <c r="D3030" s="2" t="s">
        <v>7</v>
      </c>
      <c r="E3030" s="5" t="s">
        <v>13</v>
      </c>
      <c r="F3030" s="5" t="s">
        <v>102</v>
      </c>
      <c r="G3030" s="6">
        <v>0</v>
      </c>
    </row>
    <row r="3031" spans="1:7" ht="10.5" customHeight="1" x14ac:dyDescent="0.2">
      <c r="A3031" s="5">
        <v>2988</v>
      </c>
      <c r="B3031" s="5" t="s">
        <v>25</v>
      </c>
      <c r="C3031" s="5">
        <v>12</v>
      </c>
      <c r="D3031" s="2" t="s">
        <v>8</v>
      </c>
      <c r="E3031" s="5" t="s">
        <v>13</v>
      </c>
      <c r="F3031" s="5" t="s">
        <v>102</v>
      </c>
      <c r="G3031" s="6">
        <v>49445469</v>
      </c>
    </row>
    <row r="3032" spans="1:7" ht="10.5" customHeight="1" x14ac:dyDescent="0.2">
      <c r="A3032" s="5">
        <v>2989</v>
      </c>
      <c r="B3032" s="5" t="s">
        <v>25</v>
      </c>
      <c r="C3032" s="5">
        <v>13</v>
      </c>
      <c r="D3032" s="2" t="s">
        <v>9</v>
      </c>
      <c r="E3032" s="5" t="s">
        <v>13</v>
      </c>
      <c r="F3032" s="5" t="s">
        <v>102</v>
      </c>
      <c r="G3032" s="6">
        <v>0</v>
      </c>
    </row>
    <row r="3033" spans="1:7" ht="10.5" customHeight="1" x14ac:dyDescent="0.2">
      <c r="A3033" s="5">
        <v>2990</v>
      </c>
      <c r="B3033" s="5" t="s">
        <v>25</v>
      </c>
      <c r="C3033" s="5">
        <v>14</v>
      </c>
      <c r="D3033" s="2" t="s">
        <v>10</v>
      </c>
      <c r="E3033" s="5" t="s">
        <v>13</v>
      </c>
      <c r="F3033" s="5" t="s">
        <v>102</v>
      </c>
      <c r="G3033" s="6">
        <v>26983000</v>
      </c>
    </row>
    <row r="3034" spans="1:7" ht="10.5" customHeight="1" x14ac:dyDescent="0.2">
      <c r="A3034" s="5">
        <v>2991</v>
      </c>
      <c r="B3034" s="5" t="s">
        <v>25</v>
      </c>
      <c r="C3034" s="5">
        <v>16</v>
      </c>
      <c r="D3034" s="2" t="s">
        <v>96</v>
      </c>
      <c r="E3034" s="5" t="s">
        <v>13</v>
      </c>
      <c r="F3034" s="5" t="s">
        <v>102</v>
      </c>
      <c r="G3034" s="6">
        <v>0</v>
      </c>
    </row>
    <row r="3035" spans="1:7" ht="10.5" customHeight="1" x14ac:dyDescent="0.2">
      <c r="A3035" s="5">
        <v>2992</v>
      </c>
      <c r="B3035" s="5" t="s">
        <v>25</v>
      </c>
      <c r="C3035" s="5">
        <v>1</v>
      </c>
      <c r="D3035" s="2" t="s">
        <v>18</v>
      </c>
      <c r="E3035" s="5" t="s">
        <v>14</v>
      </c>
      <c r="F3035" s="5" t="s">
        <v>102</v>
      </c>
      <c r="G3035" s="6">
        <v>0</v>
      </c>
    </row>
    <row r="3036" spans="1:7" ht="10.5" customHeight="1" x14ac:dyDescent="0.2">
      <c r="A3036" s="5">
        <v>2993</v>
      </c>
      <c r="B3036" s="5" t="s">
        <v>25</v>
      </c>
      <c r="C3036" s="5">
        <v>2</v>
      </c>
      <c r="D3036" s="2" t="s">
        <v>0</v>
      </c>
      <c r="E3036" s="5" t="s">
        <v>14</v>
      </c>
      <c r="F3036" s="5" t="s">
        <v>102</v>
      </c>
      <c r="G3036" s="6">
        <v>0</v>
      </c>
    </row>
    <row r="3037" spans="1:7" ht="10.5" customHeight="1" x14ac:dyDescent="0.2">
      <c r="A3037" s="5">
        <v>2994</v>
      </c>
      <c r="B3037" s="5" t="s">
        <v>25</v>
      </c>
      <c r="C3037" s="5">
        <v>3</v>
      </c>
      <c r="D3037" s="2" t="s">
        <v>1</v>
      </c>
      <c r="E3037" s="5" t="s">
        <v>14</v>
      </c>
      <c r="F3037" s="5" t="s">
        <v>102</v>
      </c>
      <c r="G3037" s="6">
        <v>809148</v>
      </c>
    </row>
    <row r="3038" spans="1:7" ht="10.5" customHeight="1" x14ac:dyDescent="0.2">
      <c r="A3038" s="5">
        <v>2995</v>
      </c>
      <c r="B3038" s="5" t="s">
        <v>25</v>
      </c>
      <c r="C3038" s="5">
        <v>4</v>
      </c>
      <c r="D3038" s="2" t="s">
        <v>20</v>
      </c>
      <c r="E3038" s="5" t="s">
        <v>14</v>
      </c>
      <c r="F3038" s="5" t="s">
        <v>102</v>
      </c>
      <c r="G3038" s="6">
        <v>12391</v>
      </c>
    </row>
    <row r="3039" spans="1:7" ht="10.5" customHeight="1" x14ac:dyDescent="0.2">
      <c r="A3039" s="5">
        <v>2996</v>
      </c>
      <c r="B3039" s="5" t="s">
        <v>25</v>
      </c>
      <c r="C3039" s="5">
        <v>5</v>
      </c>
      <c r="D3039" s="2" t="s">
        <v>2</v>
      </c>
      <c r="E3039" s="5" t="s">
        <v>14</v>
      </c>
      <c r="F3039" s="5" t="s">
        <v>102</v>
      </c>
      <c r="G3039" s="6">
        <v>0</v>
      </c>
    </row>
    <row r="3040" spans="1:7" ht="10.5" customHeight="1" x14ac:dyDescent="0.2">
      <c r="A3040" s="5">
        <v>2997</v>
      </c>
      <c r="B3040" s="5" t="s">
        <v>25</v>
      </c>
      <c r="C3040" s="5">
        <v>6</v>
      </c>
      <c r="D3040" s="2" t="s">
        <v>19</v>
      </c>
      <c r="E3040" s="5" t="s">
        <v>14</v>
      </c>
      <c r="F3040" s="5" t="s">
        <v>102</v>
      </c>
      <c r="G3040" s="6">
        <v>230133</v>
      </c>
    </row>
    <row r="3041" spans="1:8" ht="10.5" customHeight="1" x14ac:dyDescent="0.2">
      <c r="A3041" s="5">
        <v>2998</v>
      </c>
      <c r="B3041" s="5" t="s">
        <v>25</v>
      </c>
      <c r="C3041" s="5">
        <v>7</v>
      </c>
      <c r="D3041" s="2" t="s">
        <v>3</v>
      </c>
      <c r="E3041" s="5" t="s">
        <v>14</v>
      </c>
      <c r="F3041" s="5" t="s">
        <v>102</v>
      </c>
      <c r="G3041" s="6">
        <v>2388</v>
      </c>
    </row>
    <row r="3042" spans="1:8" ht="10.5" customHeight="1" x14ac:dyDescent="0.2">
      <c r="A3042" s="5">
        <v>2999</v>
      </c>
      <c r="B3042" s="5" t="s">
        <v>25</v>
      </c>
      <c r="C3042" s="5">
        <v>8</v>
      </c>
      <c r="D3042" s="2" t="s">
        <v>4</v>
      </c>
      <c r="E3042" s="5" t="s">
        <v>14</v>
      </c>
      <c r="F3042" s="5" t="s">
        <v>102</v>
      </c>
      <c r="G3042" s="6">
        <v>1836259</v>
      </c>
    </row>
    <row r="3043" spans="1:8" ht="10.5" customHeight="1" x14ac:dyDescent="0.2">
      <c r="A3043" s="5">
        <v>3000</v>
      </c>
      <c r="B3043" s="5" t="s">
        <v>25</v>
      </c>
      <c r="C3043" s="5">
        <v>9</v>
      </c>
      <c r="D3043" s="2" t="s">
        <v>5</v>
      </c>
      <c r="E3043" s="5" t="s">
        <v>14</v>
      </c>
      <c r="F3043" s="5" t="s">
        <v>102</v>
      </c>
      <c r="G3043" s="6">
        <v>5231599</v>
      </c>
    </row>
    <row r="3044" spans="1:8" ht="10.5" customHeight="1" x14ac:dyDescent="0.2">
      <c r="A3044" s="5">
        <v>3001</v>
      </c>
      <c r="B3044" s="5" t="s">
        <v>25</v>
      </c>
      <c r="C3044" s="5">
        <v>10</v>
      </c>
      <c r="D3044" s="2" t="s">
        <v>6</v>
      </c>
      <c r="E3044" s="5" t="s">
        <v>14</v>
      </c>
      <c r="F3044" s="5" t="s">
        <v>102</v>
      </c>
      <c r="G3044" s="6">
        <v>473928</v>
      </c>
    </row>
    <row r="3045" spans="1:8" ht="10.5" customHeight="1" x14ac:dyDescent="0.2">
      <c r="A3045" s="5">
        <v>3002</v>
      </c>
      <c r="B3045" s="5" t="s">
        <v>25</v>
      </c>
      <c r="C3045" s="5">
        <v>11</v>
      </c>
      <c r="D3045" s="2" t="s">
        <v>7</v>
      </c>
      <c r="E3045" s="5" t="s">
        <v>14</v>
      </c>
      <c r="F3045" s="5" t="s">
        <v>102</v>
      </c>
      <c r="G3045" s="6">
        <v>3359359</v>
      </c>
    </row>
    <row r="3046" spans="1:8" ht="10.5" customHeight="1" x14ac:dyDescent="0.2">
      <c r="A3046" s="5">
        <v>3003</v>
      </c>
      <c r="B3046" s="5" t="s">
        <v>25</v>
      </c>
      <c r="C3046" s="5">
        <v>12</v>
      </c>
      <c r="D3046" s="2" t="s">
        <v>8</v>
      </c>
      <c r="E3046" s="5" t="s">
        <v>14</v>
      </c>
      <c r="F3046" s="5" t="s">
        <v>102</v>
      </c>
      <c r="G3046" s="6">
        <v>1062520</v>
      </c>
    </row>
    <row r="3047" spans="1:8" ht="10.5" customHeight="1" x14ac:dyDescent="0.2">
      <c r="A3047" s="5">
        <v>3004</v>
      </c>
      <c r="B3047" s="5" t="s">
        <v>25</v>
      </c>
      <c r="C3047" s="5">
        <v>13</v>
      </c>
      <c r="D3047" s="2" t="s">
        <v>9</v>
      </c>
      <c r="E3047" s="5" t="s">
        <v>14</v>
      </c>
      <c r="F3047" s="5" t="s">
        <v>102</v>
      </c>
      <c r="G3047" s="6">
        <v>2469129</v>
      </c>
    </row>
    <row r="3048" spans="1:8" ht="10.5" customHeight="1" x14ac:dyDescent="0.2">
      <c r="A3048" s="5">
        <v>3005</v>
      </c>
      <c r="B3048" s="5" t="s">
        <v>25</v>
      </c>
      <c r="C3048" s="5">
        <v>14</v>
      </c>
      <c r="D3048" s="2" t="s">
        <v>10</v>
      </c>
      <c r="E3048" s="5" t="s">
        <v>14</v>
      </c>
      <c r="F3048" s="5" t="s">
        <v>102</v>
      </c>
      <c r="G3048" s="6">
        <v>327602</v>
      </c>
    </row>
    <row r="3049" spans="1:8" ht="10.5" customHeight="1" x14ac:dyDescent="0.2">
      <c r="A3049" s="5">
        <v>3006</v>
      </c>
      <c r="B3049" s="5" t="s">
        <v>25</v>
      </c>
      <c r="C3049" s="5">
        <v>16</v>
      </c>
      <c r="D3049" s="2" t="s">
        <v>96</v>
      </c>
      <c r="E3049" s="5" t="s">
        <v>14</v>
      </c>
      <c r="F3049" s="5" t="s">
        <v>102</v>
      </c>
      <c r="G3049" s="6">
        <v>1216641</v>
      </c>
      <c r="H3049" s="6"/>
    </row>
    <row r="3050" spans="1:8" ht="10.5" customHeight="1" x14ac:dyDescent="0.2">
      <c r="A3050" s="5">
        <v>3007</v>
      </c>
      <c r="B3050" s="5" t="s">
        <v>104</v>
      </c>
      <c r="C3050" s="5">
        <v>20</v>
      </c>
      <c r="D3050" s="2" t="s">
        <v>56</v>
      </c>
      <c r="E3050" s="5" t="s">
        <v>13</v>
      </c>
      <c r="F3050" s="5" t="s">
        <v>102</v>
      </c>
      <c r="G3050" s="6">
        <v>0</v>
      </c>
    </row>
    <row r="3051" spans="1:8" ht="10.5" customHeight="1" x14ac:dyDescent="0.2">
      <c r="A3051" s="5">
        <v>3008</v>
      </c>
      <c r="B3051" s="5" t="s">
        <v>104</v>
      </c>
      <c r="C3051" s="5">
        <v>21</v>
      </c>
      <c r="D3051" s="2" t="s">
        <v>57</v>
      </c>
      <c r="E3051" s="5" t="s">
        <v>13</v>
      </c>
      <c r="F3051" s="5" t="s">
        <v>102</v>
      </c>
      <c r="G3051" s="6">
        <v>0</v>
      </c>
    </row>
    <row r="3052" spans="1:8" ht="10.5" customHeight="1" x14ac:dyDescent="0.2">
      <c r="A3052" s="5">
        <v>3009</v>
      </c>
      <c r="B3052" s="5" t="s">
        <v>104</v>
      </c>
      <c r="C3052" s="5">
        <v>22</v>
      </c>
      <c r="D3052" s="2" t="s">
        <v>58</v>
      </c>
      <c r="E3052" s="5" t="s">
        <v>13</v>
      </c>
      <c r="F3052" s="5" t="s">
        <v>102</v>
      </c>
      <c r="G3052" s="6">
        <v>0</v>
      </c>
    </row>
    <row r="3053" spans="1:8" ht="10.5" customHeight="1" x14ac:dyDescent="0.2">
      <c r="A3053" s="5">
        <v>3010</v>
      </c>
      <c r="B3053" s="5" t="s">
        <v>104</v>
      </c>
      <c r="C3053" s="5">
        <v>23</v>
      </c>
      <c r="D3053" s="2" t="s">
        <v>47</v>
      </c>
      <c r="E3053" s="5" t="s">
        <v>13</v>
      </c>
      <c r="F3053" s="5" t="s">
        <v>102</v>
      </c>
      <c r="G3053" s="6">
        <v>33570</v>
      </c>
    </row>
    <row r="3054" spans="1:8" ht="10.5" customHeight="1" x14ac:dyDescent="0.2">
      <c r="A3054" s="5">
        <v>3011</v>
      </c>
      <c r="B3054" s="5" t="s">
        <v>104</v>
      </c>
      <c r="C3054" s="5">
        <v>24</v>
      </c>
      <c r="D3054" s="2" t="s">
        <v>48</v>
      </c>
      <c r="E3054" s="5" t="s">
        <v>13</v>
      </c>
      <c r="F3054" s="5" t="s">
        <v>102</v>
      </c>
      <c r="G3054" s="6">
        <v>1148</v>
      </c>
    </row>
    <row r="3055" spans="1:8" ht="10.5" customHeight="1" x14ac:dyDescent="0.2">
      <c r="A3055" s="5">
        <v>3012</v>
      </c>
      <c r="B3055" s="5" t="s">
        <v>104</v>
      </c>
      <c r="C3055" s="5">
        <v>25</v>
      </c>
      <c r="D3055" s="2" t="s">
        <v>59</v>
      </c>
      <c r="E3055" s="5" t="s">
        <v>13</v>
      </c>
      <c r="F3055" s="5" t="s">
        <v>102</v>
      </c>
      <c r="G3055" s="6">
        <v>377404</v>
      </c>
    </row>
    <row r="3056" spans="1:8" ht="10.5" customHeight="1" x14ac:dyDescent="0.2">
      <c r="A3056" s="5">
        <v>3013</v>
      </c>
      <c r="B3056" s="5" t="s">
        <v>104</v>
      </c>
      <c r="C3056" s="5">
        <v>26</v>
      </c>
      <c r="D3056" s="2" t="s">
        <v>49</v>
      </c>
      <c r="E3056" s="5" t="s">
        <v>13</v>
      </c>
      <c r="F3056" s="5" t="s">
        <v>102</v>
      </c>
      <c r="G3056" s="6">
        <v>253564</v>
      </c>
    </row>
    <row r="3057" spans="1:8" ht="10.5" customHeight="1" x14ac:dyDescent="0.2">
      <c r="A3057" s="5">
        <v>3014</v>
      </c>
      <c r="B3057" s="5" t="s">
        <v>104</v>
      </c>
      <c r="C3057" s="5">
        <v>27</v>
      </c>
      <c r="D3057" s="2" t="s">
        <v>60</v>
      </c>
      <c r="E3057" s="5" t="s">
        <v>13</v>
      </c>
      <c r="F3057" s="5" t="s">
        <v>102</v>
      </c>
      <c r="G3057" s="6">
        <v>7969</v>
      </c>
    </row>
    <row r="3058" spans="1:8" ht="10.5" customHeight="1" x14ac:dyDescent="0.2">
      <c r="A3058" s="5">
        <v>3015</v>
      </c>
      <c r="B3058" s="5" t="s">
        <v>104</v>
      </c>
      <c r="C3058" s="5">
        <v>28</v>
      </c>
      <c r="D3058" s="2" t="s">
        <v>61</v>
      </c>
      <c r="E3058" s="5" t="s">
        <v>13</v>
      </c>
      <c r="F3058" s="5" t="s">
        <v>102</v>
      </c>
      <c r="G3058" s="6">
        <v>1371225</v>
      </c>
      <c r="H3058" s="6">
        <f>2044880-SUM(G3050:G3057)</f>
        <v>1371225</v>
      </c>
    </row>
    <row r="3059" spans="1:8" ht="10.5" customHeight="1" x14ac:dyDescent="0.2">
      <c r="A3059" s="5">
        <v>3016</v>
      </c>
      <c r="B3059" s="5" t="s">
        <v>104</v>
      </c>
      <c r="C3059" s="5">
        <v>20</v>
      </c>
      <c r="D3059" s="2" t="s">
        <v>56</v>
      </c>
      <c r="E3059" s="5" t="s">
        <v>14</v>
      </c>
      <c r="F3059" s="5" t="s">
        <v>102</v>
      </c>
      <c r="G3059" s="6">
        <v>0</v>
      </c>
    </row>
    <row r="3060" spans="1:8" ht="10.5" customHeight="1" x14ac:dyDescent="0.2">
      <c r="A3060" s="5">
        <v>3017</v>
      </c>
      <c r="B3060" s="5" t="s">
        <v>104</v>
      </c>
      <c r="C3060" s="5">
        <v>21</v>
      </c>
      <c r="D3060" s="2" t="s">
        <v>57</v>
      </c>
      <c r="E3060" s="5" t="s">
        <v>14</v>
      </c>
      <c r="F3060" s="5" t="s">
        <v>102</v>
      </c>
      <c r="G3060" s="6">
        <v>86500</v>
      </c>
    </row>
    <row r="3061" spans="1:8" ht="10.5" customHeight="1" x14ac:dyDescent="0.2">
      <c r="A3061" s="5">
        <v>3018</v>
      </c>
      <c r="B3061" s="5" t="s">
        <v>104</v>
      </c>
      <c r="C3061" s="5">
        <v>22</v>
      </c>
      <c r="D3061" s="2" t="s">
        <v>58</v>
      </c>
      <c r="E3061" s="5" t="s">
        <v>14</v>
      </c>
      <c r="F3061" s="5" t="s">
        <v>102</v>
      </c>
      <c r="G3061" s="6">
        <v>0</v>
      </c>
    </row>
    <row r="3062" spans="1:8" ht="10.5" customHeight="1" x14ac:dyDescent="0.2">
      <c r="A3062" s="5">
        <v>3019</v>
      </c>
      <c r="B3062" s="5" t="s">
        <v>104</v>
      </c>
      <c r="C3062" s="5">
        <v>23</v>
      </c>
      <c r="D3062" s="2" t="s">
        <v>47</v>
      </c>
      <c r="E3062" s="5" t="s">
        <v>14</v>
      </c>
      <c r="F3062" s="5" t="s">
        <v>102</v>
      </c>
      <c r="G3062" s="6">
        <v>393</v>
      </c>
    </row>
    <row r="3063" spans="1:8" ht="10.5" customHeight="1" x14ac:dyDescent="0.2">
      <c r="A3063" s="5">
        <v>3020</v>
      </c>
      <c r="B3063" s="5" t="s">
        <v>104</v>
      </c>
      <c r="C3063" s="5">
        <v>24</v>
      </c>
      <c r="D3063" s="2" t="s">
        <v>48</v>
      </c>
      <c r="E3063" s="5" t="s">
        <v>14</v>
      </c>
      <c r="F3063" s="5" t="s">
        <v>102</v>
      </c>
      <c r="G3063" s="6">
        <v>48422</v>
      </c>
    </row>
    <row r="3064" spans="1:8" ht="10.5" customHeight="1" x14ac:dyDescent="0.2">
      <c r="A3064" s="5">
        <v>3021</v>
      </c>
      <c r="B3064" s="5" t="s">
        <v>104</v>
      </c>
      <c r="C3064" s="5">
        <v>25</v>
      </c>
      <c r="D3064" s="2" t="s">
        <v>59</v>
      </c>
      <c r="E3064" s="5" t="s">
        <v>14</v>
      </c>
      <c r="F3064" s="5" t="s">
        <v>102</v>
      </c>
      <c r="G3064" s="6">
        <v>0</v>
      </c>
    </row>
    <row r="3065" spans="1:8" ht="10.5" customHeight="1" x14ac:dyDescent="0.2">
      <c r="A3065" s="5">
        <v>3022</v>
      </c>
      <c r="B3065" s="5" t="s">
        <v>104</v>
      </c>
      <c r="C3065" s="5">
        <v>26</v>
      </c>
      <c r="D3065" s="2" t="s">
        <v>49</v>
      </c>
      <c r="E3065" s="5" t="s">
        <v>14</v>
      </c>
      <c r="F3065" s="5" t="s">
        <v>102</v>
      </c>
      <c r="G3065" s="6">
        <v>0</v>
      </c>
    </row>
    <row r="3066" spans="1:8" ht="10.5" customHeight="1" x14ac:dyDescent="0.2">
      <c r="A3066" s="5">
        <v>3023</v>
      </c>
      <c r="B3066" s="5" t="s">
        <v>104</v>
      </c>
      <c r="C3066" s="5">
        <v>27</v>
      </c>
      <c r="D3066" s="2" t="s">
        <v>60</v>
      </c>
      <c r="E3066" s="5" t="s">
        <v>14</v>
      </c>
      <c r="F3066" s="5" t="s">
        <v>102</v>
      </c>
      <c r="G3066" s="6">
        <v>1240</v>
      </c>
    </row>
    <row r="3067" spans="1:8" ht="10.5" customHeight="1" x14ac:dyDescent="0.2">
      <c r="A3067" s="5">
        <v>3024</v>
      </c>
      <c r="B3067" s="5" t="s">
        <v>104</v>
      </c>
      <c r="C3067" s="5">
        <v>28</v>
      </c>
      <c r="D3067" s="2" t="s">
        <v>61</v>
      </c>
      <c r="E3067" s="5" t="s">
        <v>14</v>
      </c>
      <c r="F3067" s="5" t="s">
        <v>102</v>
      </c>
      <c r="G3067" s="6">
        <v>13353038</v>
      </c>
      <c r="H3067" s="6">
        <f>13489593-SUM(G3059:G3066)</f>
        <v>13353038</v>
      </c>
    </row>
    <row r="3068" spans="1:8" ht="10.5" customHeight="1" x14ac:dyDescent="0.2">
      <c r="A3068" s="5">
        <v>3025</v>
      </c>
      <c r="B3068" s="5" t="s">
        <v>11</v>
      </c>
      <c r="C3068" s="5">
        <v>29</v>
      </c>
      <c r="D3068" s="2" t="s">
        <v>11</v>
      </c>
      <c r="E3068" s="5" t="s">
        <v>13</v>
      </c>
      <c r="F3068" s="5" t="s">
        <v>102</v>
      </c>
      <c r="G3068" s="6">
        <v>1487897</v>
      </c>
    </row>
    <row r="3069" spans="1:8" ht="10.5" customHeight="1" x14ac:dyDescent="0.2">
      <c r="A3069" s="5">
        <v>3026</v>
      </c>
      <c r="B3069" s="5" t="s">
        <v>11</v>
      </c>
      <c r="C3069" s="5">
        <v>29</v>
      </c>
      <c r="D3069" s="2" t="s">
        <v>11</v>
      </c>
      <c r="E3069" s="5" t="s">
        <v>14</v>
      </c>
      <c r="F3069" s="5" t="s">
        <v>102</v>
      </c>
      <c r="G3069" s="6">
        <v>-1500836</v>
      </c>
    </row>
    <row r="3070" spans="1:8" ht="10.5" customHeight="1" x14ac:dyDescent="0.2">
      <c r="A3070" s="5">
        <v>3027</v>
      </c>
      <c r="B3070" s="5" t="s">
        <v>24</v>
      </c>
      <c r="C3070" s="5">
        <v>30</v>
      </c>
      <c r="D3070" s="2" t="s">
        <v>15</v>
      </c>
      <c r="E3070" s="5" t="s">
        <v>13</v>
      </c>
      <c r="F3070" s="5" t="s">
        <v>102</v>
      </c>
      <c r="G3070" s="6">
        <v>0</v>
      </c>
    </row>
    <row r="3071" spans="1:8" ht="10.5" customHeight="1" x14ac:dyDescent="0.2">
      <c r="A3071" s="5">
        <v>3028</v>
      </c>
      <c r="B3071" s="5" t="s">
        <v>24</v>
      </c>
      <c r="C3071" s="5">
        <v>30</v>
      </c>
      <c r="D3071" s="2" t="s">
        <v>15</v>
      </c>
      <c r="E3071" s="5" t="s">
        <v>14</v>
      </c>
      <c r="F3071" s="5" t="s">
        <v>102</v>
      </c>
      <c r="G3071" s="6">
        <v>0</v>
      </c>
    </row>
    <row r="3072" spans="1:8" ht="10.5" customHeight="1" x14ac:dyDescent="0.2">
      <c r="A3072" s="5">
        <v>3029</v>
      </c>
      <c r="B3072" s="5" t="s">
        <v>25</v>
      </c>
      <c r="C3072" s="5">
        <v>1</v>
      </c>
      <c r="D3072" s="2" t="s">
        <v>18</v>
      </c>
      <c r="E3072" s="5" t="s">
        <v>13</v>
      </c>
      <c r="F3072" s="5" t="s">
        <v>106</v>
      </c>
      <c r="G3072" s="6">
        <v>346000</v>
      </c>
      <c r="H3072" s="6"/>
    </row>
    <row r="3073" spans="1:7" ht="10.5" customHeight="1" x14ac:dyDescent="0.2">
      <c r="A3073" s="5">
        <v>3030</v>
      </c>
      <c r="B3073" s="5" t="s">
        <v>25</v>
      </c>
      <c r="C3073" s="5">
        <v>2</v>
      </c>
      <c r="D3073" s="2" t="s">
        <v>0</v>
      </c>
      <c r="E3073" s="5" t="s">
        <v>13</v>
      </c>
      <c r="F3073" s="5" t="s">
        <v>106</v>
      </c>
      <c r="G3073" s="6">
        <v>7233000</v>
      </c>
    </row>
    <row r="3074" spans="1:7" ht="10.5" customHeight="1" x14ac:dyDescent="0.2">
      <c r="A3074" s="5">
        <v>3031</v>
      </c>
      <c r="B3074" s="5" t="s">
        <v>25</v>
      </c>
      <c r="C3074" s="5">
        <v>3</v>
      </c>
      <c r="D3074" s="2" t="s">
        <v>1</v>
      </c>
      <c r="E3074" s="5" t="s">
        <v>13</v>
      </c>
      <c r="F3074" s="5" t="s">
        <v>106</v>
      </c>
      <c r="G3074" s="6">
        <v>95000</v>
      </c>
    </row>
    <row r="3075" spans="1:7" ht="10.5" customHeight="1" x14ac:dyDescent="0.2">
      <c r="A3075" s="5">
        <v>3032</v>
      </c>
      <c r="B3075" s="5" t="s">
        <v>25</v>
      </c>
      <c r="C3075" s="5">
        <v>4</v>
      </c>
      <c r="D3075" s="2" t="s">
        <v>20</v>
      </c>
      <c r="E3075" s="5" t="s">
        <v>13</v>
      </c>
      <c r="F3075" s="5" t="s">
        <v>106</v>
      </c>
      <c r="G3075" s="6">
        <v>1150</v>
      </c>
    </row>
    <row r="3076" spans="1:7" ht="10.5" customHeight="1" x14ac:dyDescent="0.2">
      <c r="A3076" s="5">
        <v>3034</v>
      </c>
      <c r="B3076" s="5" t="s">
        <v>25</v>
      </c>
      <c r="C3076" s="5">
        <v>6</v>
      </c>
      <c r="D3076" s="2" t="s">
        <v>19</v>
      </c>
      <c r="E3076" s="5" t="s">
        <v>13</v>
      </c>
      <c r="F3076" s="5" t="s">
        <v>106</v>
      </c>
      <c r="G3076" s="6">
        <v>2165000</v>
      </c>
    </row>
    <row r="3077" spans="1:7" ht="10.5" customHeight="1" x14ac:dyDescent="0.2">
      <c r="A3077" s="5">
        <v>3035</v>
      </c>
      <c r="B3077" s="5" t="s">
        <v>25</v>
      </c>
      <c r="C3077" s="5">
        <v>7</v>
      </c>
      <c r="D3077" s="2" t="s">
        <v>3</v>
      </c>
      <c r="E3077" s="5" t="s">
        <v>13</v>
      </c>
      <c r="F3077" s="5" t="s">
        <v>106</v>
      </c>
      <c r="G3077" s="6">
        <v>20698</v>
      </c>
    </row>
    <row r="3078" spans="1:7" ht="10.5" customHeight="1" x14ac:dyDescent="0.2">
      <c r="A3078" s="5">
        <v>3036</v>
      </c>
      <c r="B3078" s="5" t="s">
        <v>25</v>
      </c>
      <c r="C3078" s="5">
        <v>8</v>
      </c>
      <c r="D3078" s="2" t="s">
        <v>4</v>
      </c>
      <c r="E3078" s="5" t="s">
        <v>13</v>
      </c>
      <c r="F3078" s="5" t="s">
        <v>106</v>
      </c>
      <c r="G3078" s="6">
        <v>70000</v>
      </c>
    </row>
    <row r="3079" spans="1:7" ht="10.5" customHeight="1" x14ac:dyDescent="0.2">
      <c r="A3079" s="5">
        <v>3037</v>
      </c>
      <c r="B3079" s="5" t="s">
        <v>25</v>
      </c>
      <c r="C3079" s="5">
        <v>9</v>
      </c>
      <c r="D3079" s="2" t="s">
        <v>5</v>
      </c>
      <c r="E3079" s="5" t="s">
        <v>13</v>
      </c>
      <c r="F3079" s="5" t="s">
        <v>106</v>
      </c>
      <c r="G3079" s="6">
        <v>0</v>
      </c>
    </row>
    <row r="3080" spans="1:7" ht="10.5" customHeight="1" x14ac:dyDescent="0.2">
      <c r="A3080" s="5">
        <v>3038</v>
      </c>
      <c r="B3080" s="5" t="s">
        <v>25</v>
      </c>
      <c r="C3080" s="5">
        <v>10</v>
      </c>
      <c r="D3080" s="2" t="s">
        <v>6</v>
      </c>
      <c r="E3080" s="5" t="s">
        <v>13</v>
      </c>
      <c r="F3080" s="5" t="s">
        <v>106</v>
      </c>
      <c r="G3080" s="6">
        <v>0</v>
      </c>
    </row>
    <row r="3081" spans="1:7" ht="10.5" customHeight="1" x14ac:dyDescent="0.2">
      <c r="A3081" s="5">
        <v>3039</v>
      </c>
      <c r="B3081" s="5" t="s">
        <v>25</v>
      </c>
      <c r="C3081" s="5">
        <v>11</v>
      </c>
      <c r="D3081" s="2" t="s">
        <v>7</v>
      </c>
      <c r="E3081" s="5" t="s">
        <v>13</v>
      </c>
      <c r="F3081" s="5" t="s">
        <v>106</v>
      </c>
      <c r="G3081" s="6">
        <v>0</v>
      </c>
    </row>
    <row r="3082" spans="1:7" ht="10.5" customHeight="1" x14ac:dyDescent="0.2">
      <c r="A3082" s="5">
        <v>3040</v>
      </c>
      <c r="B3082" s="5" t="s">
        <v>25</v>
      </c>
      <c r="C3082" s="5">
        <v>12</v>
      </c>
      <c r="D3082" s="2" t="s">
        <v>8</v>
      </c>
      <c r="E3082" s="5" t="s">
        <v>13</v>
      </c>
      <c r="F3082" s="5" t="s">
        <v>106</v>
      </c>
      <c r="G3082" s="6">
        <v>54261266</v>
      </c>
    </row>
    <row r="3083" spans="1:7" ht="10.5" customHeight="1" x14ac:dyDescent="0.2">
      <c r="A3083" s="5">
        <v>3041</v>
      </c>
      <c r="B3083" s="5" t="s">
        <v>25</v>
      </c>
      <c r="C3083" s="5">
        <v>13</v>
      </c>
      <c r="D3083" s="2" t="s">
        <v>9</v>
      </c>
      <c r="E3083" s="5" t="s">
        <v>13</v>
      </c>
      <c r="F3083" s="5" t="s">
        <v>106</v>
      </c>
      <c r="G3083" s="6">
        <v>0</v>
      </c>
    </row>
    <row r="3084" spans="1:7" ht="10.5" customHeight="1" x14ac:dyDescent="0.2">
      <c r="A3084" s="5">
        <v>3042</v>
      </c>
      <c r="B3084" s="5" t="s">
        <v>25</v>
      </c>
      <c r="C3084" s="5">
        <v>14</v>
      </c>
      <c r="D3084" s="2" t="s">
        <v>10</v>
      </c>
      <c r="E3084" s="5" t="s">
        <v>13</v>
      </c>
      <c r="F3084" s="5" t="s">
        <v>106</v>
      </c>
      <c r="G3084" s="6">
        <v>18658000</v>
      </c>
    </row>
    <row r="3085" spans="1:7" ht="10.5" customHeight="1" x14ac:dyDescent="0.2">
      <c r="A3085" s="5">
        <v>3043</v>
      </c>
      <c r="B3085" s="5" t="s">
        <v>25</v>
      </c>
      <c r="C3085" s="5">
        <v>16</v>
      </c>
      <c r="D3085" s="2" t="s">
        <v>96</v>
      </c>
      <c r="E3085" s="5" t="s">
        <v>13</v>
      </c>
      <c r="F3085" s="5" t="s">
        <v>106</v>
      </c>
      <c r="G3085" s="6">
        <v>0</v>
      </c>
    </row>
    <row r="3086" spans="1:7" ht="10.5" customHeight="1" x14ac:dyDescent="0.2">
      <c r="A3086" s="5">
        <v>3044</v>
      </c>
      <c r="B3086" s="5" t="s">
        <v>25</v>
      </c>
      <c r="C3086" s="5">
        <v>1</v>
      </c>
      <c r="D3086" s="2" t="s">
        <v>18</v>
      </c>
      <c r="E3086" s="5" t="s">
        <v>14</v>
      </c>
      <c r="F3086" s="5" t="s">
        <v>106</v>
      </c>
      <c r="G3086" s="6">
        <v>0</v>
      </c>
    </row>
    <row r="3087" spans="1:7" ht="10.5" customHeight="1" x14ac:dyDescent="0.2">
      <c r="A3087" s="5">
        <v>3045</v>
      </c>
      <c r="B3087" s="5" t="s">
        <v>25</v>
      </c>
      <c r="C3087" s="5">
        <v>2</v>
      </c>
      <c r="D3087" s="2" t="s">
        <v>0</v>
      </c>
      <c r="E3087" s="5" t="s">
        <v>14</v>
      </c>
      <c r="F3087" s="5" t="s">
        <v>106</v>
      </c>
      <c r="G3087" s="6">
        <v>0</v>
      </c>
    </row>
    <row r="3088" spans="1:7" ht="10.5" customHeight="1" x14ac:dyDescent="0.2">
      <c r="A3088" s="5">
        <v>3046</v>
      </c>
      <c r="B3088" s="5" t="s">
        <v>25</v>
      </c>
      <c r="C3088" s="5">
        <v>3</v>
      </c>
      <c r="D3088" s="2" t="s">
        <v>1</v>
      </c>
      <c r="E3088" s="5" t="s">
        <v>14</v>
      </c>
      <c r="F3088" s="5" t="s">
        <v>106</v>
      </c>
      <c r="G3088" s="6">
        <v>800677</v>
      </c>
    </row>
    <row r="3089" spans="1:8" ht="10.5" customHeight="1" x14ac:dyDescent="0.2">
      <c r="A3089" s="5">
        <v>3047</v>
      </c>
      <c r="B3089" s="5" t="s">
        <v>25</v>
      </c>
      <c r="C3089" s="5">
        <v>4</v>
      </c>
      <c r="D3089" s="2" t="s">
        <v>20</v>
      </c>
      <c r="E3089" s="5" t="s">
        <v>14</v>
      </c>
      <c r="F3089" s="5" t="s">
        <v>106</v>
      </c>
      <c r="G3089" s="6">
        <v>14688</v>
      </c>
    </row>
    <row r="3090" spans="1:8" ht="10.5" customHeight="1" x14ac:dyDescent="0.2">
      <c r="A3090" s="5">
        <v>3049</v>
      </c>
      <c r="B3090" s="5" t="s">
        <v>25</v>
      </c>
      <c r="C3090" s="5">
        <v>6</v>
      </c>
      <c r="D3090" s="2" t="s">
        <v>19</v>
      </c>
      <c r="E3090" s="5" t="s">
        <v>14</v>
      </c>
      <c r="F3090" s="5" t="s">
        <v>106</v>
      </c>
      <c r="G3090" s="6">
        <v>251073</v>
      </c>
    </row>
    <row r="3091" spans="1:8" ht="10.5" customHeight="1" x14ac:dyDescent="0.2">
      <c r="A3091" s="5">
        <v>3050</v>
      </c>
      <c r="B3091" s="5" t="s">
        <v>25</v>
      </c>
      <c r="C3091" s="5">
        <v>7</v>
      </c>
      <c r="D3091" s="2" t="s">
        <v>3</v>
      </c>
      <c r="E3091" s="5" t="s">
        <v>14</v>
      </c>
      <c r="F3091" s="5" t="s">
        <v>106</v>
      </c>
      <c r="G3091" s="6">
        <v>2398</v>
      </c>
    </row>
    <row r="3092" spans="1:8" ht="10.5" customHeight="1" x14ac:dyDescent="0.2">
      <c r="A3092" s="5">
        <v>3051</v>
      </c>
      <c r="B3092" s="5" t="s">
        <v>25</v>
      </c>
      <c r="C3092" s="5">
        <v>8</v>
      </c>
      <c r="D3092" s="2" t="s">
        <v>4</v>
      </c>
      <c r="E3092" s="5" t="s">
        <v>14</v>
      </c>
      <c r="F3092" s="5" t="s">
        <v>106</v>
      </c>
      <c r="G3092" s="6">
        <v>1978751</v>
      </c>
    </row>
    <row r="3093" spans="1:8" ht="10.5" customHeight="1" x14ac:dyDescent="0.2">
      <c r="A3093" s="5">
        <v>3052</v>
      </c>
      <c r="B3093" s="5" t="s">
        <v>25</v>
      </c>
      <c r="C3093" s="5">
        <v>9</v>
      </c>
      <c r="D3093" s="2" t="s">
        <v>5</v>
      </c>
      <c r="E3093" s="5" t="s">
        <v>14</v>
      </c>
      <c r="F3093" s="5" t="s">
        <v>106</v>
      </c>
      <c r="G3093" s="6">
        <v>5181536</v>
      </c>
    </row>
    <row r="3094" spans="1:8" ht="10.5" customHeight="1" x14ac:dyDescent="0.2">
      <c r="A3094" s="5">
        <v>3053</v>
      </c>
      <c r="B3094" s="5" t="s">
        <v>25</v>
      </c>
      <c r="C3094" s="5">
        <v>10</v>
      </c>
      <c r="D3094" s="2" t="s">
        <v>6</v>
      </c>
      <c r="E3094" s="5" t="s">
        <v>14</v>
      </c>
      <c r="F3094" s="5" t="s">
        <v>106</v>
      </c>
      <c r="G3094" s="6">
        <v>362994</v>
      </c>
    </row>
    <row r="3095" spans="1:8" ht="10.5" customHeight="1" x14ac:dyDescent="0.2">
      <c r="A3095" s="5">
        <v>3054</v>
      </c>
      <c r="B3095" s="5" t="s">
        <v>25</v>
      </c>
      <c r="C3095" s="5">
        <v>11</v>
      </c>
      <c r="D3095" s="2" t="s">
        <v>7</v>
      </c>
      <c r="E3095" s="5" t="s">
        <v>14</v>
      </c>
      <c r="F3095" s="5" t="s">
        <v>106</v>
      </c>
      <c r="G3095" s="6">
        <v>3836019</v>
      </c>
    </row>
    <row r="3096" spans="1:8" ht="10.5" customHeight="1" x14ac:dyDescent="0.2">
      <c r="A3096" s="5">
        <v>3055</v>
      </c>
      <c r="B3096" s="5" t="s">
        <v>25</v>
      </c>
      <c r="C3096" s="5">
        <v>12</v>
      </c>
      <c r="D3096" s="2" t="s">
        <v>8</v>
      </c>
      <c r="E3096" s="5" t="s">
        <v>14</v>
      </c>
      <c r="F3096" s="5" t="s">
        <v>106</v>
      </c>
      <c r="G3096" s="6">
        <v>1188026</v>
      </c>
    </row>
    <row r="3097" spans="1:8" ht="10.5" customHeight="1" x14ac:dyDescent="0.2">
      <c r="A3097" s="5">
        <v>3056</v>
      </c>
      <c r="B3097" s="5" t="s">
        <v>25</v>
      </c>
      <c r="C3097" s="5">
        <v>13</v>
      </c>
      <c r="D3097" s="2" t="s">
        <v>9</v>
      </c>
      <c r="E3097" s="5" t="s">
        <v>14</v>
      </c>
      <c r="F3097" s="5" t="s">
        <v>106</v>
      </c>
      <c r="G3097" s="6">
        <v>7983073</v>
      </c>
    </row>
    <row r="3098" spans="1:8" ht="10.5" customHeight="1" x14ac:dyDescent="0.2">
      <c r="A3098" s="5">
        <v>3057</v>
      </c>
      <c r="B3098" s="5" t="s">
        <v>25</v>
      </c>
      <c r="C3098" s="5">
        <v>14</v>
      </c>
      <c r="D3098" s="2" t="s">
        <v>10</v>
      </c>
      <c r="E3098" s="5" t="s">
        <v>14</v>
      </c>
      <c r="F3098" s="5" t="s">
        <v>106</v>
      </c>
      <c r="G3098" s="6">
        <v>588803</v>
      </c>
    </row>
    <row r="3099" spans="1:8" ht="10.5" customHeight="1" x14ac:dyDescent="0.2">
      <c r="A3099" s="5">
        <v>3058</v>
      </c>
      <c r="B3099" s="5" t="s">
        <v>25</v>
      </c>
      <c r="C3099" s="5">
        <v>16</v>
      </c>
      <c r="D3099" s="2" t="s">
        <v>96</v>
      </c>
      <c r="E3099" s="5" t="s">
        <v>14</v>
      </c>
      <c r="F3099" s="5" t="s">
        <v>106</v>
      </c>
      <c r="G3099" s="6">
        <v>1312362</v>
      </c>
    </row>
    <row r="3100" spans="1:8" ht="10.5" customHeight="1" x14ac:dyDescent="0.2">
      <c r="A3100" s="5">
        <v>3059</v>
      </c>
      <c r="B3100" s="5" t="s">
        <v>104</v>
      </c>
      <c r="C3100" s="5">
        <v>20</v>
      </c>
      <c r="D3100" s="2" t="s">
        <v>56</v>
      </c>
      <c r="E3100" s="5" t="s">
        <v>13</v>
      </c>
      <c r="F3100" s="5" t="s">
        <v>106</v>
      </c>
      <c r="G3100" s="6">
        <v>0</v>
      </c>
    </row>
    <row r="3101" spans="1:8" ht="10.5" customHeight="1" x14ac:dyDescent="0.2">
      <c r="A3101" s="5">
        <v>3060</v>
      </c>
      <c r="B3101" s="5" t="s">
        <v>104</v>
      </c>
      <c r="C3101" s="5">
        <v>21</v>
      </c>
      <c r="D3101" s="2" t="s">
        <v>57</v>
      </c>
      <c r="E3101" s="5" t="s">
        <v>13</v>
      </c>
      <c r="F3101" s="5" t="s">
        <v>106</v>
      </c>
      <c r="G3101" s="6">
        <v>0</v>
      </c>
      <c r="H3101" s="6"/>
    </row>
    <row r="3102" spans="1:8" ht="10.5" customHeight="1" x14ac:dyDescent="0.2">
      <c r="A3102" s="5">
        <v>3061</v>
      </c>
      <c r="B3102" s="5" t="s">
        <v>104</v>
      </c>
      <c r="C3102" s="5">
        <v>22</v>
      </c>
      <c r="D3102" s="2" t="s">
        <v>58</v>
      </c>
      <c r="E3102" s="5" t="s">
        <v>13</v>
      </c>
      <c r="F3102" s="5" t="s">
        <v>106</v>
      </c>
      <c r="G3102" s="6">
        <v>0</v>
      </c>
    </row>
    <row r="3103" spans="1:8" ht="10.5" customHeight="1" x14ac:dyDescent="0.2">
      <c r="A3103" s="5">
        <v>3062</v>
      </c>
      <c r="B3103" s="5" t="s">
        <v>104</v>
      </c>
      <c r="C3103" s="5">
        <v>23</v>
      </c>
      <c r="D3103" s="2" t="s">
        <v>47</v>
      </c>
      <c r="E3103" s="5" t="s">
        <v>13</v>
      </c>
      <c r="F3103" s="5" t="s">
        <v>106</v>
      </c>
      <c r="G3103" s="6">
        <v>25000</v>
      </c>
    </row>
    <row r="3104" spans="1:8" ht="10.5" customHeight="1" x14ac:dyDescent="0.2">
      <c r="A3104" s="5">
        <v>3063</v>
      </c>
      <c r="B3104" s="5" t="s">
        <v>104</v>
      </c>
      <c r="C3104" s="5">
        <v>24</v>
      </c>
      <c r="D3104" s="2" t="s">
        <v>48</v>
      </c>
      <c r="E3104" s="5" t="s">
        <v>13</v>
      </c>
      <c r="F3104" s="5" t="s">
        <v>106</v>
      </c>
      <c r="G3104" s="6">
        <v>1864</v>
      </c>
    </row>
    <row r="3105" spans="1:8" ht="10.5" customHeight="1" x14ac:dyDescent="0.2">
      <c r="A3105" s="5">
        <v>3064</v>
      </c>
      <c r="B3105" s="5" t="s">
        <v>104</v>
      </c>
      <c r="C3105" s="5">
        <v>25</v>
      </c>
      <c r="D3105" s="2" t="s">
        <v>59</v>
      </c>
      <c r="E3105" s="5" t="s">
        <v>13</v>
      </c>
      <c r="F3105" s="5" t="s">
        <v>106</v>
      </c>
      <c r="G3105" s="6">
        <v>478525</v>
      </c>
    </row>
    <row r="3106" spans="1:8" ht="10.5" customHeight="1" x14ac:dyDescent="0.2">
      <c r="A3106" s="5">
        <v>3065</v>
      </c>
      <c r="B3106" s="5" t="s">
        <v>104</v>
      </c>
      <c r="C3106" s="5">
        <v>26</v>
      </c>
      <c r="D3106" s="2" t="s">
        <v>49</v>
      </c>
      <c r="E3106" s="5" t="s">
        <v>13</v>
      </c>
      <c r="F3106" s="5" t="s">
        <v>106</v>
      </c>
      <c r="G3106" s="6">
        <v>401257</v>
      </c>
    </row>
    <row r="3107" spans="1:8" ht="10.5" customHeight="1" x14ac:dyDescent="0.2">
      <c r="A3107" s="5">
        <v>3066</v>
      </c>
      <c r="B3107" s="5" t="s">
        <v>104</v>
      </c>
      <c r="C3107" s="5">
        <v>27</v>
      </c>
      <c r="D3107" s="2" t="s">
        <v>60</v>
      </c>
      <c r="E3107" s="5" t="s">
        <v>13</v>
      </c>
      <c r="F3107" s="5" t="s">
        <v>106</v>
      </c>
      <c r="G3107" s="6">
        <v>24038</v>
      </c>
    </row>
    <row r="3108" spans="1:8" ht="10.5" customHeight="1" x14ac:dyDescent="0.2">
      <c r="A3108" s="5">
        <v>3067</v>
      </c>
      <c r="B3108" s="5" t="s">
        <v>104</v>
      </c>
      <c r="C3108" s="5">
        <v>28</v>
      </c>
      <c r="D3108" s="2" t="s">
        <v>61</v>
      </c>
      <c r="E3108" s="5" t="s">
        <v>13</v>
      </c>
      <c r="F3108" s="5" t="s">
        <v>106</v>
      </c>
      <c r="G3108" s="6">
        <f>2426169-SUM(G3100:G3107)</f>
        <v>1495485</v>
      </c>
    </row>
    <row r="3109" spans="1:8" ht="10.5" customHeight="1" x14ac:dyDescent="0.2">
      <c r="A3109" s="5">
        <v>3068</v>
      </c>
      <c r="B3109" s="5" t="s">
        <v>104</v>
      </c>
      <c r="C3109" s="5">
        <v>20</v>
      </c>
      <c r="D3109" s="2" t="s">
        <v>56</v>
      </c>
      <c r="E3109" s="5" t="s">
        <v>14</v>
      </c>
      <c r="F3109" s="5" t="s">
        <v>106</v>
      </c>
      <c r="G3109" s="6">
        <v>0</v>
      </c>
    </row>
    <row r="3110" spans="1:8" ht="10.5" customHeight="1" x14ac:dyDescent="0.2">
      <c r="A3110" s="5">
        <v>3069</v>
      </c>
      <c r="B3110" s="5" t="s">
        <v>104</v>
      </c>
      <c r="C3110" s="5">
        <v>21</v>
      </c>
      <c r="D3110" s="2" t="s">
        <v>57</v>
      </c>
      <c r="E3110" s="5" t="s">
        <v>14</v>
      </c>
      <c r="F3110" s="5" t="s">
        <v>106</v>
      </c>
      <c r="G3110" s="6">
        <v>83320</v>
      </c>
      <c r="H3110" s="6"/>
    </row>
    <row r="3111" spans="1:8" ht="10.5" customHeight="1" x14ac:dyDescent="0.2">
      <c r="A3111" s="5">
        <v>3070</v>
      </c>
      <c r="B3111" s="5" t="s">
        <v>104</v>
      </c>
      <c r="C3111" s="5">
        <v>22</v>
      </c>
      <c r="D3111" s="2" t="s">
        <v>58</v>
      </c>
      <c r="E3111" s="5" t="s">
        <v>14</v>
      </c>
      <c r="F3111" s="5" t="s">
        <v>106</v>
      </c>
      <c r="G3111" s="6">
        <v>0</v>
      </c>
    </row>
    <row r="3112" spans="1:8" ht="10.5" customHeight="1" x14ac:dyDescent="0.2">
      <c r="A3112" s="5">
        <v>3071</v>
      </c>
      <c r="B3112" s="5" t="s">
        <v>104</v>
      </c>
      <c r="C3112" s="5">
        <v>23</v>
      </c>
      <c r="D3112" s="2" t="s">
        <v>47</v>
      </c>
      <c r="E3112" s="5" t="s">
        <v>14</v>
      </c>
      <c r="F3112" s="5" t="s">
        <v>106</v>
      </c>
      <c r="G3112" s="6">
        <v>345</v>
      </c>
    </row>
    <row r="3113" spans="1:8" ht="10.5" customHeight="1" x14ac:dyDescent="0.2">
      <c r="A3113" s="5">
        <v>3072</v>
      </c>
      <c r="B3113" s="5" t="s">
        <v>104</v>
      </c>
      <c r="C3113" s="5">
        <v>24</v>
      </c>
      <c r="D3113" s="2" t="s">
        <v>48</v>
      </c>
      <c r="E3113" s="5" t="s">
        <v>14</v>
      </c>
      <c r="F3113" s="5" t="s">
        <v>106</v>
      </c>
      <c r="G3113" s="6">
        <v>32933</v>
      </c>
    </row>
    <row r="3114" spans="1:8" ht="10.5" customHeight="1" x14ac:dyDescent="0.2">
      <c r="A3114" s="5">
        <v>3073</v>
      </c>
      <c r="B3114" s="5" t="s">
        <v>104</v>
      </c>
      <c r="C3114" s="5">
        <v>25</v>
      </c>
      <c r="D3114" s="2" t="s">
        <v>59</v>
      </c>
      <c r="E3114" s="5" t="s">
        <v>14</v>
      </c>
      <c r="F3114" s="5" t="s">
        <v>106</v>
      </c>
      <c r="G3114" s="6">
        <v>0</v>
      </c>
    </row>
    <row r="3115" spans="1:8" ht="10.5" customHeight="1" x14ac:dyDescent="0.2">
      <c r="A3115" s="5">
        <v>3074</v>
      </c>
      <c r="B3115" s="5" t="s">
        <v>104</v>
      </c>
      <c r="C3115" s="5">
        <v>26</v>
      </c>
      <c r="D3115" s="2" t="s">
        <v>49</v>
      </c>
      <c r="E3115" s="5" t="s">
        <v>14</v>
      </c>
      <c r="F3115" s="5" t="s">
        <v>106</v>
      </c>
      <c r="G3115" s="6">
        <v>0</v>
      </c>
    </row>
    <row r="3116" spans="1:8" ht="10.5" customHeight="1" x14ac:dyDescent="0.2">
      <c r="A3116" s="5">
        <v>3075</v>
      </c>
      <c r="B3116" s="5" t="s">
        <v>104</v>
      </c>
      <c r="C3116" s="5">
        <v>27</v>
      </c>
      <c r="D3116" s="2" t="s">
        <v>60</v>
      </c>
      <c r="E3116" s="5" t="s">
        <v>14</v>
      </c>
      <c r="F3116" s="5" t="s">
        <v>106</v>
      </c>
      <c r="G3116" s="6">
        <v>2398</v>
      </c>
    </row>
    <row r="3117" spans="1:8" ht="10.5" customHeight="1" x14ac:dyDescent="0.2">
      <c r="A3117" s="5">
        <v>3076</v>
      </c>
      <c r="B3117" s="5" t="s">
        <v>104</v>
      </c>
      <c r="C3117" s="5">
        <v>28</v>
      </c>
      <c r="D3117" s="2" t="s">
        <v>61</v>
      </c>
      <c r="E3117" s="5" t="s">
        <v>14</v>
      </c>
      <c r="F3117" s="5" t="s">
        <v>106</v>
      </c>
      <c r="G3117" s="6">
        <f>9702695-SUM(G3109:G3116)</f>
        <v>9583699</v>
      </c>
    </row>
    <row r="3118" spans="1:8" ht="10.5" customHeight="1" x14ac:dyDescent="0.2">
      <c r="A3118" s="5">
        <v>3077</v>
      </c>
      <c r="B3118" s="5" t="s">
        <v>11</v>
      </c>
      <c r="C3118" s="5">
        <v>29</v>
      </c>
      <c r="D3118" s="2" t="s">
        <v>11</v>
      </c>
      <c r="E3118" s="5" t="s">
        <v>13</v>
      </c>
      <c r="F3118" s="5" t="s">
        <v>106</v>
      </c>
      <c r="G3118" s="6">
        <v>1509361</v>
      </c>
    </row>
    <row r="3119" spans="1:8" ht="10.5" customHeight="1" x14ac:dyDescent="0.2">
      <c r="A3119" s="5">
        <v>3078</v>
      </c>
      <c r="B3119" s="5" t="s">
        <v>11</v>
      </c>
      <c r="C3119" s="5">
        <v>29</v>
      </c>
      <c r="D3119" s="2" t="s">
        <v>11</v>
      </c>
      <c r="E3119" s="5" t="s">
        <v>14</v>
      </c>
      <c r="F3119" s="5" t="s">
        <v>106</v>
      </c>
      <c r="G3119" s="6">
        <v>-1197072</v>
      </c>
      <c r="H3119" s="6"/>
    </row>
    <row r="3120" spans="1:8" ht="10.5" customHeight="1" x14ac:dyDescent="0.2">
      <c r="A3120" s="5">
        <v>3079</v>
      </c>
      <c r="B3120" s="5" t="s">
        <v>24</v>
      </c>
      <c r="C3120" s="5">
        <v>30</v>
      </c>
      <c r="D3120" s="2" t="s">
        <v>15</v>
      </c>
      <c r="E3120" s="5" t="s">
        <v>13</v>
      </c>
      <c r="F3120" s="5" t="s">
        <v>106</v>
      </c>
      <c r="G3120" s="6">
        <v>0</v>
      </c>
    </row>
    <row r="3121" spans="1:8" ht="10.5" customHeight="1" x14ac:dyDescent="0.2">
      <c r="A3121" s="5">
        <v>3080</v>
      </c>
      <c r="B3121" s="5" t="s">
        <v>24</v>
      </c>
      <c r="C3121" s="5">
        <v>30</v>
      </c>
      <c r="D3121" s="2" t="s">
        <v>15</v>
      </c>
      <c r="E3121" s="5" t="s">
        <v>14</v>
      </c>
      <c r="F3121" s="5" t="s">
        <v>106</v>
      </c>
      <c r="G3121" s="6">
        <v>0</v>
      </c>
    </row>
    <row r="3122" spans="1:8" ht="10.5" customHeight="1" x14ac:dyDescent="0.2">
      <c r="A3122" s="5">
        <v>3081</v>
      </c>
      <c r="B3122" s="5" t="s">
        <v>25</v>
      </c>
      <c r="C3122" s="5">
        <v>1</v>
      </c>
      <c r="D3122" s="2" t="s">
        <v>18</v>
      </c>
      <c r="E3122" s="5" t="s">
        <v>13</v>
      </c>
      <c r="F3122" s="5" t="s">
        <v>108</v>
      </c>
      <c r="G3122" s="6">
        <v>357000</v>
      </c>
    </row>
    <row r="3123" spans="1:8" ht="10.5" customHeight="1" x14ac:dyDescent="0.2">
      <c r="A3123" s="5">
        <v>3082</v>
      </c>
      <c r="B3123" s="5" t="s">
        <v>25</v>
      </c>
      <c r="C3123" s="5">
        <v>2</v>
      </c>
      <c r="D3123" s="2" t="s">
        <v>0</v>
      </c>
      <c r="E3123" s="5" t="s">
        <v>13</v>
      </c>
      <c r="F3123" s="5" t="s">
        <v>108</v>
      </c>
      <c r="G3123" s="6">
        <v>7783000</v>
      </c>
    </row>
    <row r="3124" spans="1:8" ht="10.5" customHeight="1" x14ac:dyDescent="0.2">
      <c r="A3124" s="5">
        <v>3083</v>
      </c>
      <c r="B3124" s="5" t="s">
        <v>25</v>
      </c>
      <c r="C3124" s="5">
        <v>3</v>
      </c>
      <c r="D3124" s="2" t="s">
        <v>1</v>
      </c>
      <c r="E3124" s="5" t="s">
        <v>13</v>
      </c>
      <c r="F3124" s="5" t="s">
        <v>108</v>
      </c>
      <c r="G3124" s="6">
        <v>90000</v>
      </c>
      <c r="H3124" s="6"/>
    </row>
    <row r="3125" spans="1:8" ht="10.5" customHeight="1" x14ac:dyDescent="0.2">
      <c r="A3125" s="5">
        <v>3084</v>
      </c>
      <c r="B3125" s="5" t="s">
        <v>25</v>
      </c>
      <c r="C3125" s="5">
        <v>4</v>
      </c>
      <c r="D3125" s="2" t="s">
        <v>20</v>
      </c>
      <c r="E3125" s="5" t="s">
        <v>13</v>
      </c>
      <c r="F3125" s="5" t="s">
        <v>108</v>
      </c>
      <c r="G3125" s="6">
        <v>1105</v>
      </c>
    </row>
    <row r="3126" spans="1:8" ht="10.5" customHeight="1" x14ac:dyDescent="0.2">
      <c r="A3126" s="5">
        <v>3085</v>
      </c>
      <c r="B3126" s="5" t="s">
        <v>25</v>
      </c>
      <c r="C3126" s="5">
        <v>5</v>
      </c>
      <c r="D3126" s="2" t="s">
        <v>2</v>
      </c>
      <c r="E3126" s="5" t="s">
        <v>13</v>
      </c>
      <c r="F3126" s="5" t="s">
        <v>108</v>
      </c>
      <c r="G3126" s="2">
        <v>0</v>
      </c>
    </row>
    <row r="3127" spans="1:8" ht="10.5" customHeight="1" x14ac:dyDescent="0.2">
      <c r="A3127" s="5">
        <v>3086</v>
      </c>
      <c r="B3127" s="5" t="s">
        <v>25</v>
      </c>
      <c r="C3127" s="5">
        <v>6</v>
      </c>
      <c r="D3127" s="2" t="s">
        <v>19</v>
      </c>
      <c r="E3127" s="5" t="s">
        <v>13</v>
      </c>
      <c r="F3127" s="5" t="s">
        <v>108</v>
      </c>
      <c r="G3127" s="6">
        <v>2221000</v>
      </c>
    </row>
    <row r="3128" spans="1:8" ht="10.5" customHeight="1" x14ac:dyDescent="0.2">
      <c r="A3128" s="5">
        <v>3087</v>
      </c>
      <c r="B3128" s="5" t="s">
        <v>25</v>
      </c>
      <c r="C3128" s="5">
        <v>7</v>
      </c>
      <c r="D3128" s="2" t="s">
        <v>3</v>
      </c>
      <c r="E3128" s="5" t="s">
        <v>13</v>
      </c>
      <c r="F3128" s="5" t="s">
        <v>108</v>
      </c>
      <c r="G3128" s="6">
        <v>19112</v>
      </c>
    </row>
    <row r="3129" spans="1:8" ht="10.5" customHeight="1" x14ac:dyDescent="0.2">
      <c r="A3129" s="5">
        <v>3088</v>
      </c>
      <c r="B3129" s="5" t="s">
        <v>25</v>
      </c>
      <c r="C3129" s="5">
        <v>8</v>
      </c>
      <c r="D3129" s="2" t="s">
        <v>4</v>
      </c>
      <c r="E3129" s="5" t="s">
        <v>13</v>
      </c>
      <c r="F3129" s="5" t="s">
        <v>108</v>
      </c>
      <c r="G3129" s="6">
        <v>7000</v>
      </c>
    </row>
    <row r="3130" spans="1:8" ht="10.5" customHeight="1" x14ac:dyDescent="0.2">
      <c r="A3130" s="5">
        <v>3089</v>
      </c>
      <c r="B3130" s="5" t="s">
        <v>25</v>
      </c>
      <c r="C3130" s="5">
        <v>9</v>
      </c>
      <c r="D3130" s="2" t="s">
        <v>5</v>
      </c>
      <c r="E3130" s="5" t="s">
        <v>13</v>
      </c>
      <c r="F3130" s="5" t="s">
        <v>108</v>
      </c>
      <c r="G3130" s="6">
        <v>0</v>
      </c>
    </row>
    <row r="3131" spans="1:8" ht="10.5" customHeight="1" x14ac:dyDescent="0.2">
      <c r="A3131" s="5">
        <v>3090</v>
      </c>
      <c r="B3131" s="5" t="s">
        <v>25</v>
      </c>
      <c r="C3131" s="5">
        <v>10</v>
      </c>
      <c r="D3131" s="2" t="s">
        <v>6</v>
      </c>
      <c r="E3131" s="5" t="s">
        <v>13</v>
      </c>
      <c r="F3131" s="5" t="s">
        <v>108</v>
      </c>
      <c r="G3131" s="6">
        <v>0</v>
      </c>
    </row>
    <row r="3132" spans="1:8" ht="10.5" customHeight="1" x14ac:dyDescent="0.2">
      <c r="A3132" s="5">
        <v>3091</v>
      </c>
      <c r="B3132" s="5" t="s">
        <v>25</v>
      </c>
      <c r="C3132" s="5">
        <v>11</v>
      </c>
      <c r="D3132" s="2" t="s">
        <v>7</v>
      </c>
      <c r="E3132" s="5" t="s">
        <v>13</v>
      </c>
      <c r="F3132" s="5" t="s">
        <v>108</v>
      </c>
      <c r="G3132" s="6">
        <v>0</v>
      </c>
    </row>
    <row r="3133" spans="1:8" ht="10.5" customHeight="1" x14ac:dyDescent="0.2">
      <c r="A3133" s="5">
        <v>3092</v>
      </c>
      <c r="B3133" s="5" t="s">
        <v>25</v>
      </c>
      <c r="C3133" s="5">
        <v>12</v>
      </c>
      <c r="D3133" s="2" t="s">
        <v>8</v>
      </c>
      <c r="E3133" s="5" t="s">
        <v>13</v>
      </c>
      <c r="F3133" s="5" t="s">
        <v>108</v>
      </c>
      <c r="G3133" s="6">
        <v>64484000</v>
      </c>
    </row>
    <row r="3134" spans="1:8" ht="10.5" customHeight="1" x14ac:dyDescent="0.2">
      <c r="A3134" s="5">
        <v>3093</v>
      </c>
      <c r="B3134" s="5" t="s">
        <v>25</v>
      </c>
      <c r="C3134" s="5">
        <v>13</v>
      </c>
      <c r="D3134" s="2" t="s">
        <v>9</v>
      </c>
      <c r="E3134" s="5" t="s">
        <v>13</v>
      </c>
      <c r="F3134" s="5" t="s">
        <v>108</v>
      </c>
      <c r="G3134" s="6">
        <v>0</v>
      </c>
    </row>
    <row r="3135" spans="1:8" ht="10.5" customHeight="1" x14ac:dyDescent="0.2">
      <c r="A3135" s="5">
        <v>3094</v>
      </c>
      <c r="B3135" s="5" t="s">
        <v>25</v>
      </c>
      <c r="C3135" s="5">
        <v>14</v>
      </c>
      <c r="D3135" s="2" t="s">
        <v>10</v>
      </c>
      <c r="E3135" s="5" t="s">
        <v>13</v>
      </c>
      <c r="F3135" s="5" t="s">
        <v>108</v>
      </c>
      <c r="G3135" s="6">
        <v>20482000</v>
      </c>
    </row>
    <row r="3136" spans="1:8" ht="10.5" customHeight="1" x14ac:dyDescent="0.2">
      <c r="A3136" s="5">
        <v>3095</v>
      </c>
      <c r="B3136" s="5" t="s">
        <v>25</v>
      </c>
      <c r="C3136" s="5">
        <v>16</v>
      </c>
      <c r="D3136" s="2" t="s">
        <v>96</v>
      </c>
      <c r="E3136" s="5" t="s">
        <v>13</v>
      </c>
      <c r="F3136" s="5" t="s">
        <v>108</v>
      </c>
      <c r="G3136" s="6">
        <v>0</v>
      </c>
    </row>
    <row r="3137" spans="1:7" ht="10.5" customHeight="1" x14ac:dyDescent="0.2">
      <c r="A3137" s="5">
        <v>3096</v>
      </c>
      <c r="B3137" s="5" t="s">
        <v>25</v>
      </c>
      <c r="C3137" s="5">
        <v>1</v>
      </c>
      <c r="D3137" s="2" t="s">
        <v>18</v>
      </c>
      <c r="E3137" s="5" t="s">
        <v>14</v>
      </c>
      <c r="F3137" s="5" t="s">
        <v>108</v>
      </c>
      <c r="G3137" s="6">
        <v>0</v>
      </c>
    </row>
    <row r="3138" spans="1:7" ht="10.5" customHeight="1" x14ac:dyDescent="0.2">
      <c r="A3138" s="5">
        <v>3097</v>
      </c>
      <c r="B3138" s="5" t="s">
        <v>25</v>
      </c>
      <c r="C3138" s="5">
        <v>2</v>
      </c>
      <c r="D3138" s="2" t="s">
        <v>0</v>
      </c>
      <c r="E3138" s="5" t="s">
        <v>14</v>
      </c>
      <c r="F3138" s="5" t="s">
        <v>108</v>
      </c>
      <c r="G3138" s="6">
        <v>0</v>
      </c>
    </row>
    <row r="3139" spans="1:7" ht="10.5" customHeight="1" x14ac:dyDescent="0.2">
      <c r="A3139" s="5">
        <v>3098</v>
      </c>
      <c r="B3139" s="5" t="s">
        <v>25</v>
      </c>
      <c r="C3139" s="5">
        <v>3</v>
      </c>
      <c r="D3139" s="2" t="s">
        <v>1</v>
      </c>
      <c r="E3139" s="5" t="s">
        <v>14</v>
      </c>
      <c r="F3139" s="5" t="s">
        <v>108</v>
      </c>
      <c r="G3139" s="6">
        <v>778703</v>
      </c>
    </row>
    <row r="3140" spans="1:7" ht="10.5" customHeight="1" x14ac:dyDescent="0.2">
      <c r="A3140" s="5">
        <v>3099</v>
      </c>
      <c r="B3140" s="5" t="s">
        <v>25</v>
      </c>
      <c r="C3140" s="5">
        <v>4</v>
      </c>
      <c r="D3140" s="2" t="s">
        <v>20</v>
      </c>
      <c r="E3140" s="5" t="s">
        <v>14</v>
      </c>
      <c r="F3140" s="5" t="s">
        <v>108</v>
      </c>
      <c r="G3140" s="6">
        <v>12983</v>
      </c>
    </row>
    <row r="3141" spans="1:7" ht="10.5" customHeight="1" x14ac:dyDescent="0.2">
      <c r="A3141" s="5">
        <v>3100</v>
      </c>
      <c r="B3141" s="5" t="s">
        <v>25</v>
      </c>
      <c r="C3141" s="5">
        <v>5</v>
      </c>
      <c r="D3141" s="2" t="s">
        <v>2</v>
      </c>
      <c r="E3141" s="5" t="s">
        <v>14</v>
      </c>
      <c r="F3141" s="5" t="s">
        <v>108</v>
      </c>
      <c r="G3141" s="6">
        <v>0</v>
      </c>
    </row>
    <row r="3142" spans="1:7" ht="10.5" customHeight="1" x14ac:dyDescent="0.2">
      <c r="A3142" s="5">
        <v>3101</v>
      </c>
      <c r="B3142" s="5" t="s">
        <v>25</v>
      </c>
      <c r="C3142" s="5">
        <v>6</v>
      </c>
      <c r="D3142" s="2" t="s">
        <v>19</v>
      </c>
      <c r="E3142" s="5" t="s">
        <v>14</v>
      </c>
      <c r="F3142" s="5" t="s">
        <v>108</v>
      </c>
      <c r="G3142" s="6">
        <v>21379</v>
      </c>
    </row>
    <row r="3143" spans="1:7" ht="10.5" customHeight="1" x14ac:dyDescent="0.2">
      <c r="A3143" s="5">
        <v>3102</v>
      </c>
      <c r="B3143" s="5" t="s">
        <v>25</v>
      </c>
      <c r="C3143" s="5">
        <v>7</v>
      </c>
      <c r="D3143" s="2" t="s">
        <v>3</v>
      </c>
      <c r="E3143" s="5" t="s">
        <v>14</v>
      </c>
      <c r="F3143" s="5" t="s">
        <v>108</v>
      </c>
      <c r="G3143" s="6">
        <v>2388</v>
      </c>
    </row>
    <row r="3144" spans="1:7" ht="10.5" customHeight="1" x14ac:dyDescent="0.2">
      <c r="A3144" s="5">
        <v>3103</v>
      </c>
      <c r="B3144" s="5" t="s">
        <v>25</v>
      </c>
      <c r="C3144" s="5">
        <v>8</v>
      </c>
      <c r="D3144" s="2" t="s">
        <v>4</v>
      </c>
      <c r="E3144" s="5" t="s">
        <v>14</v>
      </c>
      <c r="F3144" s="5" t="s">
        <v>108</v>
      </c>
      <c r="G3144" s="6">
        <v>1945822</v>
      </c>
    </row>
    <row r="3145" spans="1:7" ht="10.5" customHeight="1" x14ac:dyDescent="0.2">
      <c r="A3145" s="5">
        <v>3104</v>
      </c>
      <c r="B3145" s="5" t="s">
        <v>25</v>
      </c>
      <c r="C3145" s="5">
        <v>9</v>
      </c>
      <c r="D3145" s="2" t="s">
        <v>5</v>
      </c>
      <c r="E3145" s="5" t="s">
        <v>14</v>
      </c>
      <c r="F3145" s="5" t="s">
        <v>108</v>
      </c>
      <c r="G3145" s="6">
        <v>5172274</v>
      </c>
    </row>
    <row r="3146" spans="1:7" ht="10.5" customHeight="1" x14ac:dyDescent="0.2">
      <c r="A3146" s="5">
        <v>3105</v>
      </c>
      <c r="B3146" s="5" t="s">
        <v>25</v>
      </c>
      <c r="C3146" s="5">
        <v>10</v>
      </c>
      <c r="D3146" s="2" t="s">
        <v>6</v>
      </c>
      <c r="E3146" s="5" t="s">
        <v>14</v>
      </c>
      <c r="F3146" s="5" t="s">
        <v>108</v>
      </c>
      <c r="G3146" s="6">
        <v>320576</v>
      </c>
    </row>
    <row r="3147" spans="1:7" ht="10.5" customHeight="1" x14ac:dyDescent="0.2">
      <c r="A3147" s="5">
        <v>3106</v>
      </c>
      <c r="B3147" s="5" t="s">
        <v>25</v>
      </c>
      <c r="C3147" s="5">
        <v>11</v>
      </c>
      <c r="D3147" s="2" t="s">
        <v>7</v>
      </c>
      <c r="E3147" s="5" t="s">
        <v>14</v>
      </c>
      <c r="F3147" s="5" t="s">
        <v>108</v>
      </c>
      <c r="G3147" s="6">
        <v>3890492</v>
      </c>
    </row>
    <row r="3148" spans="1:7" ht="10.5" customHeight="1" x14ac:dyDescent="0.2">
      <c r="A3148" s="5">
        <v>3107</v>
      </c>
      <c r="B3148" s="5" t="s">
        <v>25</v>
      </c>
      <c r="C3148" s="5">
        <v>12</v>
      </c>
      <c r="D3148" s="2" t="s">
        <v>8</v>
      </c>
      <c r="E3148" s="5" t="s">
        <v>14</v>
      </c>
      <c r="F3148" s="5" t="s">
        <v>108</v>
      </c>
      <c r="G3148" s="6">
        <v>1684000</v>
      </c>
    </row>
    <row r="3149" spans="1:7" ht="10.5" customHeight="1" x14ac:dyDescent="0.2">
      <c r="A3149" s="5">
        <v>3108</v>
      </c>
      <c r="B3149" s="5" t="s">
        <v>25</v>
      </c>
      <c r="C3149" s="5">
        <v>13</v>
      </c>
      <c r="D3149" s="2" t="s">
        <v>9</v>
      </c>
      <c r="E3149" s="5" t="s">
        <v>14</v>
      </c>
      <c r="F3149" s="5" t="s">
        <v>108</v>
      </c>
      <c r="G3149" s="6">
        <v>8441798</v>
      </c>
    </row>
    <row r="3150" spans="1:7" ht="10.5" customHeight="1" x14ac:dyDescent="0.2">
      <c r="A3150" s="5">
        <v>3109</v>
      </c>
      <c r="B3150" s="5" t="s">
        <v>25</v>
      </c>
      <c r="C3150" s="5">
        <v>14</v>
      </c>
      <c r="D3150" s="2" t="s">
        <v>10</v>
      </c>
      <c r="E3150" s="5" t="s">
        <v>14</v>
      </c>
      <c r="F3150" s="5" t="s">
        <v>108</v>
      </c>
      <c r="G3150" s="6">
        <v>640106</v>
      </c>
    </row>
    <row r="3151" spans="1:7" ht="10.5" customHeight="1" x14ac:dyDescent="0.2">
      <c r="A3151" s="5">
        <v>3110</v>
      </c>
      <c r="B3151" s="5" t="s">
        <v>25</v>
      </c>
      <c r="C3151" s="5">
        <v>16</v>
      </c>
      <c r="D3151" s="2" t="s">
        <v>96</v>
      </c>
      <c r="E3151" s="5" t="s">
        <v>14</v>
      </c>
      <c r="F3151" s="5" t="s">
        <v>108</v>
      </c>
      <c r="G3151" s="6">
        <v>1443386</v>
      </c>
    </row>
    <row r="3152" spans="1:7" ht="10.5" customHeight="1" x14ac:dyDescent="0.2">
      <c r="A3152" s="5">
        <v>3111</v>
      </c>
      <c r="B3152" s="5" t="s">
        <v>104</v>
      </c>
      <c r="C3152" s="5">
        <v>20</v>
      </c>
      <c r="D3152" s="2" t="s">
        <v>56</v>
      </c>
      <c r="E3152" s="5" t="s">
        <v>13</v>
      </c>
      <c r="F3152" s="5" t="s">
        <v>108</v>
      </c>
      <c r="G3152" s="6">
        <v>0</v>
      </c>
    </row>
    <row r="3153" spans="1:8" ht="10.5" customHeight="1" x14ac:dyDescent="0.2">
      <c r="A3153" s="5">
        <v>3112</v>
      </c>
      <c r="B3153" s="5" t="s">
        <v>104</v>
      </c>
      <c r="C3153" s="5">
        <v>21</v>
      </c>
      <c r="D3153" s="2" t="s">
        <v>57</v>
      </c>
      <c r="E3153" s="5" t="s">
        <v>13</v>
      </c>
      <c r="F3153" s="5" t="s">
        <v>108</v>
      </c>
      <c r="G3153" s="6">
        <v>0</v>
      </c>
      <c r="H3153" s="6"/>
    </row>
    <row r="3154" spans="1:8" ht="10.5" customHeight="1" x14ac:dyDescent="0.2">
      <c r="A3154" s="5">
        <v>3113</v>
      </c>
      <c r="B3154" s="5" t="s">
        <v>104</v>
      </c>
      <c r="C3154" s="5">
        <v>22</v>
      </c>
      <c r="D3154" s="2" t="s">
        <v>58</v>
      </c>
      <c r="E3154" s="5" t="s">
        <v>13</v>
      </c>
      <c r="F3154" s="5" t="s">
        <v>108</v>
      </c>
      <c r="G3154" s="6">
        <v>0</v>
      </c>
    </row>
    <row r="3155" spans="1:8" ht="10.5" customHeight="1" x14ac:dyDescent="0.2">
      <c r="A3155" s="5">
        <v>3114</v>
      </c>
      <c r="B3155" s="5" t="s">
        <v>104</v>
      </c>
      <c r="C3155" s="5">
        <v>23</v>
      </c>
      <c r="D3155" s="2" t="s">
        <v>47</v>
      </c>
      <c r="E3155" s="5" t="s">
        <v>13</v>
      </c>
      <c r="F3155" s="5" t="s">
        <v>108</v>
      </c>
      <c r="G3155" s="6">
        <v>26000</v>
      </c>
    </row>
    <row r="3156" spans="1:8" ht="10.5" customHeight="1" x14ac:dyDescent="0.2">
      <c r="A3156" s="5">
        <v>3115</v>
      </c>
      <c r="B3156" s="5" t="s">
        <v>104</v>
      </c>
      <c r="C3156" s="5">
        <v>24</v>
      </c>
      <c r="D3156" s="2" t="s">
        <v>48</v>
      </c>
      <c r="E3156" s="5" t="s">
        <v>13</v>
      </c>
      <c r="F3156" s="5" t="s">
        <v>108</v>
      </c>
      <c r="G3156" s="6">
        <v>369</v>
      </c>
    </row>
    <row r="3157" spans="1:8" ht="10.5" customHeight="1" x14ac:dyDescent="0.2">
      <c r="A3157" s="5">
        <v>3116</v>
      </c>
      <c r="B3157" s="5" t="s">
        <v>104</v>
      </c>
      <c r="C3157" s="5">
        <v>25</v>
      </c>
      <c r="D3157" s="2" t="s">
        <v>59</v>
      </c>
      <c r="E3157" s="5" t="s">
        <v>13</v>
      </c>
      <c r="F3157" s="5" t="s">
        <v>108</v>
      </c>
      <c r="G3157" s="6">
        <v>381701</v>
      </c>
    </row>
    <row r="3158" spans="1:8" ht="10.5" customHeight="1" x14ac:dyDescent="0.2">
      <c r="A3158" s="5">
        <v>3117</v>
      </c>
      <c r="B3158" s="5" t="s">
        <v>104</v>
      </c>
      <c r="C3158" s="5">
        <v>26</v>
      </c>
      <c r="D3158" s="2" t="s">
        <v>49</v>
      </c>
      <c r="E3158" s="5" t="s">
        <v>13</v>
      </c>
      <c r="F3158" s="5" t="s">
        <v>108</v>
      </c>
      <c r="G3158" s="6">
        <v>486530</v>
      </c>
    </row>
    <row r="3159" spans="1:8" ht="10.5" customHeight="1" x14ac:dyDescent="0.2">
      <c r="A3159" s="5">
        <v>3118</v>
      </c>
      <c r="B3159" s="5" t="s">
        <v>104</v>
      </c>
      <c r="C3159" s="5">
        <v>27</v>
      </c>
      <c r="D3159" s="2" t="s">
        <v>60</v>
      </c>
      <c r="E3159" s="5" t="s">
        <v>13</v>
      </c>
      <c r="F3159" s="5" t="s">
        <v>108</v>
      </c>
      <c r="G3159" s="6">
        <v>23132</v>
      </c>
    </row>
    <row r="3160" spans="1:8" ht="10.5" customHeight="1" x14ac:dyDescent="0.2">
      <c r="A3160" s="5">
        <v>3119</v>
      </c>
      <c r="B3160" s="5" t="s">
        <v>104</v>
      </c>
      <c r="C3160" s="5">
        <v>28</v>
      </c>
      <c r="D3160" s="2" t="s">
        <v>61</v>
      </c>
      <c r="E3160" s="5" t="s">
        <v>13</v>
      </c>
      <c r="F3160" s="5" t="s">
        <v>108</v>
      </c>
      <c r="G3160" s="6">
        <f>2144578-SUM(G3152:G3159)</f>
        <v>1226846</v>
      </c>
    </row>
    <row r="3161" spans="1:8" ht="10.5" customHeight="1" x14ac:dyDescent="0.2">
      <c r="A3161" s="5">
        <v>3120</v>
      </c>
      <c r="B3161" s="5" t="s">
        <v>104</v>
      </c>
      <c r="C3161" s="5">
        <v>20</v>
      </c>
      <c r="D3161" s="2" t="s">
        <v>56</v>
      </c>
      <c r="E3161" s="5" t="s">
        <v>14</v>
      </c>
      <c r="F3161" s="5" t="s">
        <v>108</v>
      </c>
      <c r="G3161" s="6">
        <v>0</v>
      </c>
    </row>
    <row r="3162" spans="1:8" ht="10.5" customHeight="1" x14ac:dyDescent="0.2">
      <c r="A3162" s="5">
        <v>3121</v>
      </c>
      <c r="B3162" s="5" t="s">
        <v>104</v>
      </c>
      <c r="C3162" s="5">
        <v>21</v>
      </c>
      <c r="D3162" s="2" t="s">
        <v>57</v>
      </c>
      <c r="E3162" s="5" t="s">
        <v>14</v>
      </c>
      <c r="F3162" s="5" t="s">
        <v>108</v>
      </c>
      <c r="G3162" s="6">
        <v>79150</v>
      </c>
      <c r="H3162" s="6"/>
    </row>
    <row r="3163" spans="1:8" ht="10.5" customHeight="1" x14ac:dyDescent="0.2">
      <c r="A3163" s="5">
        <v>3122</v>
      </c>
      <c r="B3163" s="5" t="s">
        <v>104</v>
      </c>
      <c r="C3163" s="5">
        <v>22</v>
      </c>
      <c r="D3163" s="2" t="s">
        <v>58</v>
      </c>
      <c r="E3163" s="5" t="s">
        <v>14</v>
      </c>
      <c r="F3163" s="5" t="s">
        <v>108</v>
      </c>
      <c r="G3163" s="6">
        <v>0</v>
      </c>
    </row>
    <row r="3164" spans="1:8" ht="10.5" customHeight="1" x14ac:dyDescent="0.2">
      <c r="A3164" s="5">
        <v>3123</v>
      </c>
      <c r="B3164" s="5" t="s">
        <v>104</v>
      </c>
      <c r="C3164" s="5">
        <v>23</v>
      </c>
      <c r="D3164" s="2" t="s">
        <v>47</v>
      </c>
      <c r="E3164" s="5" t="s">
        <v>14</v>
      </c>
      <c r="F3164" s="5" t="s">
        <v>108</v>
      </c>
      <c r="G3164" s="6">
        <v>184</v>
      </c>
    </row>
    <row r="3165" spans="1:8" ht="10.5" customHeight="1" x14ac:dyDescent="0.2">
      <c r="A3165" s="5">
        <v>3124</v>
      </c>
      <c r="B3165" s="5" t="s">
        <v>104</v>
      </c>
      <c r="C3165" s="5">
        <v>24</v>
      </c>
      <c r="D3165" s="2" t="s">
        <v>48</v>
      </c>
      <c r="E3165" s="5" t="s">
        <v>14</v>
      </c>
      <c r="F3165" s="5" t="s">
        <v>108</v>
      </c>
      <c r="G3165" s="6">
        <v>22469</v>
      </c>
    </row>
    <row r="3166" spans="1:8" ht="10.5" customHeight="1" x14ac:dyDescent="0.2">
      <c r="A3166" s="5">
        <v>3125</v>
      </c>
      <c r="B3166" s="5" t="s">
        <v>104</v>
      </c>
      <c r="C3166" s="5">
        <v>25</v>
      </c>
      <c r="D3166" s="2" t="s">
        <v>59</v>
      </c>
      <c r="E3166" s="5" t="s">
        <v>14</v>
      </c>
      <c r="F3166" s="5" t="s">
        <v>108</v>
      </c>
      <c r="G3166" s="6">
        <v>0</v>
      </c>
    </row>
    <row r="3167" spans="1:8" ht="10.5" customHeight="1" x14ac:dyDescent="0.2">
      <c r="A3167" s="5">
        <v>3126</v>
      </c>
      <c r="B3167" s="5" t="s">
        <v>104</v>
      </c>
      <c r="C3167" s="5">
        <v>26</v>
      </c>
      <c r="D3167" s="2" t="s">
        <v>49</v>
      </c>
      <c r="E3167" s="5" t="s">
        <v>14</v>
      </c>
      <c r="F3167" s="5" t="s">
        <v>108</v>
      </c>
      <c r="G3167" s="6">
        <v>0</v>
      </c>
    </row>
    <row r="3168" spans="1:8" ht="10.5" customHeight="1" x14ac:dyDescent="0.2">
      <c r="A3168" s="5">
        <v>3127</v>
      </c>
      <c r="B3168" s="5" t="s">
        <v>104</v>
      </c>
      <c r="C3168" s="5">
        <v>27</v>
      </c>
      <c r="D3168" s="2" t="s">
        <v>60</v>
      </c>
      <c r="E3168" s="5" t="s">
        <v>14</v>
      </c>
      <c r="F3168" s="5" t="s">
        <v>108</v>
      </c>
      <c r="G3168" s="6">
        <v>4085</v>
      </c>
    </row>
    <row r="3169" spans="1:8" ht="10.5" customHeight="1" x14ac:dyDescent="0.2">
      <c r="A3169" s="5">
        <v>3128</v>
      </c>
      <c r="B3169" s="5" t="s">
        <v>104</v>
      </c>
      <c r="C3169" s="5">
        <v>28</v>
      </c>
      <c r="D3169" s="2" t="s">
        <v>61</v>
      </c>
      <c r="E3169" s="5" t="s">
        <v>14</v>
      </c>
      <c r="F3169" s="5" t="s">
        <v>108</v>
      </c>
      <c r="G3169" s="6">
        <f>14555103-SUM(G3161:G3168)</f>
        <v>14449215</v>
      </c>
    </row>
    <row r="3170" spans="1:8" ht="10.5" customHeight="1" x14ac:dyDescent="0.2">
      <c r="A3170" s="5">
        <v>3129</v>
      </c>
      <c r="B3170" s="5" t="s">
        <v>11</v>
      </c>
      <c r="C3170" s="5">
        <v>29</v>
      </c>
      <c r="D3170" s="2" t="s">
        <v>11</v>
      </c>
      <c r="E3170" s="5" t="s">
        <v>13</v>
      </c>
      <c r="F3170" s="5" t="s">
        <v>108</v>
      </c>
      <c r="G3170" s="6">
        <v>1812783</v>
      </c>
    </row>
    <row r="3171" spans="1:8" ht="10.5" customHeight="1" x14ac:dyDescent="0.2">
      <c r="A3171" s="5">
        <v>3130</v>
      </c>
      <c r="B3171" s="5" t="s">
        <v>11</v>
      </c>
      <c r="C3171" s="5">
        <v>29</v>
      </c>
      <c r="D3171" s="2" t="s">
        <v>11</v>
      </c>
      <c r="E3171" s="5" t="s">
        <v>14</v>
      </c>
      <c r="F3171" s="5" t="s">
        <v>108</v>
      </c>
      <c r="G3171" s="6">
        <v>-1374763</v>
      </c>
      <c r="H3171" s="6"/>
    </row>
    <row r="3172" spans="1:8" ht="10.5" customHeight="1" x14ac:dyDescent="0.2">
      <c r="A3172" s="5">
        <v>3131</v>
      </c>
      <c r="B3172" s="5" t="s">
        <v>24</v>
      </c>
      <c r="C3172" s="5">
        <v>30</v>
      </c>
      <c r="D3172" s="2" t="s">
        <v>15</v>
      </c>
      <c r="E3172" s="5" t="s">
        <v>13</v>
      </c>
      <c r="F3172" s="5" t="s">
        <v>108</v>
      </c>
      <c r="G3172" s="6">
        <v>0</v>
      </c>
    </row>
    <row r="3173" spans="1:8" ht="10.5" customHeight="1" x14ac:dyDescent="0.2">
      <c r="A3173" s="5">
        <v>3132</v>
      </c>
      <c r="B3173" s="5" t="s">
        <v>24</v>
      </c>
      <c r="C3173" s="5">
        <v>30</v>
      </c>
      <c r="D3173" s="2" t="s">
        <v>15</v>
      </c>
      <c r="E3173" s="5" t="s">
        <v>14</v>
      </c>
      <c r="F3173" s="5" t="s">
        <v>108</v>
      </c>
      <c r="G3173" s="6">
        <v>0</v>
      </c>
    </row>
    <row r="3174" spans="1:8" ht="10.5" customHeight="1" x14ac:dyDescent="0.25">
      <c r="A3174" s="5">
        <v>3133</v>
      </c>
      <c r="B3174" s="5" t="s">
        <v>25</v>
      </c>
      <c r="C3174" s="5">
        <v>1</v>
      </c>
      <c r="D3174" s="2" t="s">
        <v>18</v>
      </c>
      <c r="E3174" s="5" t="s">
        <v>13</v>
      </c>
      <c r="F3174" s="5" t="s">
        <v>109</v>
      </c>
      <c r="G3174" s="12">
        <f>167201+187096</f>
        <v>354297</v>
      </c>
    </row>
    <row r="3175" spans="1:8" ht="10.5" customHeight="1" x14ac:dyDescent="0.25">
      <c r="A3175" s="5">
        <v>3134</v>
      </c>
      <c r="B3175" s="5" t="s">
        <v>25</v>
      </c>
      <c r="C3175" s="5">
        <v>2</v>
      </c>
      <c r="D3175" s="2" t="s">
        <v>0</v>
      </c>
      <c r="E3175" s="5" t="s">
        <v>13</v>
      </c>
      <c r="F3175" s="5" t="s">
        <v>109</v>
      </c>
      <c r="G3175" s="12">
        <v>9092696</v>
      </c>
    </row>
    <row r="3176" spans="1:8" ht="10.5" customHeight="1" x14ac:dyDescent="0.25">
      <c r="A3176" s="5">
        <v>3135</v>
      </c>
      <c r="B3176" s="5" t="s">
        <v>25</v>
      </c>
      <c r="C3176" s="5">
        <v>3</v>
      </c>
      <c r="D3176" s="2" t="s">
        <v>1</v>
      </c>
      <c r="E3176" s="5" t="s">
        <v>13</v>
      </c>
      <c r="F3176" s="5" t="s">
        <v>109</v>
      </c>
      <c r="G3176" s="12">
        <v>86378</v>
      </c>
    </row>
    <row r="3177" spans="1:8" ht="10.5" customHeight="1" x14ac:dyDescent="0.2">
      <c r="A3177" s="5">
        <v>3136</v>
      </c>
      <c r="B3177" s="5" t="s">
        <v>25</v>
      </c>
      <c r="C3177" s="5">
        <v>4</v>
      </c>
      <c r="D3177" s="2" t="s">
        <v>20</v>
      </c>
      <c r="E3177" s="5" t="s">
        <v>13</v>
      </c>
      <c r="F3177" s="5" t="s">
        <v>109</v>
      </c>
      <c r="G3177" s="2">
        <v>940</v>
      </c>
    </row>
    <row r="3178" spans="1:8" ht="10.5" customHeight="1" x14ac:dyDescent="0.2">
      <c r="A3178" s="5">
        <v>3137</v>
      </c>
      <c r="B3178" s="5" t="s">
        <v>25</v>
      </c>
      <c r="C3178" s="5">
        <v>5</v>
      </c>
      <c r="D3178" s="2" t="s">
        <v>2</v>
      </c>
      <c r="E3178" s="5" t="s">
        <v>13</v>
      </c>
      <c r="F3178" s="5" t="s">
        <v>109</v>
      </c>
      <c r="G3178" s="6">
        <v>0</v>
      </c>
    </row>
    <row r="3179" spans="1:8" ht="10.5" customHeight="1" x14ac:dyDescent="0.2">
      <c r="A3179" s="5">
        <v>3138</v>
      </c>
      <c r="B3179" s="5" t="s">
        <v>25</v>
      </c>
      <c r="C3179" s="5">
        <v>6</v>
      </c>
      <c r="D3179" s="2" t="s">
        <v>19</v>
      </c>
      <c r="E3179" s="5" t="s">
        <v>13</v>
      </c>
      <c r="F3179" s="5" t="s">
        <v>109</v>
      </c>
      <c r="G3179" s="6">
        <v>2632738</v>
      </c>
    </row>
    <row r="3180" spans="1:8" ht="10.5" customHeight="1" x14ac:dyDescent="0.2">
      <c r="A3180" s="5">
        <v>3139</v>
      </c>
      <c r="B3180" s="5" t="s">
        <v>25</v>
      </c>
      <c r="C3180" s="5">
        <v>7</v>
      </c>
      <c r="D3180" s="2" t="s">
        <v>3</v>
      </c>
      <c r="E3180" s="5" t="s">
        <v>13</v>
      </c>
      <c r="F3180" s="5" t="s">
        <v>109</v>
      </c>
      <c r="G3180" s="6">
        <v>19189</v>
      </c>
    </row>
    <row r="3181" spans="1:8" ht="10.5" customHeight="1" x14ac:dyDescent="0.2">
      <c r="A3181" s="5">
        <v>3140</v>
      </c>
      <c r="B3181" s="5" t="s">
        <v>25</v>
      </c>
      <c r="C3181" s="5">
        <v>8</v>
      </c>
      <c r="D3181" s="2" t="s">
        <v>4</v>
      </c>
      <c r="E3181" s="5" t="s">
        <v>13</v>
      </c>
      <c r="F3181" s="5" t="s">
        <v>109</v>
      </c>
      <c r="G3181" s="6">
        <v>1811</v>
      </c>
    </row>
    <row r="3182" spans="1:8" ht="10.5" customHeight="1" x14ac:dyDescent="0.2">
      <c r="A3182" s="5">
        <v>3141</v>
      </c>
      <c r="B3182" s="5" t="s">
        <v>25</v>
      </c>
      <c r="C3182" s="5">
        <v>9</v>
      </c>
      <c r="D3182" s="2" t="s">
        <v>5</v>
      </c>
      <c r="E3182" s="5" t="s">
        <v>13</v>
      </c>
      <c r="F3182" s="5" t="s">
        <v>109</v>
      </c>
      <c r="G3182" s="6">
        <v>0</v>
      </c>
    </row>
    <row r="3183" spans="1:8" ht="10.5" customHeight="1" x14ac:dyDescent="0.2">
      <c r="A3183" s="5">
        <v>3142</v>
      </c>
      <c r="B3183" s="5" t="s">
        <v>25</v>
      </c>
      <c r="C3183" s="5">
        <v>10</v>
      </c>
      <c r="D3183" s="2" t="s">
        <v>6</v>
      </c>
      <c r="E3183" s="5" t="s">
        <v>13</v>
      </c>
      <c r="F3183" s="5" t="s">
        <v>109</v>
      </c>
      <c r="G3183" s="6">
        <v>0</v>
      </c>
    </row>
    <row r="3184" spans="1:8" ht="10.5" customHeight="1" x14ac:dyDescent="0.2">
      <c r="A3184" s="5">
        <v>3143</v>
      </c>
      <c r="B3184" s="5" t="s">
        <v>25</v>
      </c>
      <c r="C3184" s="5">
        <v>11</v>
      </c>
      <c r="D3184" s="2" t="s">
        <v>7</v>
      </c>
      <c r="E3184" s="5" t="s">
        <v>13</v>
      </c>
      <c r="F3184" s="5" t="s">
        <v>109</v>
      </c>
      <c r="G3184" s="6">
        <v>0</v>
      </c>
    </row>
    <row r="3185" spans="1:7" ht="10.5" customHeight="1" x14ac:dyDescent="0.2">
      <c r="A3185" s="5">
        <v>3144</v>
      </c>
      <c r="B3185" s="5" t="s">
        <v>25</v>
      </c>
      <c r="C3185" s="5">
        <v>12</v>
      </c>
      <c r="D3185" s="2" t="s">
        <v>8</v>
      </c>
      <c r="E3185" s="5" t="s">
        <v>13</v>
      </c>
      <c r="F3185" s="5" t="s">
        <v>109</v>
      </c>
      <c r="G3185" s="6">
        <v>67025264</v>
      </c>
    </row>
    <row r="3186" spans="1:7" ht="10.5" customHeight="1" x14ac:dyDescent="0.2">
      <c r="A3186" s="5">
        <v>3145</v>
      </c>
      <c r="B3186" s="5" t="s">
        <v>25</v>
      </c>
      <c r="C3186" s="5">
        <v>13</v>
      </c>
      <c r="D3186" s="2" t="s">
        <v>9</v>
      </c>
      <c r="E3186" s="5" t="s">
        <v>13</v>
      </c>
      <c r="F3186" s="5" t="s">
        <v>109</v>
      </c>
      <c r="G3186" s="6">
        <v>0</v>
      </c>
    </row>
    <row r="3187" spans="1:7" ht="10.5" customHeight="1" x14ac:dyDescent="0.2">
      <c r="A3187" s="5">
        <v>3146</v>
      </c>
      <c r="B3187" s="5" t="s">
        <v>25</v>
      </c>
      <c r="C3187" s="5">
        <v>14</v>
      </c>
      <c r="D3187" s="2" t="s">
        <v>10</v>
      </c>
      <c r="E3187" s="5" t="s">
        <v>13</v>
      </c>
      <c r="F3187" s="5" t="s">
        <v>109</v>
      </c>
      <c r="G3187" s="6">
        <v>22263123</v>
      </c>
    </row>
    <row r="3188" spans="1:7" ht="10.5" customHeight="1" x14ac:dyDescent="0.2">
      <c r="A3188" s="5">
        <v>3147</v>
      </c>
      <c r="B3188" s="5" t="s">
        <v>25</v>
      </c>
      <c r="C3188" s="5">
        <v>16</v>
      </c>
      <c r="D3188" s="2" t="s">
        <v>96</v>
      </c>
      <c r="E3188" s="5" t="s">
        <v>13</v>
      </c>
      <c r="F3188" s="5" t="s">
        <v>109</v>
      </c>
      <c r="G3188" s="6">
        <v>0</v>
      </c>
    </row>
    <row r="3189" spans="1:7" ht="10.5" customHeight="1" x14ac:dyDescent="0.2">
      <c r="A3189" s="5">
        <v>3148</v>
      </c>
      <c r="B3189" s="5" t="s">
        <v>25</v>
      </c>
      <c r="C3189" s="5">
        <v>1</v>
      </c>
      <c r="D3189" s="2" t="s">
        <v>18</v>
      </c>
      <c r="E3189" s="5" t="s">
        <v>14</v>
      </c>
      <c r="F3189" s="5" t="s">
        <v>109</v>
      </c>
      <c r="G3189" s="6">
        <v>0</v>
      </c>
    </row>
    <row r="3190" spans="1:7" ht="10.5" customHeight="1" x14ac:dyDescent="0.2">
      <c r="A3190" s="5">
        <v>3149</v>
      </c>
      <c r="B3190" s="5" t="s">
        <v>25</v>
      </c>
      <c r="C3190" s="5">
        <v>2</v>
      </c>
      <c r="D3190" s="2" t="s">
        <v>0</v>
      </c>
      <c r="E3190" s="5" t="s">
        <v>14</v>
      </c>
      <c r="F3190" s="5" t="s">
        <v>109</v>
      </c>
      <c r="G3190" s="6">
        <v>0</v>
      </c>
    </row>
    <row r="3191" spans="1:7" ht="10.5" customHeight="1" x14ac:dyDescent="0.2">
      <c r="A3191" s="5">
        <v>3150</v>
      </c>
      <c r="B3191" s="5" t="s">
        <v>25</v>
      </c>
      <c r="C3191" s="5">
        <v>3</v>
      </c>
      <c r="D3191" s="2" t="s">
        <v>1</v>
      </c>
      <c r="E3191" s="5" t="s">
        <v>14</v>
      </c>
      <c r="F3191" s="5" t="s">
        <v>109</v>
      </c>
      <c r="G3191" s="6">
        <v>746748</v>
      </c>
    </row>
    <row r="3192" spans="1:7" ht="10.5" customHeight="1" x14ac:dyDescent="0.2">
      <c r="A3192" s="5">
        <v>3151</v>
      </c>
      <c r="B3192" s="5" t="s">
        <v>25</v>
      </c>
      <c r="C3192" s="5">
        <v>4</v>
      </c>
      <c r="D3192" s="2" t="s">
        <v>20</v>
      </c>
      <c r="E3192" s="5" t="s">
        <v>14</v>
      </c>
      <c r="F3192" s="5" t="s">
        <v>109</v>
      </c>
      <c r="G3192" s="6">
        <v>12959</v>
      </c>
    </row>
    <row r="3193" spans="1:7" ht="10.5" customHeight="1" x14ac:dyDescent="0.2">
      <c r="A3193" s="5">
        <v>3152</v>
      </c>
      <c r="B3193" s="5" t="s">
        <v>25</v>
      </c>
      <c r="C3193" s="5">
        <v>5</v>
      </c>
      <c r="D3193" s="2" t="s">
        <v>2</v>
      </c>
      <c r="E3193" s="5" t="s">
        <v>14</v>
      </c>
      <c r="F3193" s="5" t="s">
        <v>109</v>
      </c>
      <c r="G3193" s="6">
        <v>0</v>
      </c>
    </row>
    <row r="3194" spans="1:7" ht="10.5" customHeight="1" x14ac:dyDescent="0.2">
      <c r="A3194" s="5">
        <v>3153</v>
      </c>
      <c r="B3194" s="5" t="s">
        <v>25</v>
      </c>
      <c r="C3194" s="5">
        <v>6</v>
      </c>
      <c r="D3194" s="2" t="s">
        <v>19</v>
      </c>
      <c r="E3194" s="5" t="s">
        <v>14</v>
      </c>
      <c r="F3194" s="5" t="s">
        <v>109</v>
      </c>
      <c r="G3194" s="6">
        <v>0</v>
      </c>
    </row>
    <row r="3195" spans="1:7" ht="10.5" customHeight="1" x14ac:dyDescent="0.2">
      <c r="A3195" s="5">
        <v>3154</v>
      </c>
      <c r="B3195" s="5" t="s">
        <v>25</v>
      </c>
      <c r="C3195" s="5">
        <v>7</v>
      </c>
      <c r="D3195" s="2" t="s">
        <v>3</v>
      </c>
      <c r="E3195" s="5" t="s">
        <v>14</v>
      </c>
      <c r="F3195" s="5" t="s">
        <v>109</v>
      </c>
      <c r="G3195" s="6">
        <v>0</v>
      </c>
    </row>
    <row r="3196" spans="1:7" ht="10.5" customHeight="1" x14ac:dyDescent="0.2">
      <c r="A3196" s="5">
        <v>3155</v>
      </c>
      <c r="B3196" s="5" t="s">
        <v>25</v>
      </c>
      <c r="C3196" s="5">
        <v>8</v>
      </c>
      <c r="D3196" s="2" t="s">
        <v>4</v>
      </c>
      <c r="E3196" s="5" t="s">
        <v>14</v>
      </c>
      <c r="F3196" s="5" t="s">
        <v>109</v>
      </c>
      <c r="G3196" s="6">
        <v>2144318</v>
      </c>
    </row>
    <row r="3197" spans="1:7" ht="10.5" customHeight="1" x14ac:dyDescent="0.2">
      <c r="A3197" s="5">
        <v>3156</v>
      </c>
      <c r="B3197" s="5" t="s">
        <v>25</v>
      </c>
      <c r="C3197" s="5">
        <v>9</v>
      </c>
      <c r="D3197" s="2" t="s">
        <v>5</v>
      </c>
      <c r="E3197" s="5" t="s">
        <v>14</v>
      </c>
      <c r="F3197" s="5" t="s">
        <v>109</v>
      </c>
      <c r="G3197" s="6">
        <v>5724181</v>
      </c>
    </row>
    <row r="3198" spans="1:7" ht="10.5" customHeight="1" x14ac:dyDescent="0.2">
      <c r="A3198" s="5">
        <v>3157</v>
      </c>
      <c r="B3198" s="5" t="s">
        <v>25</v>
      </c>
      <c r="C3198" s="5">
        <v>10</v>
      </c>
      <c r="D3198" s="2" t="s">
        <v>6</v>
      </c>
      <c r="E3198" s="5" t="s">
        <v>14</v>
      </c>
      <c r="F3198" s="5" t="s">
        <v>109</v>
      </c>
      <c r="G3198" s="6">
        <v>339175</v>
      </c>
    </row>
    <row r="3199" spans="1:7" ht="10.5" customHeight="1" x14ac:dyDescent="0.2">
      <c r="A3199" s="5">
        <v>3158</v>
      </c>
      <c r="B3199" s="5" t="s">
        <v>25</v>
      </c>
      <c r="C3199" s="5">
        <v>11</v>
      </c>
      <c r="D3199" s="2" t="s">
        <v>7</v>
      </c>
      <c r="E3199" s="5" t="s">
        <v>14</v>
      </c>
      <c r="F3199" s="5" t="s">
        <v>109</v>
      </c>
      <c r="G3199" s="6">
        <v>3566844</v>
      </c>
    </row>
    <row r="3200" spans="1:7" ht="10.5" customHeight="1" x14ac:dyDescent="0.2">
      <c r="A3200" s="5">
        <v>3159</v>
      </c>
      <c r="B3200" s="5" t="s">
        <v>25</v>
      </c>
      <c r="C3200" s="5">
        <v>12</v>
      </c>
      <c r="D3200" s="2" t="s">
        <v>8</v>
      </c>
      <c r="E3200" s="5" t="s">
        <v>14</v>
      </c>
      <c r="F3200" s="5" t="s">
        <v>109</v>
      </c>
      <c r="G3200" s="6">
        <v>1281000</v>
      </c>
    </row>
    <row r="3201" spans="1:7" ht="10.5" customHeight="1" x14ac:dyDescent="0.2">
      <c r="A3201" s="5">
        <v>3160</v>
      </c>
      <c r="B3201" s="5" t="s">
        <v>25</v>
      </c>
      <c r="C3201" s="5">
        <v>13</v>
      </c>
      <c r="D3201" s="2" t="s">
        <v>9</v>
      </c>
      <c r="E3201" s="5" t="s">
        <v>14</v>
      </c>
      <c r="F3201" s="5" t="s">
        <v>109</v>
      </c>
      <c r="G3201" s="6">
        <f>5863084+3064538</f>
        <v>8927622</v>
      </c>
    </row>
    <row r="3202" spans="1:7" ht="10.5" customHeight="1" x14ac:dyDescent="0.2">
      <c r="A3202" s="5">
        <v>3161</v>
      </c>
      <c r="B3202" s="5" t="s">
        <v>25</v>
      </c>
      <c r="C3202" s="5">
        <v>14</v>
      </c>
      <c r="D3202" s="2" t="s">
        <v>10</v>
      </c>
      <c r="E3202" s="5" t="s">
        <v>14</v>
      </c>
      <c r="F3202" s="5" t="s">
        <v>109</v>
      </c>
      <c r="G3202" s="6">
        <v>1466252</v>
      </c>
    </row>
    <row r="3203" spans="1:7" ht="10.5" customHeight="1" x14ac:dyDescent="0.2">
      <c r="A3203" s="5">
        <v>3162</v>
      </c>
      <c r="B3203" s="5" t="s">
        <v>25</v>
      </c>
      <c r="C3203" s="5">
        <v>16</v>
      </c>
      <c r="D3203" s="2" t="s">
        <v>96</v>
      </c>
      <c r="E3203" s="5" t="s">
        <v>14</v>
      </c>
      <c r="F3203" s="5" t="s">
        <v>109</v>
      </c>
      <c r="G3203" s="6">
        <v>1506867</v>
      </c>
    </row>
    <row r="3204" spans="1:7" ht="10.5" customHeight="1" x14ac:dyDescent="0.2">
      <c r="A3204" s="5">
        <v>3163</v>
      </c>
      <c r="B3204" s="5" t="s">
        <v>104</v>
      </c>
      <c r="C3204" s="5">
        <v>20</v>
      </c>
      <c r="D3204" s="2" t="s">
        <v>56</v>
      </c>
      <c r="E3204" s="5" t="s">
        <v>13</v>
      </c>
      <c r="F3204" s="5" t="s">
        <v>109</v>
      </c>
      <c r="G3204" s="6">
        <v>0</v>
      </c>
    </row>
    <row r="3205" spans="1:7" ht="10.5" customHeight="1" x14ac:dyDescent="0.2">
      <c r="A3205" s="5">
        <v>3164</v>
      </c>
      <c r="B3205" s="5" t="s">
        <v>104</v>
      </c>
      <c r="C3205" s="5">
        <v>21</v>
      </c>
      <c r="D3205" s="2" t="s">
        <v>57</v>
      </c>
      <c r="E3205" s="5" t="s">
        <v>13</v>
      </c>
      <c r="F3205" s="5" t="s">
        <v>109</v>
      </c>
      <c r="G3205" s="6">
        <v>0</v>
      </c>
    </row>
    <row r="3206" spans="1:7" ht="10.5" customHeight="1" x14ac:dyDescent="0.2">
      <c r="A3206" s="5">
        <v>3165</v>
      </c>
      <c r="B3206" s="5" t="s">
        <v>104</v>
      </c>
      <c r="C3206" s="5">
        <v>22</v>
      </c>
      <c r="D3206" s="2" t="s">
        <v>58</v>
      </c>
      <c r="E3206" s="5" t="s">
        <v>13</v>
      </c>
      <c r="F3206" s="5" t="s">
        <v>109</v>
      </c>
      <c r="G3206" s="6">
        <v>0</v>
      </c>
    </row>
    <row r="3207" spans="1:7" ht="10.5" customHeight="1" x14ac:dyDescent="0.2">
      <c r="A3207" s="5">
        <v>3166</v>
      </c>
      <c r="B3207" s="5" t="s">
        <v>104</v>
      </c>
      <c r="C3207" s="5">
        <v>23</v>
      </c>
      <c r="D3207" s="2" t="s">
        <v>47</v>
      </c>
      <c r="E3207" s="5" t="s">
        <v>13</v>
      </c>
      <c r="F3207" s="5" t="s">
        <v>109</v>
      </c>
      <c r="G3207" s="6">
        <v>15998</v>
      </c>
    </row>
    <row r="3208" spans="1:7" ht="10.5" customHeight="1" x14ac:dyDescent="0.2">
      <c r="A3208" s="5">
        <v>3167</v>
      </c>
      <c r="B3208" s="5" t="s">
        <v>104</v>
      </c>
      <c r="C3208" s="5">
        <v>24</v>
      </c>
      <c r="D3208" s="2" t="s">
        <v>48</v>
      </c>
      <c r="E3208" s="5" t="s">
        <v>13</v>
      </c>
      <c r="F3208" s="5" t="s">
        <v>109</v>
      </c>
      <c r="G3208" s="6">
        <v>638</v>
      </c>
    </row>
    <row r="3209" spans="1:7" ht="10.5" customHeight="1" x14ac:dyDescent="0.2">
      <c r="A3209" s="5">
        <v>3168</v>
      </c>
      <c r="B3209" s="5" t="s">
        <v>104</v>
      </c>
      <c r="C3209" s="5">
        <v>25</v>
      </c>
      <c r="D3209" s="2" t="s">
        <v>59</v>
      </c>
      <c r="E3209" s="5" t="s">
        <v>13</v>
      </c>
      <c r="F3209" s="5" t="s">
        <v>109</v>
      </c>
      <c r="G3209" s="6">
        <v>445172</v>
      </c>
    </row>
    <row r="3210" spans="1:7" ht="10.5" customHeight="1" x14ac:dyDescent="0.2">
      <c r="A3210" s="5">
        <v>3169</v>
      </c>
      <c r="B3210" s="5" t="s">
        <v>104</v>
      </c>
      <c r="C3210" s="5">
        <v>26</v>
      </c>
      <c r="D3210" s="2" t="s">
        <v>49</v>
      </c>
      <c r="E3210" s="5" t="s">
        <v>13</v>
      </c>
      <c r="F3210" s="5" t="s">
        <v>109</v>
      </c>
      <c r="G3210" s="6">
        <v>364000</v>
      </c>
    </row>
    <row r="3211" spans="1:7" ht="10.5" customHeight="1" x14ac:dyDescent="0.2">
      <c r="A3211" s="5">
        <v>3170</v>
      </c>
      <c r="B3211" s="5" t="s">
        <v>104</v>
      </c>
      <c r="C3211" s="5">
        <v>27</v>
      </c>
      <c r="D3211" s="2" t="s">
        <v>60</v>
      </c>
      <c r="E3211" s="5" t="s">
        <v>13</v>
      </c>
      <c r="F3211" s="5" t="s">
        <v>109</v>
      </c>
      <c r="G3211" s="6">
        <v>62844</v>
      </c>
    </row>
    <row r="3212" spans="1:7" ht="10.5" customHeight="1" x14ac:dyDescent="0.2">
      <c r="A3212" s="5">
        <v>3171</v>
      </c>
      <c r="B3212" s="5" t="s">
        <v>104</v>
      </c>
      <c r="C3212" s="5">
        <v>28</v>
      </c>
      <c r="D3212" s="2" t="s">
        <v>61</v>
      </c>
      <c r="E3212" s="5" t="s">
        <v>13</v>
      </c>
      <c r="F3212" s="5" t="s">
        <v>109</v>
      </c>
      <c r="G3212" s="6">
        <f>102998182.49-SUM(G3204:G3211)-SUM(G3174:G3188)</f>
        <v>633094.48999999464</v>
      </c>
    </row>
    <row r="3213" spans="1:7" ht="10.5" customHeight="1" x14ac:dyDescent="0.2">
      <c r="A3213" s="5">
        <v>3172</v>
      </c>
      <c r="B3213" s="5" t="s">
        <v>104</v>
      </c>
      <c r="C3213" s="5">
        <v>20</v>
      </c>
      <c r="D3213" s="2" t="s">
        <v>56</v>
      </c>
      <c r="E3213" s="5" t="s">
        <v>14</v>
      </c>
      <c r="F3213" s="5" t="s">
        <v>109</v>
      </c>
      <c r="G3213" s="6">
        <v>0</v>
      </c>
    </row>
    <row r="3214" spans="1:7" ht="10.5" customHeight="1" x14ac:dyDescent="0.2">
      <c r="A3214" s="5">
        <v>3173</v>
      </c>
      <c r="B3214" s="5" t="s">
        <v>104</v>
      </c>
      <c r="C3214" s="5">
        <v>21</v>
      </c>
      <c r="D3214" s="2" t="s">
        <v>57</v>
      </c>
      <c r="E3214" s="5" t="s">
        <v>14</v>
      </c>
      <c r="F3214" s="5" t="s">
        <v>109</v>
      </c>
      <c r="G3214" s="6">
        <v>85223</v>
      </c>
    </row>
    <row r="3215" spans="1:7" ht="10.5" customHeight="1" x14ac:dyDescent="0.2">
      <c r="A3215" s="5">
        <v>3174</v>
      </c>
      <c r="B3215" s="5" t="s">
        <v>104</v>
      </c>
      <c r="C3215" s="5">
        <v>22</v>
      </c>
      <c r="D3215" s="2" t="s">
        <v>58</v>
      </c>
      <c r="E3215" s="5" t="s">
        <v>14</v>
      </c>
      <c r="F3215" s="5" t="s">
        <v>109</v>
      </c>
      <c r="G3215" s="6">
        <v>0</v>
      </c>
    </row>
    <row r="3216" spans="1:7" ht="10.5" customHeight="1" x14ac:dyDescent="0.2">
      <c r="A3216" s="5">
        <v>3175</v>
      </c>
      <c r="B3216" s="5" t="s">
        <v>104</v>
      </c>
      <c r="C3216" s="5">
        <v>23</v>
      </c>
      <c r="D3216" s="2" t="s">
        <v>47</v>
      </c>
      <c r="E3216" s="5" t="s">
        <v>14</v>
      </c>
      <c r="F3216" s="5" t="s">
        <v>109</v>
      </c>
      <c r="G3216" s="6">
        <v>167</v>
      </c>
    </row>
    <row r="3217" spans="1:7" ht="10.5" customHeight="1" x14ac:dyDescent="0.2">
      <c r="A3217" s="5">
        <v>3176</v>
      </c>
      <c r="B3217" s="5" t="s">
        <v>104</v>
      </c>
      <c r="C3217" s="5">
        <v>24</v>
      </c>
      <c r="D3217" s="2" t="s">
        <v>48</v>
      </c>
      <c r="E3217" s="5" t="s">
        <v>14</v>
      </c>
      <c r="F3217" s="5" t="s">
        <v>109</v>
      </c>
      <c r="G3217" s="6">
        <v>17331</v>
      </c>
    </row>
    <row r="3218" spans="1:7" ht="10.5" customHeight="1" x14ac:dyDescent="0.2">
      <c r="A3218" s="5">
        <v>3177</v>
      </c>
      <c r="B3218" s="5" t="s">
        <v>104</v>
      </c>
      <c r="C3218" s="5">
        <v>25</v>
      </c>
      <c r="D3218" s="2" t="s">
        <v>59</v>
      </c>
      <c r="E3218" s="5" t="s">
        <v>14</v>
      </c>
      <c r="F3218" s="5" t="s">
        <v>109</v>
      </c>
      <c r="G3218" s="6">
        <v>0</v>
      </c>
    </row>
    <row r="3219" spans="1:7" ht="10.5" customHeight="1" x14ac:dyDescent="0.2">
      <c r="A3219" s="5">
        <v>3178</v>
      </c>
      <c r="B3219" s="5" t="s">
        <v>104</v>
      </c>
      <c r="C3219" s="5">
        <v>26</v>
      </c>
      <c r="D3219" s="2" t="s">
        <v>49</v>
      </c>
      <c r="E3219" s="5" t="s">
        <v>14</v>
      </c>
      <c r="F3219" s="5" t="s">
        <v>109</v>
      </c>
      <c r="G3219" s="6">
        <v>0</v>
      </c>
    </row>
    <row r="3220" spans="1:7" ht="10.5" customHeight="1" x14ac:dyDescent="0.2">
      <c r="A3220" s="5">
        <v>3179</v>
      </c>
      <c r="B3220" s="5" t="s">
        <v>104</v>
      </c>
      <c r="C3220" s="5">
        <v>27</v>
      </c>
      <c r="D3220" s="2" t="s">
        <v>60</v>
      </c>
      <c r="E3220" s="5" t="s">
        <v>14</v>
      </c>
      <c r="F3220" s="5" t="s">
        <v>109</v>
      </c>
      <c r="G3220" s="6">
        <f>2606+12116</f>
        <v>14722</v>
      </c>
    </row>
    <row r="3221" spans="1:7" ht="10.5" customHeight="1" x14ac:dyDescent="0.2">
      <c r="A3221" s="5">
        <v>3180</v>
      </c>
      <c r="B3221" s="5" t="s">
        <v>104</v>
      </c>
      <c r="C3221" s="5">
        <v>28</v>
      </c>
      <c r="D3221" s="2" t="s">
        <v>61</v>
      </c>
      <c r="E3221" s="5" t="s">
        <v>14</v>
      </c>
      <c r="F3221" s="5" t="s">
        <v>109</v>
      </c>
      <c r="G3221" s="6">
        <f>39714152.99-SUM(G3213:G3220)-SUM(G3189:G3203)</f>
        <v>13880743.990000002</v>
      </c>
    </row>
    <row r="3222" spans="1:7" ht="10.5" customHeight="1" x14ac:dyDescent="0.2">
      <c r="A3222" s="5">
        <v>3181</v>
      </c>
      <c r="B3222" s="5" t="s">
        <v>11</v>
      </c>
      <c r="C3222" s="5">
        <v>29</v>
      </c>
      <c r="D3222" s="2" t="s">
        <v>11</v>
      </c>
      <c r="E3222" s="5" t="s">
        <v>13</v>
      </c>
      <c r="F3222" s="5" t="s">
        <v>109</v>
      </c>
      <c r="G3222" s="6">
        <v>376481</v>
      </c>
    </row>
    <row r="3223" spans="1:7" ht="10.5" customHeight="1" x14ac:dyDescent="0.2">
      <c r="A3223" s="5">
        <v>3182</v>
      </c>
      <c r="B3223" s="5" t="s">
        <v>11</v>
      </c>
      <c r="C3223" s="5">
        <v>29</v>
      </c>
      <c r="D3223" s="2" t="s">
        <v>11</v>
      </c>
      <c r="E3223" s="5" t="s">
        <v>14</v>
      </c>
      <c r="F3223" s="5" t="s">
        <v>109</v>
      </c>
      <c r="G3223" s="6">
        <v>-228709</v>
      </c>
    </row>
    <row r="3224" spans="1:7" ht="10.5" customHeight="1" x14ac:dyDescent="0.2">
      <c r="A3224" s="5">
        <v>3183</v>
      </c>
      <c r="B3224" s="5" t="s">
        <v>24</v>
      </c>
      <c r="C3224" s="5">
        <v>30</v>
      </c>
      <c r="D3224" s="2" t="s">
        <v>15</v>
      </c>
      <c r="E3224" s="5" t="s">
        <v>13</v>
      </c>
      <c r="F3224" s="5" t="s">
        <v>109</v>
      </c>
      <c r="G3224" s="6">
        <v>0</v>
      </c>
    </row>
    <row r="3225" spans="1:7" ht="10.5" customHeight="1" x14ac:dyDescent="0.2">
      <c r="A3225" s="5">
        <v>3184</v>
      </c>
      <c r="B3225" s="5" t="s">
        <v>24</v>
      </c>
      <c r="C3225" s="5">
        <v>30</v>
      </c>
      <c r="D3225" s="2" t="s">
        <v>15</v>
      </c>
      <c r="E3225" s="5" t="s">
        <v>14</v>
      </c>
      <c r="F3225" s="5" t="s">
        <v>109</v>
      </c>
      <c r="G3225" s="6">
        <v>0</v>
      </c>
    </row>
    <row r="3226" spans="1:7" ht="10.5" customHeight="1" x14ac:dyDescent="0.2">
      <c r="A3226" s="5">
        <v>3185</v>
      </c>
      <c r="B3226" s="5" t="s">
        <v>25</v>
      </c>
      <c r="C3226" s="5">
        <v>1</v>
      </c>
      <c r="D3226" s="2" t="s">
        <v>18</v>
      </c>
      <c r="E3226" s="5" t="s">
        <v>13</v>
      </c>
      <c r="F3226" s="5" t="s">
        <v>111</v>
      </c>
      <c r="G3226" s="2">
        <f>168879+188494</f>
        <v>357373</v>
      </c>
    </row>
    <row r="3227" spans="1:7" ht="10.5" customHeight="1" x14ac:dyDescent="0.2">
      <c r="A3227" s="5">
        <v>3186</v>
      </c>
      <c r="B3227" s="5" t="s">
        <v>25</v>
      </c>
      <c r="C3227" s="5">
        <v>2</v>
      </c>
      <c r="D3227" s="2" t="s">
        <v>0</v>
      </c>
      <c r="E3227" s="5" t="s">
        <v>13</v>
      </c>
      <c r="F3227" s="5" t="s">
        <v>111</v>
      </c>
      <c r="G3227" s="2">
        <v>9416779</v>
      </c>
    </row>
    <row r="3228" spans="1:7" ht="10.5" customHeight="1" x14ac:dyDescent="0.2">
      <c r="A3228" s="5">
        <v>3187</v>
      </c>
      <c r="B3228" s="5" t="s">
        <v>25</v>
      </c>
      <c r="C3228" s="5">
        <v>3</v>
      </c>
      <c r="D3228" s="2" t="s">
        <v>1</v>
      </c>
      <c r="E3228" s="5" t="s">
        <v>13</v>
      </c>
      <c r="F3228" s="5" t="s">
        <v>111</v>
      </c>
      <c r="G3228" s="2">
        <v>86317</v>
      </c>
    </row>
    <row r="3229" spans="1:7" ht="10.5" customHeight="1" x14ac:dyDescent="0.2">
      <c r="A3229" s="5">
        <v>3188</v>
      </c>
      <c r="B3229" s="5" t="s">
        <v>25</v>
      </c>
      <c r="C3229" s="5">
        <v>4</v>
      </c>
      <c r="D3229" s="2" t="s">
        <v>20</v>
      </c>
      <c r="E3229" s="5" t="s">
        <v>13</v>
      </c>
      <c r="F3229" s="5" t="s">
        <v>111</v>
      </c>
      <c r="G3229" s="2">
        <v>929</v>
      </c>
    </row>
    <row r="3230" spans="1:7" ht="10.5" customHeight="1" x14ac:dyDescent="0.2">
      <c r="A3230" s="5">
        <v>3189</v>
      </c>
      <c r="B3230" s="5" t="s">
        <v>25</v>
      </c>
      <c r="C3230" s="5">
        <v>5</v>
      </c>
      <c r="D3230" s="2" t="s">
        <v>2</v>
      </c>
      <c r="E3230" s="5" t="s">
        <v>13</v>
      </c>
      <c r="F3230" s="5" t="s">
        <v>111</v>
      </c>
      <c r="G3230" s="2">
        <v>0</v>
      </c>
    </row>
    <row r="3231" spans="1:7" ht="10.5" customHeight="1" x14ac:dyDescent="0.2">
      <c r="A3231" s="5">
        <v>3190</v>
      </c>
      <c r="B3231" s="5" t="s">
        <v>25</v>
      </c>
      <c r="C3231" s="5">
        <v>6</v>
      </c>
      <c r="D3231" s="2" t="s">
        <v>19</v>
      </c>
      <c r="E3231" s="5" t="s">
        <v>13</v>
      </c>
      <c r="F3231" s="5" t="s">
        <v>111</v>
      </c>
      <c r="G3231" s="2">
        <v>2444573</v>
      </c>
    </row>
    <row r="3232" spans="1:7" ht="10.5" customHeight="1" x14ac:dyDescent="0.2">
      <c r="A3232" s="5">
        <v>3191</v>
      </c>
      <c r="B3232" s="5" t="s">
        <v>25</v>
      </c>
      <c r="C3232" s="5">
        <v>7</v>
      </c>
      <c r="D3232" s="2" t="s">
        <v>3</v>
      </c>
      <c r="E3232" s="5" t="s">
        <v>13</v>
      </c>
      <c r="F3232" s="5" t="s">
        <v>111</v>
      </c>
      <c r="G3232" s="2">
        <v>20387</v>
      </c>
    </row>
    <row r="3233" spans="1:7" ht="10.5" customHeight="1" x14ac:dyDescent="0.2">
      <c r="A3233" s="5">
        <v>3192</v>
      </c>
      <c r="B3233" s="5" t="s">
        <v>25</v>
      </c>
      <c r="C3233" s="5">
        <v>8</v>
      </c>
      <c r="D3233" s="2" t="s">
        <v>4</v>
      </c>
      <c r="E3233" s="5" t="s">
        <v>13</v>
      </c>
      <c r="F3233" s="5" t="s">
        <v>111</v>
      </c>
      <c r="G3233" s="2">
        <v>150</v>
      </c>
    </row>
    <row r="3234" spans="1:7" ht="10.5" customHeight="1" x14ac:dyDescent="0.2">
      <c r="A3234" s="5">
        <v>3193</v>
      </c>
      <c r="B3234" s="5" t="s">
        <v>25</v>
      </c>
      <c r="C3234" s="5">
        <v>9</v>
      </c>
      <c r="D3234" s="2" t="s">
        <v>5</v>
      </c>
      <c r="E3234" s="5" t="s">
        <v>13</v>
      </c>
      <c r="F3234" s="5" t="s">
        <v>111</v>
      </c>
      <c r="G3234" s="2">
        <v>0</v>
      </c>
    </row>
    <row r="3235" spans="1:7" ht="10.5" customHeight="1" x14ac:dyDescent="0.2">
      <c r="A3235" s="5">
        <v>3194</v>
      </c>
      <c r="B3235" s="5" t="s">
        <v>25</v>
      </c>
      <c r="C3235" s="5">
        <v>10</v>
      </c>
      <c r="D3235" s="2" t="s">
        <v>6</v>
      </c>
      <c r="E3235" s="5" t="s">
        <v>13</v>
      </c>
      <c r="F3235" s="5" t="s">
        <v>111</v>
      </c>
      <c r="G3235" s="2">
        <v>0</v>
      </c>
    </row>
    <row r="3236" spans="1:7" ht="10.5" customHeight="1" x14ac:dyDescent="0.2">
      <c r="A3236" s="5">
        <v>3195</v>
      </c>
      <c r="B3236" s="5" t="s">
        <v>25</v>
      </c>
      <c r="C3236" s="5">
        <v>11</v>
      </c>
      <c r="D3236" s="2" t="s">
        <v>7</v>
      </c>
      <c r="E3236" s="5" t="s">
        <v>13</v>
      </c>
      <c r="F3236" s="5" t="s">
        <v>111</v>
      </c>
      <c r="G3236" s="2">
        <v>0</v>
      </c>
    </row>
    <row r="3237" spans="1:7" ht="10.5" customHeight="1" x14ac:dyDescent="0.2">
      <c r="A3237" s="5">
        <v>3196</v>
      </c>
      <c r="B3237" s="5" t="s">
        <v>25</v>
      </c>
      <c r="C3237" s="5">
        <v>12</v>
      </c>
      <c r="D3237" s="2" t="s">
        <v>8</v>
      </c>
      <c r="E3237" s="5" t="s">
        <v>13</v>
      </c>
      <c r="F3237" s="5" t="s">
        <v>111</v>
      </c>
      <c r="G3237" s="2">
        <v>76169327</v>
      </c>
    </row>
    <row r="3238" spans="1:7" ht="10.5" customHeight="1" x14ac:dyDescent="0.2">
      <c r="A3238" s="5">
        <v>3197</v>
      </c>
      <c r="B3238" s="5" t="s">
        <v>25</v>
      </c>
      <c r="C3238" s="5">
        <v>13</v>
      </c>
      <c r="D3238" s="2" t="s">
        <v>9</v>
      </c>
      <c r="E3238" s="5" t="s">
        <v>13</v>
      </c>
      <c r="F3238" s="5" t="s">
        <v>111</v>
      </c>
      <c r="G3238" s="2">
        <v>0</v>
      </c>
    </row>
    <row r="3239" spans="1:7" ht="10.5" customHeight="1" x14ac:dyDescent="0.2">
      <c r="A3239" s="5">
        <v>3198</v>
      </c>
      <c r="B3239" s="5" t="s">
        <v>25</v>
      </c>
      <c r="C3239" s="5">
        <v>14</v>
      </c>
      <c r="D3239" s="2" t="s">
        <v>10</v>
      </c>
      <c r="E3239" s="5" t="s">
        <v>13</v>
      </c>
      <c r="F3239" s="5" t="s">
        <v>111</v>
      </c>
      <c r="G3239" s="2">
        <v>23682139</v>
      </c>
    </row>
    <row r="3240" spans="1:7" ht="10.5" customHeight="1" x14ac:dyDescent="0.2">
      <c r="A3240" s="5">
        <v>3199</v>
      </c>
      <c r="B3240" s="5" t="s">
        <v>25</v>
      </c>
      <c r="C3240" s="5">
        <v>16</v>
      </c>
      <c r="D3240" s="2" t="s">
        <v>96</v>
      </c>
      <c r="E3240" s="5" t="s">
        <v>13</v>
      </c>
      <c r="F3240" s="5" t="s">
        <v>111</v>
      </c>
      <c r="G3240" s="2">
        <v>0</v>
      </c>
    </row>
    <row r="3241" spans="1:7" ht="10.5" customHeight="1" x14ac:dyDescent="0.2">
      <c r="A3241" s="5">
        <v>3200</v>
      </c>
      <c r="B3241" s="5" t="s">
        <v>25</v>
      </c>
      <c r="C3241" s="5">
        <v>1</v>
      </c>
      <c r="D3241" s="2" t="s">
        <v>18</v>
      </c>
      <c r="E3241" s="5" t="s">
        <v>14</v>
      </c>
      <c r="F3241" s="5" t="s">
        <v>111</v>
      </c>
      <c r="G3241" s="2">
        <v>0</v>
      </c>
    </row>
    <row r="3242" spans="1:7" ht="10.5" customHeight="1" x14ac:dyDescent="0.2">
      <c r="A3242" s="5">
        <v>3201</v>
      </c>
      <c r="B3242" s="5" t="s">
        <v>25</v>
      </c>
      <c r="C3242" s="5">
        <v>2</v>
      </c>
      <c r="D3242" s="2" t="s">
        <v>0</v>
      </c>
      <c r="E3242" s="5" t="s">
        <v>14</v>
      </c>
      <c r="F3242" s="5" t="s">
        <v>111</v>
      </c>
      <c r="G3242" s="2">
        <v>0</v>
      </c>
    </row>
    <row r="3243" spans="1:7" ht="10.5" customHeight="1" x14ac:dyDescent="0.2">
      <c r="A3243" s="5">
        <v>3202</v>
      </c>
      <c r="B3243" s="5" t="s">
        <v>25</v>
      </c>
      <c r="C3243" s="5">
        <v>3</v>
      </c>
      <c r="D3243" s="2" t="s">
        <v>1</v>
      </c>
      <c r="E3243" s="5" t="s">
        <v>14</v>
      </c>
      <c r="F3243" s="5" t="s">
        <v>111</v>
      </c>
      <c r="G3243" s="2">
        <v>746062</v>
      </c>
    </row>
    <row r="3244" spans="1:7" ht="10.5" customHeight="1" x14ac:dyDescent="0.2">
      <c r="A3244" s="5">
        <v>3203</v>
      </c>
      <c r="B3244" s="5" t="s">
        <v>25</v>
      </c>
      <c r="C3244" s="5">
        <v>4</v>
      </c>
      <c r="D3244" s="2" t="s">
        <v>20</v>
      </c>
      <c r="E3244" s="5" t="s">
        <v>14</v>
      </c>
      <c r="F3244" s="5" t="s">
        <v>111</v>
      </c>
      <c r="G3244" s="2">
        <v>13080</v>
      </c>
    </row>
    <row r="3245" spans="1:7" ht="10.5" customHeight="1" x14ac:dyDescent="0.2">
      <c r="A3245" s="5">
        <v>3204</v>
      </c>
      <c r="B3245" s="5" t="s">
        <v>25</v>
      </c>
      <c r="C3245" s="5">
        <v>5</v>
      </c>
      <c r="D3245" s="2" t="s">
        <v>2</v>
      </c>
      <c r="E3245" s="5" t="s">
        <v>14</v>
      </c>
      <c r="F3245" s="5" t="s">
        <v>111</v>
      </c>
      <c r="G3245" s="2">
        <v>0</v>
      </c>
    </row>
    <row r="3246" spans="1:7" ht="10.5" customHeight="1" x14ac:dyDescent="0.2">
      <c r="A3246" s="5">
        <v>3205</v>
      </c>
      <c r="B3246" s="5" t="s">
        <v>25</v>
      </c>
      <c r="C3246" s="5">
        <v>6</v>
      </c>
      <c r="D3246" s="2" t="s">
        <v>19</v>
      </c>
      <c r="E3246" s="5" t="s">
        <v>14</v>
      </c>
      <c r="F3246" s="5" t="s">
        <v>111</v>
      </c>
      <c r="G3246" s="2">
        <v>0</v>
      </c>
    </row>
    <row r="3247" spans="1:7" ht="10.5" customHeight="1" x14ac:dyDescent="0.2">
      <c r="A3247" s="5">
        <v>3206</v>
      </c>
      <c r="B3247" s="5" t="s">
        <v>25</v>
      </c>
      <c r="C3247" s="5">
        <v>7</v>
      </c>
      <c r="D3247" s="2" t="s">
        <v>3</v>
      </c>
      <c r="E3247" s="5" t="s">
        <v>14</v>
      </c>
      <c r="F3247" s="5" t="s">
        <v>111</v>
      </c>
      <c r="G3247" s="2">
        <v>0</v>
      </c>
    </row>
    <row r="3248" spans="1:7" ht="10.5" customHeight="1" x14ac:dyDescent="0.2">
      <c r="A3248" s="5">
        <v>3207</v>
      </c>
      <c r="B3248" s="5" t="s">
        <v>25</v>
      </c>
      <c r="C3248" s="5">
        <v>8</v>
      </c>
      <c r="D3248" s="2" t="s">
        <v>4</v>
      </c>
      <c r="E3248" s="5" t="s">
        <v>14</v>
      </c>
      <c r="F3248" s="5" t="s">
        <v>111</v>
      </c>
      <c r="G3248" s="2">
        <v>2285897</v>
      </c>
    </row>
    <row r="3249" spans="1:7" ht="10.5" customHeight="1" x14ac:dyDescent="0.2">
      <c r="A3249" s="5">
        <v>3208</v>
      </c>
      <c r="B3249" s="5" t="s">
        <v>25</v>
      </c>
      <c r="C3249" s="5">
        <v>9</v>
      </c>
      <c r="D3249" s="2" t="s">
        <v>5</v>
      </c>
      <c r="E3249" s="5" t="s">
        <v>14</v>
      </c>
      <c r="F3249" s="5" t="s">
        <v>111</v>
      </c>
      <c r="G3249" s="2">
        <v>5345526</v>
      </c>
    </row>
    <row r="3250" spans="1:7" ht="10.5" customHeight="1" x14ac:dyDescent="0.2">
      <c r="A3250" s="5">
        <v>3209</v>
      </c>
      <c r="B3250" s="5" t="s">
        <v>25</v>
      </c>
      <c r="C3250" s="5">
        <v>10</v>
      </c>
      <c r="D3250" s="2" t="s">
        <v>6</v>
      </c>
      <c r="E3250" s="5" t="s">
        <v>14</v>
      </c>
      <c r="F3250" s="5" t="s">
        <v>111</v>
      </c>
      <c r="G3250" s="2">
        <v>365634</v>
      </c>
    </row>
    <row r="3251" spans="1:7" ht="10.5" customHeight="1" x14ac:dyDescent="0.2">
      <c r="A3251" s="5">
        <v>3210</v>
      </c>
      <c r="B3251" s="5" t="s">
        <v>25</v>
      </c>
      <c r="C3251" s="5">
        <v>11</v>
      </c>
      <c r="D3251" s="2" t="s">
        <v>7</v>
      </c>
      <c r="E3251" s="5" t="s">
        <v>14</v>
      </c>
      <c r="F3251" s="5" t="s">
        <v>111</v>
      </c>
      <c r="G3251" s="2">
        <v>3672430</v>
      </c>
    </row>
    <row r="3252" spans="1:7" ht="10.5" customHeight="1" x14ac:dyDescent="0.2">
      <c r="A3252" s="5">
        <v>3211</v>
      </c>
      <c r="B3252" s="5" t="s">
        <v>25</v>
      </c>
      <c r="C3252" s="5">
        <v>12</v>
      </c>
      <c r="D3252" s="2" t="s">
        <v>8</v>
      </c>
      <c r="E3252" s="5" t="s">
        <v>14</v>
      </c>
      <c r="F3252" s="5" t="s">
        <v>111</v>
      </c>
      <c r="G3252" s="2">
        <v>1830637</v>
      </c>
    </row>
    <row r="3253" spans="1:7" ht="10.5" customHeight="1" x14ac:dyDescent="0.2">
      <c r="A3253" s="5">
        <v>3212</v>
      </c>
      <c r="B3253" s="5" t="s">
        <v>25</v>
      </c>
      <c r="C3253" s="5">
        <v>13</v>
      </c>
      <c r="D3253" s="2" t="s">
        <v>9</v>
      </c>
      <c r="E3253" s="5" t="s">
        <v>14</v>
      </c>
      <c r="F3253" s="5" t="s">
        <v>111</v>
      </c>
      <c r="G3253" s="2">
        <f>3175400+6210946</f>
        <v>9386346</v>
      </c>
    </row>
    <row r="3254" spans="1:7" ht="10.5" customHeight="1" x14ac:dyDescent="0.2">
      <c r="A3254" s="5">
        <v>3213</v>
      </c>
      <c r="B3254" s="5" t="s">
        <v>25</v>
      </c>
      <c r="C3254" s="5">
        <v>14</v>
      </c>
      <c r="D3254" s="2" t="s">
        <v>10</v>
      </c>
      <c r="E3254" s="5" t="s">
        <v>14</v>
      </c>
      <c r="F3254" s="5" t="s">
        <v>111</v>
      </c>
      <c r="G3254" s="2">
        <f>610124+1464288</f>
        <v>2074412</v>
      </c>
    </row>
    <row r="3255" spans="1:7" ht="10.5" customHeight="1" x14ac:dyDescent="0.2">
      <c r="A3255" s="5">
        <v>3214</v>
      </c>
      <c r="B3255" s="5" t="s">
        <v>25</v>
      </c>
      <c r="C3255" s="5">
        <v>16</v>
      </c>
      <c r="D3255" s="2" t="s">
        <v>96</v>
      </c>
      <c r="E3255" s="5" t="s">
        <v>14</v>
      </c>
      <c r="F3255" s="5" t="s">
        <v>111</v>
      </c>
      <c r="G3255" s="2">
        <v>1584475</v>
      </c>
    </row>
    <row r="3256" spans="1:7" ht="10.5" customHeight="1" x14ac:dyDescent="0.2">
      <c r="A3256" s="5">
        <v>3215</v>
      </c>
      <c r="B3256" s="5" t="s">
        <v>104</v>
      </c>
      <c r="C3256" s="5">
        <v>20</v>
      </c>
      <c r="D3256" s="2" t="s">
        <v>56</v>
      </c>
      <c r="E3256" s="5" t="s">
        <v>13</v>
      </c>
      <c r="F3256" s="5" t="s">
        <v>111</v>
      </c>
      <c r="G3256" s="2">
        <v>0</v>
      </c>
    </row>
    <row r="3257" spans="1:7" ht="10.5" customHeight="1" x14ac:dyDescent="0.2">
      <c r="A3257" s="5">
        <v>3216</v>
      </c>
      <c r="B3257" s="5" t="s">
        <v>104</v>
      </c>
      <c r="C3257" s="5">
        <v>21</v>
      </c>
      <c r="D3257" s="2" t="s">
        <v>57</v>
      </c>
      <c r="E3257" s="5" t="s">
        <v>13</v>
      </c>
      <c r="F3257" s="5" t="s">
        <v>111</v>
      </c>
      <c r="G3257" s="2">
        <v>0</v>
      </c>
    </row>
    <row r="3258" spans="1:7" ht="10.5" customHeight="1" x14ac:dyDescent="0.2">
      <c r="A3258" s="5">
        <v>3217</v>
      </c>
      <c r="B3258" s="5" t="s">
        <v>104</v>
      </c>
      <c r="C3258" s="5">
        <v>22</v>
      </c>
      <c r="D3258" s="2" t="s">
        <v>58</v>
      </c>
      <c r="E3258" s="5" t="s">
        <v>13</v>
      </c>
      <c r="F3258" s="5" t="s">
        <v>111</v>
      </c>
      <c r="G3258" s="2">
        <v>0</v>
      </c>
    </row>
    <row r="3259" spans="1:7" ht="10.5" customHeight="1" x14ac:dyDescent="0.2">
      <c r="A3259" s="5">
        <v>3218</v>
      </c>
      <c r="B3259" s="5" t="s">
        <v>104</v>
      </c>
      <c r="C3259" s="5">
        <v>23</v>
      </c>
      <c r="D3259" s="2" t="s">
        <v>47</v>
      </c>
      <c r="E3259" s="5" t="s">
        <v>13</v>
      </c>
      <c r="F3259" s="5" t="s">
        <v>111</v>
      </c>
      <c r="G3259" s="2">
        <v>20735</v>
      </c>
    </row>
    <row r="3260" spans="1:7" ht="10.5" customHeight="1" x14ac:dyDescent="0.2">
      <c r="A3260" s="5">
        <v>3219</v>
      </c>
      <c r="B3260" s="5" t="s">
        <v>104</v>
      </c>
      <c r="C3260" s="5">
        <v>24</v>
      </c>
      <c r="D3260" s="2" t="s">
        <v>48</v>
      </c>
      <c r="E3260" s="5" t="s">
        <v>13</v>
      </c>
      <c r="F3260" s="5" t="s">
        <v>111</v>
      </c>
      <c r="G3260" s="2">
        <v>1449</v>
      </c>
    </row>
    <row r="3261" spans="1:7" ht="10.5" customHeight="1" x14ac:dyDescent="0.2">
      <c r="A3261" s="5">
        <v>3220</v>
      </c>
      <c r="B3261" s="5" t="s">
        <v>104</v>
      </c>
      <c r="C3261" s="5">
        <v>25</v>
      </c>
      <c r="D3261" s="2" t="s">
        <v>59</v>
      </c>
      <c r="E3261" s="5" t="s">
        <v>13</v>
      </c>
      <c r="F3261" s="5" t="s">
        <v>111</v>
      </c>
      <c r="G3261" s="2">
        <v>244451</v>
      </c>
    </row>
    <row r="3262" spans="1:7" ht="10.5" customHeight="1" x14ac:dyDescent="0.2">
      <c r="A3262" s="5">
        <v>3221</v>
      </c>
      <c r="B3262" s="5" t="s">
        <v>104</v>
      </c>
      <c r="C3262" s="5">
        <v>26</v>
      </c>
      <c r="D3262" s="2" t="s">
        <v>49</v>
      </c>
      <c r="E3262" s="5" t="s">
        <v>13</v>
      </c>
      <c r="F3262" s="5" t="s">
        <v>111</v>
      </c>
      <c r="G3262" s="2">
        <v>431756</v>
      </c>
    </row>
    <row r="3263" spans="1:7" ht="10.5" customHeight="1" x14ac:dyDescent="0.2">
      <c r="A3263" s="5">
        <v>3222</v>
      </c>
      <c r="B3263" s="5" t="s">
        <v>104</v>
      </c>
      <c r="C3263" s="5">
        <v>27</v>
      </c>
      <c r="D3263" s="2" t="s">
        <v>60</v>
      </c>
      <c r="E3263" s="5" t="s">
        <v>13</v>
      </c>
      <c r="F3263" s="5" t="s">
        <v>111</v>
      </c>
      <c r="G3263" s="2">
        <f>1603+31486</f>
        <v>33089</v>
      </c>
    </row>
    <row r="3264" spans="1:7" ht="10.5" customHeight="1" x14ac:dyDescent="0.2">
      <c r="A3264" s="5">
        <v>3223</v>
      </c>
      <c r="B3264" s="5" t="s">
        <v>104</v>
      </c>
      <c r="C3264" s="5">
        <v>28</v>
      </c>
      <c r="D3264" s="2" t="s">
        <v>61</v>
      </c>
      <c r="E3264" s="5" t="s">
        <v>13</v>
      </c>
      <c r="F3264" s="5" t="s">
        <v>111</v>
      </c>
      <c r="G3264" s="6">
        <f>113769384-SUM(G3256:G3263,G3226:G3240)</f>
        <v>859930</v>
      </c>
    </row>
    <row r="3265" spans="1:7" ht="10.5" customHeight="1" x14ac:dyDescent="0.2">
      <c r="A3265" s="5">
        <v>3224</v>
      </c>
      <c r="B3265" s="5" t="s">
        <v>104</v>
      </c>
      <c r="C3265" s="5">
        <v>20</v>
      </c>
      <c r="D3265" s="2" t="s">
        <v>56</v>
      </c>
      <c r="E3265" s="5" t="s">
        <v>14</v>
      </c>
      <c r="F3265" s="5" t="s">
        <v>111</v>
      </c>
      <c r="G3265" s="2">
        <v>0</v>
      </c>
    </row>
    <row r="3266" spans="1:7" ht="10.5" customHeight="1" x14ac:dyDescent="0.2">
      <c r="A3266" s="5">
        <v>3225</v>
      </c>
      <c r="B3266" s="5" t="s">
        <v>104</v>
      </c>
      <c r="C3266" s="5">
        <v>21</v>
      </c>
      <c r="D3266" s="2" t="s">
        <v>57</v>
      </c>
      <c r="E3266" s="5" t="s">
        <v>14</v>
      </c>
      <c r="F3266" s="5" t="s">
        <v>111</v>
      </c>
      <c r="G3266" s="2">
        <v>97664</v>
      </c>
    </row>
    <row r="3267" spans="1:7" ht="10.5" customHeight="1" x14ac:dyDescent="0.2">
      <c r="A3267" s="5">
        <v>3226</v>
      </c>
      <c r="B3267" s="5" t="s">
        <v>104</v>
      </c>
      <c r="C3267" s="5">
        <v>22</v>
      </c>
      <c r="D3267" s="2" t="s">
        <v>58</v>
      </c>
      <c r="E3267" s="5" t="s">
        <v>14</v>
      </c>
      <c r="F3267" s="5" t="s">
        <v>111</v>
      </c>
      <c r="G3267" s="2">
        <v>0</v>
      </c>
    </row>
    <row r="3268" spans="1:7" ht="10.5" customHeight="1" x14ac:dyDescent="0.2">
      <c r="A3268" s="5">
        <v>3227</v>
      </c>
      <c r="B3268" s="5" t="s">
        <v>104</v>
      </c>
      <c r="C3268" s="5">
        <v>23</v>
      </c>
      <c r="D3268" s="2" t="s">
        <v>47</v>
      </c>
      <c r="E3268" s="5" t="s">
        <v>14</v>
      </c>
      <c r="F3268" s="5" t="s">
        <v>111</v>
      </c>
      <c r="G3268" s="2">
        <v>163</v>
      </c>
    </row>
    <row r="3269" spans="1:7" ht="10.5" customHeight="1" x14ac:dyDescent="0.2">
      <c r="A3269" s="5">
        <v>3228</v>
      </c>
      <c r="B3269" s="5" t="s">
        <v>104</v>
      </c>
      <c r="C3269" s="5">
        <v>24</v>
      </c>
      <c r="D3269" s="2" t="s">
        <v>48</v>
      </c>
      <c r="E3269" s="5" t="s">
        <v>14</v>
      </c>
      <c r="F3269" s="5" t="s">
        <v>111</v>
      </c>
      <c r="G3269" s="2">
        <v>25385</v>
      </c>
    </row>
    <row r="3270" spans="1:7" ht="10.5" customHeight="1" x14ac:dyDescent="0.2">
      <c r="A3270" s="5">
        <v>3229</v>
      </c>
      <c r="B3270" s="5" t="s">
        <v>104</v>
      </c>
      <c r="C3270" s="5">
        <v>25</v>
      </c>
      <c r="D3270" s="2" t="s">
        <v>59</v>
      </c>
      <c r="E3270" s="5" t="s">
        <v>14</v>
      </c>
      <c r="F3270" s="5" t="s">
        <v>111</v>
      </c>
      <c r="G3270" s="2">
        <v>0</v>
      </c>
    </row>
    <row r="3271" spans="1:7" ht="10.5" customHeight="1" x14ac:dyDescent="0.2">
      <c r="A3271" s="5">
        <v>3230</v>
      </c>
      <c r="B3271" s="5" t="s">
        <v>104</v>
      </c>
      <c r="C3271" s="5">
        <v>26</v>
      </c>
      <c r="D3271" s="2" t="s">
        <v>49</v>
      </c>
      <c r="E3271" s="5" t="s">
        <v>14</v>
      </c>
      <c r="F3271" s="5" t="s">
        <v>111</v>
      </c>
      <c r="G3271" s="2">
        <v>0</v>
      </c>
    </row>
    <row r="3272" spans="1:7" ht="10.5" customHeight="1" x14ac:dyDescent="0.2">
      <c r="A3272" s="5">
        <v>3231</v>
      </c>
      <c r="B3272" s="5" t="s">
        <v>104</v>
      </c>
      <c r="C3272" s="5">
        <v>27</v>
      </c>
      <c r="D3272" s="2" t="s">
        <v>60</v>
      </c>
      <c r="E3272" s="5" t="s">
        <v>14</v>
      </c>
      <c r="F3272" s="5" t="s">
        <v>111</v>
      </c>
      <c r="G3272" s="2">
        <f>2679+18527</f>
        <v>21206</v>
      </c>
    </row>
    <row r="3273" spans="1:7" ht="10.5" customHeight="1" x14ac:dyDescent="0.2">
      <c r="A3273" s="5">
        <v>3232</v>
      </c>
      <c r="B3273" s="5" t="s">
        <v>104</v>
      </c>
      <c r="C3273" s="5">
        <v>28</v>
      </c>
      <c r="D3273" s="2" t="s">
        <v>61</v>
      </c>
      <c r="E3273" s="5" t="s">
        <v>14</v>
      </c>
      <c r="F3273" s="5" t="s">
        <v>111</v>
      </c>
      <c r="G3273" s="6">
        <f>44132237-SUM(G3265:G3272,G3241:G3255)</f>
        <v>16683320</v>
      </c>
    </row>
    <row r="3274" spans="1:7" ht="10.5" customHeight="1" x14ac:dyDescent="0.2">
      <c r="A3274" s="5">
        <v>3233</v>
      </c>
      <c r="B3274" s="5" t="s">
        <v>11</v>
      </c>
      <c r="C3274" s="5">
        <v>29</v>
      </c>
      <c r="D3274" s="2" t="s">
        <v>11</v>
      </c>
      <c r="E3274" s="5" t="s">
        <v>13</v>
      </c>
      <c r="F3274" s="5" t="s">
        <v>111</v>
      </c>
      <c r="G3274" s="2">
        <v>-1979996</v>
      </c>
    </row>
    <row r="3275" spans="1:7" ht="10.5" customHeight="1" x14ac:dyDescent="0.2">
      <c r="A3275" s="5">
        <v>3234</v>
      </c>
      <c r="B3275" s="5" t="s">
        <v>11</v>
      </c>
      <c r="C3275" s="5">
        <v>29</v>
      </c>
      <c r="D3275" s="2" t="s">
        <v>11</v>
      </c>
      <c r="E3275" s="5" t="s">
        <v>14</v>
      </c>
      <c r="F3275" s="5" t="s">
        <v>111</v>
      </c>
      <c r="G3275" s="2">
        <v>1953273</v>
      </c>
    </row>
    <row r="3276" spans="1:7" ht="10.5" customHeight="1" x14ac:dyDescent="0.2">
      <c r="A3276" s="5">
        <v>3235</v>
      </c>
      <c r="B3276" s="5" t="s">
        <v>24</v>
      </c>
      <c r="C3276" s="5">
        <v>30</v>
      </c>
      <c r="D3276" s="2" t="s">
        <v>15</v>
      </c>
      <c r="E3276" s="5" t="s">
        <v>13</v>
      </c>
      <c r="F3276" s="5" t="s">
        <v>111</v>
      </c>
      <c r="G3276" s="2">
        <v>0</v>
      </c>
    </row>
    <row r="3277" spans="1:7" ht="10.5" customHeight="1" x14ac:dyDescent="0.2">
      <c r="A3277" s="5">
        <v>3236</v>
      </c>
      <c r="B3277" s="5" t="s">
        <v>24</v>
      </c>
      <c r="C3277" s="5">
        <v>30</v>
      </c>
      <c r="D3277" s="2" t="s">
        <v>15</v>
      </c>
      <c r="E3277" s="5" t="s">
        <v>14</v>
      </c>
      <c r="F3277" s="5" t="s">
        <v>111</v>
      </c>
      <c r="G3277" s="2">
        <v>0</v>
      </c>
    </row>
    <row r="3278" spans="1:7" ht="10.5" customHeight="1" x14ac:dyDescent="0.2">
      <c r="A3278" s="5">
        <f>A3277+1</f>
        <v>3237</v>
      </c>
      <c r="B3278" s="5" t="s">
        <v>25</v>
      </c>
      <c r="C3278" s="5">
        <v>1</v>
      </c>
      <c r="D3278" s="2" t="s">
        <v>18</v>
      </c>
      <c r="E3278" s="5" t="s">
        <v>13</v>
      </c>
      <c r="F3278" s="5" t="s">
        <v>112</v>
      </c>
      <c r="G3278" s="2">
        <f>170853+197846</f>
        <v>368699</v>
      </c>
    </row>
    <row r="3279" spans="1:7" ht="10.5" customHeight="1" x14ac:dyDescent="0.2">
      <c r="A3279" s="5">
        <f t="shared" ref="A3279:A3342" si="0">A3278+1</f>
        <v>3238</v>
      </c>
      <c r="B3279" s="5" t="s">
        <v>25</v>
      </c>
      <c r="C3279" s="5">
        <v>2</v>
      </c>
      <c r="D3279" s="2" t="s">
        <v>0</v>
      </c>
      <c r="E3279" s="5" t="s">
        <v>13</v>
      </c>
      <c r="F3279" s="5" t="s">
        <v>112</v>
      </c>
      <c r="G3279" s="2">
        <v>10459561</v>
      </c>
    </row>
    <row r="3280" spans="1:7" ht="10.5" customHeight="1" x14ac:dyDescent="0.2">
      <c r="A3280" s="5">
        <f t="shared" si="0"/>
        <v>3239</v>
      </c>
      <c r="B3280" s="5" t="s">
        <v>25</v>
      </c>
      <c r="C3280" s="5">
        <v>3</v>
      </c>
      <c r="D3280" s="2" t="s">
        <v>1</v>
      </c>
      <c r="E3280" s="5" t="s">
        <v>13</v>
      </c>
      <c r="F3280" s="5" t="s">
        <v>112</v>
      </c>
      <c r="G3280" s="2">
        <v>85344</v>
      </c>
    </row>
    <row r="3281" spans="1:7" ht="10.5" customHeight="1" x14ac:dyDescent="0.2">
      <c r="A3281" s="5">
        <f t="shared" si="0"/>
        <v>3240</v>
      </c>
      <c r="B3281" s="5" t="s">
        <v>25</v>
      </c>
      <c r="C3281" s="5">
        <v>4</v>
      </c>
      <c r="D3281" s="2" t="s">
        <v>20</v>
      </c>
      <c r="E3281" s="5" t="s">
        <v>13</v>
      </c>
      <c r="F3281" s="5" t="s">
        <v>112</v>
      </c>
      <c r="G3281" s="2">
        <v>880</v>
      </c>
    </row>
    <row r="3282" spans="1:7" ht="10.5" customHeight="1" x14ac:dyDescent="0.2">
      <c r="A3282" s="5">
        <f t="shared" si="0"/>
        <v>3241</v>
      </c>
      <c r="B3282" s="5" t="s">
        <v>25</v>
      </c>
      <c r="C3282" s="5">
        <v>5</v>
      </c>
      <c r="D3282" s="2" t="s">
        <v>2</v>
      </c>
      <c r="E3282" s="5" t="s">
        <v>13</v>
      </c>
      <c r="F3282" s="5" t="s">
        <v>112</v>
      </c>
      <c r="G3282" s="2">
        <v>0</v>
      </c>
    </row>
    <row r="3283" spans="1:7" ht="10.5" customHeight="1" x14ac:dyDescent="0.2">
      <c r="A3283" s="5">
        <f t="shared" si="0"/>
        <v>3242</v>
      </c>
      <c r="B3283" s="5" t="s">
        <v>25</v>
      </c>
      <c r="C3283" s="5">
        <v>6</v>
      </c>
      <c r="D3283" s="2" t="s">
        <v>19</v>
      </c>
      <c r="E3283" s="5" t="s">
        <v>13</v>
      </c>
      <c r="F3283" s="5" t="s">
        <v>112</v>
      </c>
      <c r="G3283" s="2">
        <v>2561932</v>
      </c>
    </row>
    <row r="3284" spans="1:7" ht="10.5" customHeight="1" x14ac:dyDescent="0.2">
      <c r="A3284" s="5">
        <f t="shared" si="0"/>
        <v>3243</v>
      </c>
      <c r="B3284" s="5" t="s">
        <v>25</v>
      </c>
      <c r="C3284" s="5">
        <v>7</v>
      </c>
      <c r="D3284" s="2" t="s">
        <v>3</v>
      </c>
      <c r="E3284" s="5" t="s">
        <v>13</v>
      </c>
      <c r="F3284" s="5" t="s">
        <v>112</v>
      </c>
      <c r="G3284" s="2">
        <v>22742</v>
      </c>
    </row>
    <row r="3285" spans="1:7" ht="10.5" customHeight="1" x14ac:dyDescent="0.2">
      <c r="A3285" s="5">
        <f t="shared" si="0"/>
        <v>3244</v>
      </c>
      <c r="B3285" s="5" t="s">
        <v>25</v>
      </c>
      <c r="C3285" s="5">
        <v>8</v>
      </c>
      <c r="D3285" s="2" t="s">
        <v>4</v>
      </c>
      <c r="E3285" s="5" t="s">
        <v>13</v>
      </c>
      <c r="F3285" s="5" t="s">
        <v>112</v>
      </c>
      <c r="G3285" s="2">
        <v>23</v>
      </c>
    </row>
    <row r="3286" spans="1:7" ht="10.5" customHeight="1" x14ac:dyDescent="0.2">
      <c r="A3286" s="5">
        <f t="shared" si="0"/>
        <v>3245</v>
      </c>
      <c r="B3286" s="5" t="s">
        <v>25</v>
      </c>
      <c r="C3286" s="5">
        <v>9</v>
      </c>
      <c r="D3286" s="2" t="s">
        <v>5</v>
      </c>
      <c r="E3286" s="5" t="s">
        <v>13</v>
      </c>
      <c r="F3286" s="5" t="s">
        <v>112</v>
      </c>
      <c r="G3286" s="2">
        <v>0</v>
      </c>
    </row>
    <row r="3287" spans="1:7" ht="10.5" customHeight="1" x14ac:dyDescent="0.2">
      <c r="A3287" s="5">
        <f t="shared" si="0"/>
        <v>3246</v>
      </c>
      <c r="B3287" s="5" t="s">
        <v>25</v>
      </c>
      <c r="C3287" s="5">
        <v>10</v>
      </c>
      <c r="D3287" s="2" t="s">
        <v>6</v>
      </c>
      <c r="E3287" s="5" t="s">
        <v>13</v>
      </c>
      <c r="F3287" s="5" t="s">
        <v>112</v>
      </c>
      <c r="G3287" s="2">
        <v>0</v>
      </c>
    </row>
    <row r="3288" spans="1:7" ht="10.5" customHeight="1" x14ac:dyDescent="0.2">
      <c r="A3288" s="5">
        <f t="shared" si="0"/>
        <v>3247</v>
      </c>
      <c r="B3288" s="5" t="s">
        <v>25</v>
      </c>
      <c r="C3288" s="5">
        <v>11</v>
      </c>
      <c r="D3288" s="2" t="s">
        <v>7</v>
      </c>
      <c r="E3288" s="5" t="s">
        <v>13</v>
      </c>
      <c r="F3288" s="5" t="s">
        <v>112</v>
      </c>
      <c r="G3288" s="2">
        <v>0</v>
      </c>
    </row>
    <row r="3289" spans="1:7" ht="10.5" customHeight="1" x14ac:dyDescent="0.2">
      <c r="A3289" s="5">
        <f t="shared" si="0"/>
        <v>3248</v>
      </c>
      <c r="B3289" s="5" t="s">
        <v>25</v>
      </c>
      <c r="C3289" s="5">
        <v>12</v>
      </c>
      <c r="D3289" s="2" t="s">
        <v>8</v>
      </c>
      <c r="E3289" s="5" t="s">
        <v>13</v>
      </c>
      <c r="F3289" s="5" t="s">
        <v>112</v>
      </c>
      <c r="G3289" s="2">
        <v>78735311</v>
      </c>
    </row>
    <row r="3290" spans="1:7" ht="10.5" customHeight="1" x14ac:dyDescent="0.2">
      <c r="A3290" s="5">
        <f t="shared" si="0"/>
        <v>3249</v>
      </c>
      <c r="B3290" s="5" t="s">
        <v>25</v>
      </c>
      <c r="C3290" s="5">
        <v>13</v>
      </c>
      <c r="D3290" s="2" t="s">
        <v>9</v>
      </c>
      <c r="E3290" s="5" t="s">
        <v>13</v>
      </c>
      <c r="F3290" s="5" t="s">
        <v>112</v>
      </c>
      <c r="G3290" s="2">
        <v>0</v>
      </c>
    </row>
    <row r="3291" spans="1:7" ht="10.5" customHeight="1" x14ac:dyDescent="0.2">
      <c r="A3291" s="5">
        <f t="shared" si="0"/>
        <v>3250</v>
      </c>
      <c r="B3291" s="5" t="s">
        <v>25</v>
      </c>
      <c r="C3291" s="5">
        <v>14</v>
      </c>
      <c r="D3291" s="2" t="s">
        <v>10</v>
      </c>
      <c r="E3291" s="5" t="s">
        <v>13</v>
      </c>
      <c r="F3291" s="5" t="s">
        <v>112</v>
      </c>
      <c r="G3291" s="2">
        <v>24871008</v>
      </c>
    </row>
    <row r="3292" spans="1:7" ht="10.5" customHeight="1" x14ac:dyDescent="0.2">
      <c r="A3292" s="5">
        <f t="shared" si="0"/>
        <v>3251</v>
      </c>
      <c r="B3292" s="5" t="s">
        <v>25</v>
      </c>
      <c r="C3292" s="5">
        <v>16</v>
      </c>
      <c r="D3292" s="2" t="s">
        <v>96</v>
      </c>
      <c r="E3292" s="5" t="s">
        <v>13</v>
      </c>
      <c r="F3292" s="5" t="s">
        <v>112</v>
      </c>
      <c r="G3292" s="2">
        <v>0</v>
      </c>
    </row>
    <row r="3293" spans="1:7" ht="10.5" customHeight="1" x14ac:dyDescent="0.2">
      <c r="A3293" s="5">
        <f t="shared" si="0"/>
        <v>3252</v>
      </c>
      <c r="B3293" s="5" t="s">
        <v>25</v>
      </c>
      <c r="C3293" s="5">
        <v>1</v>
      </c>
      <c r="D3293" s="2" t="s">
        <v>18</v>
      </c>
      <c r="E3293" s="5" t="s">
        <v>14</v>
      </c>
      <c r="F3293" s="5" t="s">
        <v>112</v>
      </c>
      <c r="G3293" s="2">
        <v>0</v>
      </c>
    </row>
    <row r="3294" spans="1:7" ht="10.5" customHeight="1" x14ac:dyDescent="0.2">
      <c r="A3294" s="5">
        <f t="shared" si="0"/>
        <v>3253</v>
      </c>
      <c r="B3294" s="5" t="s">
        <v>25</v>
      </c>
      <c r="C3294" s="5">
        <v>2</v>
      </c>
      <c r="D3294" s="2" t="s">
        <v>0</v>
      </c>
      <c r="E3294" s="5" t="s">
        <v>14</v>
      </c>
      <c r="F3294" s="5" t="s">
        <v>112</v>
      </c>
      <c r="G3294" s="2">
        <v>0</v>
      </c>
    </row>
    <row r="3295" spans="1:7" ht="10.5" customHeight="1" x14ac:dyDescent="0.2">
      <c r="A3295" s="5">
        <f t="shared" si="0"/>
        <v>3254</v>
      </c>
      <c r="B3295" s="5" t="s">
        <v>25</v>
      </c>
      <c r="C3295" s="5">
        <v>3</v>
      </c>
      <c r="D3295" s="2" t="s">
        <v>1</v>
      </c>
      <c r="E3295" s="5" t="s">
        <v>14</v>
      </c>
      <c r="F3295" s="5" t="s">
        <v>112</v>
      </c>
      <c r="G3295" s="2">
        <v>754690</v>
      </c>
    </row>
    <row r="3296" spans="1:7" ht="10.5" customHeight="1" x14ac:dyDescent="0.2">
      <c r="A3296" s="5">
        <f t="shared" si="0"/>
        <v>3255</v>
      </c>
      <c r="B3296" s="5" t="s">
        <v>25</v>
      </c>
      <c r="C3296" s="5">
        <v>4</v>
      </c>
      <c r="D3296" s="2" t="s">
        <v>20</v>
      </c>
      <c r="E3296" s="5" t="s">
        <v>14</v>
      </c>
      <c r="F3296" s="5" t="s">
        <v>112</v>
      </c>
      <c r="G3296" s="2">
        <v>13657</v>
      </c>
    </row>
    <row r="3297" spans="1:7" ht="10.5" customHeight="1" x14ac:dyDescent="0.2">
      <c r="A3297" s="5">
        <f t="shared" si="0"/>
        <v>3256</v>
      </c>
      <c r="B3297" s="5" t="s">
        <v>25</v>
      </c>
      <c r="C3297" s="5">
        <v>5</v>
      </c>
      <c r="D3297" s="2" t="s">
        <v>2</v>
      </c>
      <c r="E3297" s="5" t="s">
        <v>14</v>
      </c>
      <c r="F3297" s="5" t="s">
        <v>112</v>
      </c>
      <c r="G3297" s="2">
        <v>0</v>
      </c>
    </row>
    <row r="3298" spans="1:7" ht="10.5" customHeight="1" x14ac:dyDescent="0.2">
      <c r="A3298" s="5">
        <f t="shared" si="0"/>
        <v>3257</v>
      </c>
      <c r="B3298" s="5" t="s">
        <v>25</v>
      </c>
      <c r="C3298" s="5">
        <v>6</v>
      </c>
      <c r="D3298" s="2" t="s">
        <v>19</v>
      </c>
      <c r="E3298" s="5" t="s">
        <v>14</v>
      </c>
      <c r="F3298" s="5" t="s">
        <v>112</v>
      </c>
      <c r="G3298" s="2">
        <v>0</v>
      </c>
    </row>
    <row r="3299" spans="1:7" ht="10.5" customHeight="1" x14ac:dyDescent="0.2">
      <c r="A3299" s="5">
        <f t="shared" si="0"/>
        <v>3258</v>
      </c>
      <c r="B3299" s="5" t="s">
        <v>25</v>
      </c>
      <c r="C3299" s="5">
        <v>7</v>
      </c>
      <c r="D3299" s="2" t="s">
        <v>3</v>
      </c>
      <c r="E3299" s="5" t="s">
        <v>14</v>
      </c>
      <c r="F3299" s="5" t="s">
        <v>112</v>
      </c>
      <c r="G3299" s="2">
        <v>0</v>
      </c>
    </row>
    <row r="3300" spans="1:7" ht="10.5" customHeight="1" x14ac:dyDescent="0.2">
      <c r="A3300" s="5">
        <f t="shared" si="0"/>
        <v>3259</v>
      </c>
      <c r="B3300" s="5" t="s">
        <v>25</v>
      </c>
      <c r="C3300" s="5">
        <v>8</v>
      </c>
      <c r="D3300" s="2" t="s">
        <v>4</v>
      </c>
      <c r="E3300" s="5" t="s">
        <v>14</v>
      </c>
      <c r="F3300" s="5" t="s">
        <v>112</v>
      </c>
      <c r="G3300" s="2">
        <v>2480524</v>
      </c>
    </row>
    <row r="3301" spans="1:7" ht="10.5" customHeight="1" x14ac:dyDescent="0.2">
      <c r="A3301" s="5">
        <f t="shared" si="0"/>
        <v>3260</v>
      </c>
      <c r="B3301" s="5" t="s">
        <v>25</v>
      </c>
      <c r="C3301" s="5">
        <v>9</v>
      </c>
      <c r="D3301" s="2" t="s">
        <v>5</v>
      </c>
      <c r="E3301" s="5" t="s">
        <v>14</v>
      </c>
      <c r="F3301" s="5" t="s">
        <v>112</v>
      </c>
      <c r="G3301" s="2">
        <v>4559537</v>
      </c>
    </row>
    <row r="3302" spans="1:7" ht="10.5" customHeight="1" x14ac:dyDescent="0.2">
      <c r="A3302" s="5">
        <f t="shared" si="0"/>
        <v>3261</v>
      </c>
      <c r="B3302" s="5" t="s">
        <v>25</v>
      </c>
      <c r="C3302" s="5">
        <v>10</v>
      </c>
      <c r="D3302" s="2" t="s">
        <v>6</v>
      </c>
      <c r="E3302" s="5" t="s">
        <v>14</v>
      </c>
      <c r="F3302" s="5" t="s">
        <v>112</v>
      </c>
      <c r="G3302" s="2">
        <v>441002</v>
      </c>
    </row>
    <row r="3303" spans="1:7" ht="10.5" customHeight="1" x14ac:dyDescent="0.2">
      <c r="A3303" s="5">
        <f t="shared" si="0"/>
        <v>3262</v>
      </c>
      <c r="B3303" s="5" t="s">
        <v>25</v>
      </c>
      <c r="C3303" s="5">
        <v>11</v>
      </c>
      <c r="D3303" s="2" t="s">
        <v>7</v>
      </c>
      <c r="E3303" s="5" t="s">
        <v>14</v>
      </c>
      <c r="F3303" s="5" t="s">
        <v>112</v>
      </c>
      <c r="G3303" s="2">
        <v>3793190</v>
      </c>
    </row>
    <row r="3304" spans="1:7" ht="10.5" customHeight="1" x14ac:dyDescent="0.2">
      <c r="A3304" s="5">
        <f t="shared" si="0"/>
        <v>3263</v>
      </c>
      <c r="B3304" s="5" t="s">
        <v>25</v>
      </c>
      <c r="C3304" s="5">
        <v>12</v>
      </c>
      <c r="D3304" s="2" t="s">
        <v>8</v>
      </c>
      <c r="E3304" s="5" t="s">
        <v>14</v>
      </c>
      <c r="F3304" s="5" t="s">
        <v>112</v>
      </c>
      <c r="G3304" s="2">
        <v>1805958</v>
      </c>
    </row>
    <row r="3305" spans="1:7" ht="10.5" customHeight="1" x14ac:dyDescent="0.2">
      <c r="A3305" s="5">
        <f t="shared" si="0"/>
        <v>3264</v>
      </c>
      <c r="B3305" s="5" t="s">
        <v>25</v>
      </c>
      <c r="C3305" s="5">
        <v>13</v>
      </c>
      <c r="D3305" s="2" t="s">
        <v>9</v>
      </c>
      <c r="E3305" s="5" t="s">
        <v>14</v>
      </c>
      <c r="F3305" s="5" t="s">
        <v>112</v>
      </c>
      <c r="G3305" s="2">
        <f>6403539+3232789</f>
        <v>9636328</v>
      </c>
    </row>
    <row r="3306" spans="1:7" ht="10.5" customHeight="1" x14ac:dyDescent="0.2">
      <c r="A3306" s="5">
        <f t="shared" si="0"/>
        <v>3265</v>
      </c>
      <c r="B3306" s="5" t="s">
        <v>25</v>
      </c>
      <c r="C3306" s="5">
        <v>14</v>
      </c>
      <c r="D3306" s="2" t="s">
        <v>10</v>
      </c>
      <c r="E3306" s="5" t="s">
        <v>14</v>
      </c>
      <c r="F3306" s="5" t="s">
        <v>112</v>
      </c>
      <c r="G3306" s="2">
        <f>464607+1632354</f>
        <v>2096961</v>
      </c>
    </row>
    <row r="3307" spans="1:7" ht="10.5" customHeight="1" x14ac:dyDescent="0.2">
      <c r="A3307" s="5">
        <f t="shared" si="0"/>
        <v>3266</v>
      </c>
      <c r="B3307" s="5" t="s">
        <v>25</v>
      </c>
      <c r="C3307" s="5">
        <v>16</v>
      </c>
      <c r="D3307" s="2" t="s">
        <v>96</v>
      </c>
      <c r="E3307" s="5" t="s">
        <v>14</v>
      </c>
      <c r="F3307" s="5" t="s">
        <v>112</v>
      </c>
      <c r="G3307" s="2">
        <v>964645</v>
      </c>
    </row>
    <row r="3308" spans="1:7" ht="10.5" customHeight="1" x14ac:dyDescent="0.2">
      <c r="A3308" s="5">
        <f t="shared" si="0"/>
        <v>3267</v>
      </c>
      <c r="B3308" s="5" t="s">
        <v>104</v>
      </c>
      <c r="C3308" s="5">
        <v>20</v>
      </c>
      <c r="D3308" s="2" t="s">
        <v>56</v>
      </c>
      <c r="E3308" s="5" t="s">
        <v>13</v>
      </c>
      <c r="F3308" s="5" t="s">
        <v>112</v>
      </c>
      <c r="G3308" s="2">
        <v>0</v>
      </c>
    </row>
    <row r="3309" spans="1:7" ht="10.5" customHeight="1" x14ac:dyDescent="0.2">
      <c r="A3309" s="5">
        <f t="shared" si="0"/>
        <v>3268</v>
      </c>
      <c r="B3309" s="5" t="s">
        <v>104</v>
      </c>
      <c r="C3309" s="5">
        <v>21</v>
      </c>
      <c r="D3309" s="2" t="s">
        <v>57</v>
      </c>
      <c r="E3309" s="5" t="s">
        <v>13</v>
      </c>
      <c r="F3309" s="5" t="s">
        <v>112</v>
      </c>
      <c r="G3309" s="2">
        <v>0</v>
      </c>
    </row>
    <row r="3310" spans="1:7" ht="10.5" customHeight="1" x14ac:dyDescent="0.2">
      <c r="A3310" s="5">
        <f t="shared" si="0"/>
        <v>3269</v>
      </c>
      <c r="B3310" s="5" t="s">
        <v>104</v>
      </c>
      <c r="C3310" s="5">
        <v>22</v>
      </c>
      <c r="D3310" s="2" t="s">
        <v>58</v>
      </c>
      <c r="E3310" s="5" t="s">
        <v>13</v>
      </c>
      <c r="F3310" s="5" t="s">
        <v>112</v>
      </c>
      <c r="G3310" s="2">
        <v>0</v>
      </c>
    </row>
    <row r="3311" spans="1:7" ht="10.5" customHeight="1" x14ac:dyDescent="0.2">
      <c r="A3311" s="5">
        <f t="shared" si="0"/>
        <v>3270</v>
      </c>
      <c r="B3311" s="5" t="s">
        <v>104</v>
      </c>
      <c r="C3311" s="5">
        <v>23</v>
      </c>
      <c r="D3311" s="2" t="s">
        <v>47</v>
      </c>
      <c r="E3311" s="5" t="s">
        <v>13</v>
      </c>
      <c r="F3311" s="5" t="s">
        <v>112</v>
      </c>
      <c r="G3311" s="2">
        <v>40769</v>
      </c>
    </row>
    <row r="3312" spans="1:7" ht="10.5" customHeight="1" x14ac:dyDescent="0.2">
      <c r="A3312" s="5">
        <f t="shared" si="0"/>
        <v>3271</v>
      </c>
      <c r="B3312" s="5" t="s">
        <v>104</v>
      </c>
      <c r="C3312" s="5">
        <v>24</v>
      </c>
      <c r="D3312" s="2" t="s">
        <v>48</v>
      </c>
      <c r="E3312" s="5" t="s">
        <v>13</v>
      </c>
      <c r="F3312" s="5" t="s">
        <v>112</v>
      </c>
      <c r="G3312" s="2">
        <v>4334</v>
      </c>
    </row>
    <row r="3313" spans="1:7" ht="10.5" customHeight="1" x14ac:dyDescent="0.2">
      <c r="A3313" s="5">
        <f t="shared" si="0"/>
        <v>3272</v>
      </c>
      <c r="B3313" s="5" t="s">
        <v>104</v>
      </c>
      <c r="C3313" s="5">
        <v>25</v>
      </c>
      <c r="D3313" s="2" t="s">
        <v>59</v>
      </c>
      <c r="E3313" s="5" t="s">
        <v>13</v>
      </c>
      <c r="F3313" s="5" t="s">
        <v>112</v>
      </c>
      <c r="G3313" s="2">
        <v>73904</v>
      </c>
    </row>
    <row r="3314" spans="1:7" ht="10.5" customHeight="1" x14ac:dyDescent="0.2">
      <c r="A3314" s="5">
        <f t="shared" si="0"/>
        <v>3273</v>
      </c>
      <c r="B3314" s="5" t="s">
        <v>104</v>
      </c>
      <c r="C3314" s="5">
        <v>26</v>
      </c>
      <c r="D3314" s="2" t="s">
        <v>49</v>
      </c>
      <c r="E3314" s="5" t="s">
        <v>13</v>
      </c>
      <c r="F3314" s="5" t="s">
        <v>112</v>
      </c>
      <c r="G3314" s="2">
        <v>405946</v>
      </c>
    </row>
    <row r="3315" spans="1:7" ht="10.5" customHeight="1" x14ac:dyDescent="0.2">
      <c r="A3315" s="5">
        <f t="shared" si="0"/>
        <v>3274</v>
      </c>
      <c r="B3315" s="5" t="s">
        <v>104</v>
      </c>
      <c r="C3315" s="5">
        <v>27</v>
      </c>
      <c r="D3315" s="2" t="s">
        <v>60</v>
      </c>
      <c r="E3315" s="5" t="s">
        <v>13</v>
      </c>
      <c r="F3315" s="5" t="s">
        <v>112</v>
      </c>
      <c r="G3315" s="2">
        <f>1+43280</f>
        <v>43281</v>
      </c>
    </row>
    <row r="3316" spans="1:7" ht="10.5" customHeight="1" x14ac:dyDescent="0.2">
      <c r="A3316" s="5">
        <f t="shared" si="0"/>
        <v>3275</v>
      </c>
      <c r="B3316" s="5" t="s">
        <v>104</v>
      </c>
      <c r="C3316" s="5">
        <v>28</v>
      </c>
      <c r="D3316" s="2" t="s">
        <v>61</v>
      </c>
      <c r="E3316" s="5" t="s">
        <v>13</v>
      </c>
      <c r="F3316" s="5" t="s">
        <v>112</v>
      </c>
      <c r="G3316" s="6">
        <f>118864280-SUM(G3278:G3292,G3308:G3315)</f>
        <v>1190546</v>
      </c>
    </row>
    <row r="3317" spans="1:7" ht="10.5" customHeight="1" x14ac:dyDescent="0.2">
      <c r="A3317" s="5">
        <f t="shared" si="0"/>
        <v>3276</v>
      </c>
      <c r="B3317" s="5" t="s">
        <v>104</v>
      </c>
      <c r="C3317" s="5">
        <v>20</v>
      </c>
      <c r="D3317" s="2" t="s">
        <v>56</v>
      </c>
      <c r="E3317" s="5" t="s">
        <v>14</v>
      </c>
      <c r="F3317" s="5" t="s">
        <v>112</v>
      </c>
      <c r="G3317" s="2">
        <v>0</v>
      </c>
    </row>
    <row r="3318" spans="1:7" ht="10.5" customHeight="1" x14ac:dyDescent="0.2">
      <c r="A3318" s="5">
        <f t="shared" si="0"/>
        <v>3277</v>
      </c>
      <c r="B3318" s="5" t="s">
        <v>104</v>
      </c>
      <c r="C3318" s="5">
        <v>21</v>
      </c>
      <c r="D3318" s="2" t="s">
        <v>57</v>
      </c>
      <c r="E3318" s="5" t="s">
        <v>14</v>
      </c>
      <c r="F3318" s="5" t="s">
        <v>112</v>
      </c>
      <c r="G3318" s="2">
        <v>81605</v>
      </c>
    </row>
    <row r="3319" spans="1:7" ht="10.5" customHeight="1" x14ac:dyDescent="0.2">
      <c r="A3319" s="5">
        <f t="shared" si="0"/>
        <v>3278</v>
      </c>
      <c r="B3319" s="5" t="s">
        <v>104</v>
      </c>
      <c r="C3319" s="5">
        <v>22</v>
      </c>
      <c r="D3319" s="2" t="s">
        <v>58</v>
      </c>
      <c r="E3319" s="5" t="s">
        <v>14</v>
      </c>
      <c r="F3319" s="5" t="s">
        <v>112</v>
      </c>
      <c r="G3319" s="2">
        <v>0</v>
      </c>
    </row>
    <row r="3320" spans="1:7" ht="10.5" customHeight="1" x14ac:dyDescent="0.2">
      <c r="A3320" s="5">
        <f t="shared" si="0"/>
        <v>3279</v>
      </c>
      <c r="B3320" s="5" t="s">
        <v>104</v>
      </c>
      <c r="C3320" s="5">
        <v>23</v>
      </c>
      <c r="D3320" s="2" t="s">
        <v>47</v>
      </c>
      <c r="E3320" s="5" t="s">
        <v>14</v>
      </c>
      <c r="F3320" s="5" t="s">
        <v>112</v>
      </c>
      <c r="G3320" s="2">
        <v>331</v>
      </c>
    </row>
    <row r="3321" spans="1:7" ht="10.5" customHeight="1" x14ac:dyDescent="0.2">
      <c r="A3321" s="5">
        <f t="shared" si="0"/>
        <v>3280</v>
      </c>
      <c r="B3321" s="5" t="s">
        <v>104</v>
      </c>
      <c r="C3321" s="5">
        <v>24</v>
      </c>
      <c r="D3321" s="2" t="s">
        <v>48</v>
      </c>
      <c r="E3321" s="5" t="s">
        <v>14</v>
      </c>
      <c r="F3321" s="5" t="s">
        <v>112</v>
      </c>
      <c r="G3321" s="2">
        <v>58953</v>
      </c>
    </row>
    <row r="3322" spans="1:7" ht="10.5" customHeight="1" x14ac:dyDescent="0.2">
      <c r="A3322" s="5">
        <f t="shared" si="0"/>
        <v>3281</v>
      </c>
      <c r="B3322" s="5" t="s">
        <v>104</v>
      </c>
      <c r="C3322" s="5">
        <v>25</v>
      </c>
      <c r="D3322" s="2" t="s">
        <v>59</v>
      </c>
      <c r="E3322" s="5" t="s">
        <v>14</v>
      </c>
      <c r="F3322" s="5" t="s">
        <v>112</v>
      </c>
      <c r="G3322" s="2">
        <v>0</v>
      </c>
    </row>
    <row r="3323" spans="1:7" ht="10.5" customHeight="1" x14ac:dyDescent="0.2">
      <c r="A3323" s="5">
        <f t="shared" si="0"/>
        <v>3282</v>
      </c>
      <c r="B3323" s="5" t="s">
        <v>104</v>
      </c>
      <c r="C3323" s="5">
        <v>26</v>
      </c>
      <c r="D3323" s="2" t="s">
        <v>49</v>
      </c>
      <c r="E3323" s="5" t="s">
        <v>14</v>
      </c>
      <c r="F3323" s="5" t="s">
        <v>112</v>
      </c>
      <c r="G3323" s="2">
        <v>0</v>
      </c>
    </row>
    <row r="3324" spans="1:7" ht="10.5" customHeight="1" x14ac:dyDescent="0.2">
      <c r="A3324" s="5">
        <f t="shared" si="0"/>
        <v>3283</v>
      </c>
      <c r="B3324" s="5" t="s">
        <v>104</v>
      </c>
      <c r="C3324" s="5">
        <v>27</v>
      </c>
      <c r="D3324" s="2" t="s">
        <v>60</v>
      </c>
      <c r="E3324" s="5" t="s">
        <v>14</v>
      </c>
      <c r="F3324" s="5" t="s">
        <v>112</v>
      </c>
      <c r="G3324" s="2">
        <f>2356+25612</f>
        <v>27968</v>
      </c>
    </row>
    <row r="3325" spans="1:7" ht="10.5" customHeight="1" x14ac:dyDescent="0.2">
      <c r="A3325" s="5">
        <f t="shared" si="0"/>
        <v>3284</v>
      </c>
      <c r="B3325" s="5" t="s">
        <v>104</v>
      </c>
      <c r="C3325" s="5">
        <v>28</v>
      </c>
      <c r="D3325" s="2" t="s">
        <v>61</v>
      </c>
      <c r="E3325" s="5" t="s">
        <v>14</v>
      </c>
      <c r="F3325" s="5" t="s">
        <v>112</v>
      </c>
      <c r="G3325" s="6">
        <f>43226993-SUM(G3293:G3307,G3317:G3324)</f>
        <v>16511644</v>
      </c>
    </row>
    <row r="3326" spans="1:7" ht="10.5" customHeight="1" x14ac:dyDescent="0.2">
      <c r="A3326" s="5">
        <f t="shared" si="0"/>
        <v>3285</v>
      </c>
      <c r="B3326" s="5" t="s">
        <v>11</v>
      </c>
      <c r="C3326" s="5">
        <v>29</v>
      </c>
      <c r="D3326" s="2" t="s">
        <v>11</v>
      </c>
      <c r="E3326" s="5" t="s">
        <v>13</v>
      </c>
      <c r="F3326" s="5" t="s">
        <v>112</v>
      </c>
      <c r="G3326" s="2">
        <v>-3203645</v>
      </c>
    </row>
    <row r="3327" spans="1:7" ht="10.5" customHeight="1" x14ac:dyDescent="0.2">
      <c r="A3327" s="5">
        <f t="shared" si="0"/>
        <v>3286</v>
      </c>
      <c r="B3327" s="5" t="s">
        <v>11</v>
      </c>
      <c r="C3327" s="5">
        <v>29</v>
      </c>
      <c r="D3327" s="2" t="s">
        <v>11</v>
      </c>
      <c r="E3327" s="5" t="s">
        <v>14</v>
      </c>
      <c r="F3327" s="5" t="s">
        <v>112</v>
      </c>
      <c r="G3327" s="2">
        <v>2871828</v>
      </c>
    </row>
    <row r="3328" spans="1:7" ht="10.5" customHeight="1" x14ac:dyDescent="0.2">
      <c r="A3328" s="5">
        <f t="shared" si="0"/>
        <v>3287</v>
      </c>
      <c r="B3328" s="5" t="s">
        <v>24</v>
      </c>
      <c r="C3328" s="5">
        <v>30</v>
      </c>
      <c r="D3328" s="2" t="s">
        <v>15</v>
      </c>
      <c r="E3328" s="5" t="s">
        <v>13</v>
      </c>
      <c r="F3328" s="5" t="s">
        <v>112</v>
      </c>
      <c r="G3328" s="2">
        <v>0</v>
      </c>
    </row>
    <row r="3329" spans="1:7" ht="10.5" customHeight="1" x14ac:dyDescent="0.2">
      <c r="A3329" s="5">
        <f t="shared" si="0"/>
        <v>3288</v>
      </c>
      <c r="B3329" s="5" t="s">
        <v>24</v>
      </c>
      <c r="C3329" s="5">
        <v>30</v>
      </c>
      <c r="D3329" s="2" t="s">
        <v>15</v>
      </c>
      <c r="E3329" s="5" t="s">
        <v>14</v>
      </c>
      <c r="F3329" s="5" t="s">
        <v>112</v>
      </c>
      <c r="G3329" s="2">
        <v>0</v>
      </c>
    </row>
    <row r="3330" spans="1:7" ht="10.5" customHeight="1" x14ac:dyDescent="0.2">
      <c r="A3330" s="5">
        <f t="shared" si="0"/>
        <v>3289</v>
      </c>
      <c r="B3330" s="5" t="s">
        <v>25</v>
      </c>
      <c r="C3330" s="5">
        <v>1</v>
      </c>
      <c r="D3330" s="2" t="s">
        <v>18</v>
      </c>
      <c r="E3330" s="5" t="s">
        <v>13</v>
      </c>
      <c r="F3330" s="15" t="s">
        <v>113</v>
      </c>
      <c r="G3330" s="2">
        <f>170785+203823</f>
        <v>374608</v>
      </c>
    </row>
    <row r="3331" spans="1:7" ht="10.5" customHeight="1" x14ac:dyDescent="0.2">
      <c r="A3331" s="5">
        <f t="shared" si="0"/>
        <v>3290</v>
      </c>
      <c r="B3331" s="5" t="s">
        <v>25</v>
      </c>
      <c r="C3331" s="5">
        <v>2</v>
      </c>
      <c r="D3331" s="2" t="s">
        <v>0</v>
      </c>
      <c r="E3331" s="5" t="s">
        <v>13</v>
      </c>
      <c r="F3331" s="15" t="s">
        <v>113</v>
      </c>
      <c r="G3331" s="2">
        <v>10210422</v>
      </c>
    </row>
    <row r="3332" spans="1:7" ht="10.5" customHeight="1" x14ac:dyDescent="0.2">
      <c r="A3332" s="5">
        <f t="shared" si="0"/>
        <v>3291</v>
      </c>
      <c r="B3332" s="5" t="s">
        <v>25</v>
      </c>
      <c r="C3332" s="5">
        <v>3</v>
      </c>
      <c r="D3332" s="2" t="s">
        <v>1</v>
      </c>
      <c r="E3332" s="5" t="s">
        <v>13</v>
      </c>
      <c r="F3332" s="15" t="s">
        <v>113</v>
      </c>
      <c r="G3332" s="2">
        <v>79279</v>
      </c>
    </row>
    <row r="3333" spans="1:7" ht="10.5" customHeight="1" x14ac:dyDescent="0.2">
      <c r="A3333" s="5">
        <f t="shared" si="0"/>
        <v>3292</v>
      </c>
      <c r="B3333" s="5" t="s">
        <v>25</v>
      </c>
      <c r="C3333" s="5">
        <v>4</v>
      </c>
      <c r="D3333" s="2" t="s">
        <v>20</v>
      </c>
      <c r="E3333" s="5" t="s">
        <v>13</v>
      </c>
      <c r="F3333" s="15" t="s">
        <v>113</v>
      </c>
      <c r="G3333" s="2">
        <v>987</v>
      </c>
    </row>
    <row r="3334" spans="1:7" ht="10.5" customHeight="1" x14ac:dyDescent="0.2">
      <c r="A3334" s="5">
        <f t="shared" si="0"/>
        <v>3293</v>
      </c>
      <c r="B3334" s="5" t="s">
        <v>25</v>
      </c>
      <c r="C3334" s="5">
        <v>5</v>
      </c>
      <c r="D3334" s="2" t="s">
        <v>2</v>
      </c>
      <c r="E3334" s="5" t="s">
        <v>13</v>
      </c>
      <c r="F3334" s="15" t="s">
        <v>113</v>
      </c>
      <c r="G3334" s="2">
        <v>0</v>
      </c>
    </row>
    <row r="3335" spans="1:7" ht="10.5" customHeight="1" x14ac:dyDescent="0.2">
      <c r="A3335" s="5">
        <f t="shared" si="0"/>
        <v>3294</v>
      </c>
      <c r="B3335" s="5" t="s">
        <v>25</v>
      </c>
      <c r="C3335" s="5">
        <v>6</v>
      </c>
      <c r="D3335" s="2" t="s">
        <v>19</v>
      </c>
      <c r="E3335" s="5" t="s">
        <v>13</v>
      </c>
      <c r="F3335" s="15" t="s">
        <v>113</v>
      </c>
      <c r="G3335" s="2">
        <v>2482915</v>
      </c>
    </row>
    <row r="3336" spans="1:7" ht="10.5" customHeight="1" x14ac:dyDescent="0.2">
      <c r="A3336" s="5">
        <f t="shared" si="0"/>
        <v>3295</v>
      </c>
      <c r="B3336" s="5" t="s">
        <v>25</v>
      </c>
      <c r="C3336" s="5">
        <v>7</v>
      </c>
      <c r="D3336" s="2" t="s">
        <v>3</v>
      </c>
      <c r="E3336" s="5" t="s">
        <v>13</v>
      </c>
      <c r="F3336" s="15" t="s">
        <v>113</v>
      </c>
      <c r="G3336" s="2">
        <v>23197</v>
      </c>
    </row>
    <row r="3337" spans="1:7" ht="10.5" customHeight="1" x14ac:dyDescent="0.2">
      <c r="A3337" s="5">
        <f t="shared" si="0"/>
        <v>3296</v>
      </c>
      <c r="B3337" s="5" t="s">
        <v>25</v>
      </c>
      <c r="C3337" s="5">
        <v>8</v>
      </c>
      <c r="D3337" s="2" t="s">
        <v>4</v>
      </c>
      <c r="E3337" s="5" t="s">
        <v>13</v>
      </c>
      <c r="F3337" s="15" t="s">
        <v>113</v>
      </c>
      <c r="G3337" s="2">
        <v>0</v>
      </c>
    </row>
    <row r="3338" spans="1:7" ht="10.5" customHeight="1" x14ac:dyDescent="0.2">
      <c r="A3338" s="5">
        <f t="shared" si="0"/>
        <v>3297</v>
      </c>
      <c r="B3338" s="5" t="s">
        <v>25</v>
      </c>
      <c r="C3338" s="5">
        <v>9</v>
      </c>
      <c r="D3338" s="2" t="s">
        <v>5</v>
      </c>
      <c r="E3338" s="5" t="s">
        <v>13</v>
      </c>
      <c r="F3338" s="15" t="s">
        <v>113</v>
      </c>
      <c r="G3338" s="2">
        <v>0</v>
      </c>
    </row>
    <row r="3339" spans="1:7" ht="10.5" customHeight="1" x14ac:dyDescent="0.2">
      <c r="A3339" s="5">
        <f t="shared" si="0"/>
        <v>3298</v>
      </c>
      <c r="B3339" s="5" t="s">
        <v>25</v>
      </c>
      <c r="C3339" s="5">
        <v>10</v>
      </c>
      <c r="D3339" s="2" t="s">
        <v>6</v>
      </c>
      <c r="E3339" s="5" t="s">
        <v>13</v>
      </c>
      <c r="F3339" s="15" t="s">
        <v>113</v>
      </c>
      <c r="G3339" s="2">
        <v>0</v>
      </c>
    </row>
    <row r="3340" spans="1:7" ht="10.5" customHeight="1" x14ac:dyDescent="0.2">
      <c r="A3340" s="5">
        <f t="shared" si="0"/>
        <v>3299</v>
      </c>
      <c r="B3340" s="5" t="s">
        <v>25</v>
      </c>
      <c r="C3340" s="5">
        <v>11</v>
      </c>
      <c r="D3340" s="2" t="s">
        <v>7</v>
      </c>
      <c r="E3340" s="5" t="s">
        <v>13</v>
      </c>
      <c r="F3340" s="15" t="s">
        <v>113</v>
      </c>
      <c r="G3340" s="2">
        <v>0</v>
      </c>
    </row>
    <row r="3341" spans="1:7" ht="10.5" customHeight="1" x14ac:dyDescent="0.2">
      <c r="A3341" s="5">
        <f t="shared" si="0"/>
        <v>3300</v>
      </c>
      <c r="B3341" s="5" t="s">
        <v>25</v>
      </c>
      <c r="C3341" s="5">
        <v>12</v>
      </c>
      <c r="D3341" s="2" t="s">
        <v>8</v>
      </c>
      <c r="E3341" s="5" t="s">
        <v>13</v>
      </c>
      <c r="F3341" s="15" t="s">
        <v>113</v>
      </c>
      <c r="G3341" s="2">
        <v>83160906</v>
      </c>
    </row>
    <row r="3342" spans="1:7" ht="10.5" customHeight="1" x14ac:dyDescent="0.2">
      <c r="A3342" s="5">
        <f t="shared" si="0"/>
        <v>3301</v>
      </c>
      <c r="B3342" s="5" t="s">
        <v>25</v>
      </c>
      <c r="C3342" s="5">
        <v>13</v>
      </c>
      <c r="D3342" s="2" t="s">
        <v>9</v>
      </c>
      <c r="E3342" s="5" t="s">
        <v>13</v>
      </c>
      <c r="F3342" s="15" t="s">
        <v>113</v>
      </c>
      <c r="G3342" s="2">
        <v>0</v>
      </c>
    </row>
    <row r="3343" spans="1:7" ht="10.5" customHeight="1" x14ac:dyDescent="0.2">
      <c r="A3343" s="5">
        <f t="shared" ref="A3343:A3406" si="1">A3342+1</f>
        <v>3302</v>
      </c>
      <c r="B3343" s="5" t="s">
        <v>25</v>
      </c>
      <c r="C3343" s="5">
        <v>14</v>
      </c>
      <c r="D3343" s="2" t="s">
        <v>10</v>
      </c>
      <c r="E3343" s="5" t="s">
        <v>13</v>
      </c>
      <c r="F3343" s="15" t="s">
        <v>113</v>
      </c>
      <c r="G3343" s="2">
        <v>24494113</v>
      </c>
    </row>
    <row r="3344" spans="1:7" ht="10.5" customHeight="1" x14ac:dyDescent="0.2">
      <c r="A3344" s="5">
        <f t="shared" si="1"/>
        <v>3303</v>
      </c>
      <c r="B3344" s="5" t="s">
        <v>25</v>
      </c>
      <c r="C3344" s="5">
        <v>16</v>
      </c>
      <c r="D3344" s="2" t="s">
        <v>96</v>
      </c>
      <c r="E3344" s="5" t="s">
        <v>13</v>
      </c>
      <c r="F3344" s="15" t="s">
        <v>113</v>
      </c>
      <c r="G3344" s="2">
        <v>0</v>
      </c>
    </row>
    <row r="3345" spans="1:7" ht="10.5" customHeight="1" x14ac:dyDescent="0.2">
      <c r="A3345" s="5">
        <f t="shared" si="1"/>
        <v>3304</v>
      </c>
      <c r="B3345" s="5" t="s">
        <v>25</v>
      </c>
      <c r="C3345" s="5">
        <v>1</v>
      </c>
      <c r="D3345" s="2" t="s">
        <v>18</v>
      </c>
      <c r="E3345" s="5" t="s">
        <v>14</v>
      </c>
      <c r="F3345" s="15" t="s">
        <v>113</v>
      </c>
      <c r="G3345" s="2">
        <v>0</v>
      </c>
    </row>
    <row r="3346" spans="1:7" ht="10.5" customHeight="1" x14ac:dyDescent="0.2">
      <c r="A3346" s="5">
        <f t="shared" si="1"/>
        <v>3305</v>
      </c>
      <c r="B3346" s="5" t="s">
        <v>25</v>
      </c>
      <c r="C3346" s="5">
        <v>2</v>
      </c>
      <c r="D3346" s="2" t="s">
        <v>0</v>
      </c>
      <c r="E3346" s="5" t="s">
        <v>14</v>
      </c>
      <c r="F3346" s="15" t="s">
        <v>113</v>
      </c>
      <c r="G3346" s="2">
        <v>0</v>
      </c>
    </row>
    <row r="3347" spans="1:7" ht="10.5" customHeight="1" x14ac:dyDescent="0.2">
      <c r="A3347" s="5">
        <f t="shared" si="1"/>
        <v>3306</v>
      </c>
      <c r="B3347" s="5" t="s">
        <v>25</v>
      </c>
      <c r="C3347" s="5">
        <v>3</v>
      </c>
      <c r="D3347" s="2" t="s">
        <v>1</v>
      </c>
      <c r="E3347" s="5" t="s">
        <v>14</v>
      </c>
      <c r="F3347" s="15" t="s">
        <v>113</v>
      </c>
      <c r="G3347" s="2">
        <v>1105682</v>
      </c>
    </row>
    <row r="3348" spans="1:7" ht="10.5" customHeight="1" x14ac:dyDescent="0.2">
      <c r="A3348" s="5">
        <f t="shared" si="1"/>
        <v>3307</v>
      </c>
      <c r="B3348" s="5" t="s">
        <v>25</v>
      </c>
      <c r="C3348" s="5">
        <v>4</v>
      </c>
      <c r="D3348" s="2" t="s">
        <v>20</v>
      </c>
      <c r="E3348" s="5" t="s">
        <v>14</v>
      </c>
      <c r="F3348" s="15" t="s">
        <v>113</v>
      </c>
      <c r="G3348" s="2">
        <v>14362</v>
      </c>
    </row>
    <row r="3349" spans="1:7" ht="10.5" customHeight="1" x14ac:dyDescent="0.2">
      <c r="A3349" s="5">
        <f t="shared" si="1"/>
        <v>3308</v>
      </c>
      <c r="B3349" s="5" t="s">
        <v>25</v>
      </c>
      <c r="C3349" s="5">
        <v>5</v>
      </c>
      <c r="D3349" s="2" t="s">
        <v>2</v>
      </c>
      <c r="E3349" s="5" t="s">
        <v>14</v>
      </c>
      <c r="F3349" s="15" t="s">
        <v>113</v>
      </c>
      <c r="G3349" s="2">
        <v>0</v>
      </c>
    </row>
    <row r="3350" spans="1:7" ht="10.5" customHeight="1" x14ac:dyDescent="0.2">
      <c r="A3350" s="5">
        <f t="shared" si="1"/>
        <v>3309</v>
      </c>
      <c r="B3350" s="5" t="s">
        <v>25</v>
      </c>
      <c r="C3350" s="5">
        <v>6</v>
      </c>
      <c r="D3350" s="2" t="s">
        <v>19</v>
      </c>
      <c r="E3350" s="5" t="s">
        <v>14</v>
      </c>
      <c r="F3350" s="15" t="s">
        <v>113</v>
      </c>
      <c r="G3350" s="2">
        <v>0</v>
      </c>
    </row>
    <row r="3351" spans="1:7" ht="10.5" customHeight="1" x14ac:dyDescent="0.2">
      <c r="A3351" s="5">
        <f t="shared" si="1"/>
        <v>3310</v>
      </c>
      <c r="B3351" s="5" t="s">
        <v>25</v>
      </c>
      <c r="C3351" s="5">
        <v>7</v>
      </c>
      <c r="D3351" s="2" t="s">
        <v>3</v>
      </c>
      <c r="E3351" s="5" t="s">
        <v>14</v>
      </c>
      <c r="F3351" s="15" t="s">
        <v>113</v>
      </c>
      <c r="G3351" s="2">
        <v>0</v>
      </c>
    </row>
    <row r="3352" spans="1:7" ht="10.5" customHeight="1" x14ac:dyDescent="0.2">
      <c r="A3352" s="5">
        <f t="shared" si="1"/>
        <v>3311</v>
      </c>
      <c r="B3352" s="5" t="s">
        <v>25</v>
      </c>
      <c r="C3352" s="5">
        <v>8</v>
      </c>
      <c r="D3352" s="2" t="s">
        <v>4</v>
      </c>
      <c r="E3352" s="5" t="s">
        <v>14</v>
      </c>
      <c r="F3352" s="15" t="s">
        <v>113</v>
      </c>
      <c r="G3352" s="2">
        <v>2630957</v>
      </c>
    </row>
    <row r="3353" spans="1:7" ht="10.5" customHeight="1" x14ac:dyDescent="0.2">
      <c r="A3353" s="5">
        <f t="shared" si="1"/>
        <v>3312</v>
      </c>
      <c r="B3353" s="5" t="s">
        <v>25</v>
      </c>
      <c r="C3353" s="5">
        <v>9</v>
      </c>
      <c r="D3353" s="2" t="s">
        <v>5</v>
      </c>
      <c r="E3353" s="5" t="s">
        <v>14</v>
      </c>
      <c r="F3353" s="15" t="s">
        <v>113</v>
      </c>
      <c r="G3353" s="2">
        <v>4353043</v>
      </c>
    </row>
    <row r="3354" spans="1:7" ht="10.5" customHeight="1" x14ac:dyDescent="0.2">
      <c r="A3354" s="5">
        <f t="shared" si="1"/>
        <v>3313</v>
      </c>
      <c r="B3354" s="5" t="s">
        <v>25</v>
      </c>
      <c r="C3354" s="5">
        <v>10</v>
      </c>
      <c r="D3354" s="2" t="s">
        <v>6</v>
      </c>
      <c r="E3354" s="5" t="s">
        <v>14</v>
      </c>
      <c r="F3354" s="15" t="s">
        <v>113</v>
      </c>
      <c r="G3354" s="2">
        <v>552317</v>
      </c>
    </row>
    <row r="3355" spans="1:7" ht="10.5" customHeight="1" x14ac:dyDescent="0.2">
      <c r="A3355" s="5">
        <f t="shared" si="1"/>
        <v>3314</v>
      </c>
      <c r="B3355" s="5" t="s">
        <v>25</v>
      </c>
      <c r="C3355" s="5">
        <v>11</v>
      </c>
      <c r="D3355" s="2" t="s">
        <v>7</v>
      </c>
      <c r="E3355" s="5" t="s">
        <v>14</v>
      </c>
      <c r="F3355" s="15" t="s">
        <v>113</v>
      </c>
      <c r="G3355" s="2">
        <v>3951401</v>
      </c>
    </row>
    <row r="3356" spans="1:7" ht="10.5" customHeight="1" x14ac:dyDescent="0.2">
      <c r="A3356" s="5">
        <f t="shared" si="1"/>
        <v>3315</v>
      </c>
      <c r="B3356" s="5" t="s">
        <v>25</v>
      </c>
      <c r="C3356" s="5">
        <v>12</v>
      </c>
      <c r="D3356" s="2" t="s">
        <v>8</v>
      </c>
      <c r="E3356" s="5" t="s">
        <v>14</v>
      </c>
      <c r="F3356" s="15" t="s">
        <v>113</v>
      </c>
      <c r="G3356" s="2">
        <v>1863048</v>
      </c>
    </row>
    <row r="3357" spans="1:7" ht="10.5" customHeight="1" x14ac:dyDescent="0.2">
      <c r="A3357" s="5">
        <f t="shared" si="1"/>
        <v>3316</v>
      </c>
      <c r="B3357" s="5" t="s">
        <v>25</v>
      </c>
      <c r="C3357" s="5">
        <v>13</v>
      </c>
      <c r="D3357" s="2" t="s">
        <v>9</v>
      </c>
      <c r="E3357" s="5" t="s">
        <v>14</v>
      </c>
      <c r="F3357" s="15" t="s">
        <v>113</v>
      </c>
      <c r="G3357" s="2">
        <f>6491079+3278205</f>
        <v>9769284</v>
      </c>
    </row>
    <row r="3358" spans="1:7" ht="10.5" customHeight="1" x14ac:dyDescent="0.2">
      <c r="A3358" s="5">
        <f t="shared" si="1"/>
        <v>3317</v>
      </c>
      <c r="B3358" s="5" t="s">
        <v>25</v>
      </c>
      <c r="C3358" s="5">
        <v>14</v>
      </c>
      <c r="D3358" s="2" t="s">
        <v>10</v>
      </c>
      <c r="E3358" s="5" t="s">
        <v>14</v>
      </c>
      <c r="F3358" s="15" t="s">
        <v>113</v>
      </c>
      <c r="G3358" s="2">
        <f>422833+270556</f>
        <v>693389</v>
      </c>
    </row>
    <row r="3359" spans="1:7" ht="10.5" customHeight="1" x14ac:dyDescent="0.2">
      <c r="A3359" s="5">
        <f t="shared" si="1"/>
        <v>3318</v>
      </c>
      <c r="B3359" s="5" t="s">
        <v>25</v>
      </c>
      <c r="C3359" s="5">
        <v>16</v>
      </c>
      <c r="D3359" s="2" t="s">
        <v>96</v>
      </c>
      <c r="E3359" s="5" t="s">
        <v>14</v>
      </c>
      <c r="F3359" s="15" t="s">
        <v>113</v>
      </c>
      <c r="G3359" s="2">
        <v>0</v>
      </c>
    </row>
    <row r="3360" spans="1:7" ht="10.5" customHeight="1" x14ac:dyDescent="0.2">
      <c r="A3360" s="5">
        <f t="shared" si="1"/>
        <v>3319</v>
      </c>
      <c r="B3360" s="5" t="s">
        <v>104</v>
      </c>
      <c r="C3360" s="5">
        <v>20</v>
      </c>
      <c r="D3360" s="2" t="s">
        <v>56</v>
      </c>
      <c r="E3360" s="5" t="s">
        <v>13</v>
      </c>
      <c r="F3360" s="15" t="s">
        <v>113</v>
      </c>
      <c r="G3360" s="2">
        <v>0</v>
      </c>
    </row>
    <row r="3361" spans="1:7" ht="10.5" customHeight="1" x14ac:dyDescent="0.2">
      <c r="A3361" s="5">
        <f t="shared" si="1"/>
        <v>3320</v>
      </c>
      <c r="B3361" s="5" t="s">
        <v>104</v>
      </c>
      <c r="C3361" s="5">
        <v>21</v>
      </c>
      <c r="D3361" s="2" t="s">
        <v>57</v>
      </c>
      <c r="E3361" s="5" t="s">
        <v>13</v>
      </c>
      <c r="F3361" s="15" t="s">
        <v>113</v>
      </c>
      <c r="G3361" s="2">
        <v>0</v>
      </c>
    </row>
    <row r="3362" spans="1:7" ht="10.5" customHeight="1" x14ac:dyDescent="0.2">
      <c r="A3362" s="5">
        <f t="shared" si="1"/>
        <v>3321</v>
      </c>
      <c r="B3362" s="5" t="s">
        <v>104</v>
      </c>
      <c r="C3362" s="5">
        <v>22</v>
      </c>
      <c r="D3362" s="2" t="s">
        <v>58</v>
      </c>
      <c r="E3362" s="5" t="s">
        <v>13</v>
      </c>
      <c r="F3362" s="15" t="s">
        <v>113</v>
      </c>
      <c r="G3362" s="2">
        <v>0</v>
      </c>
    </row>
    <row r="3363" spans="1:7" ht="10.5" customHeight="1" x14ac:dyDescent="0.2">
      <c r="A3363" s="5">
        <f t="shared" si="1"/>
        <v>3322</v>
      </c>
      <c r="B3363" s="5" t="s">
        <v>104</v>
      </c>
      <c r="C3363" s="5">
        <v>23</v>
      </c>
      <c r="D3363" s="2" t="s">
        <v>47</v>
      </c>
      <c r="E3363" s="5" t="s">
        <v>13</v>
      </c>
      <c r="F3363" s="15" t="s">
        <v>113</v>
      </c>
      <c r="G3363" s="2">
        <v>67284</v>
      </c>
    </row>
    <row r="3364" spans="1:7" ht="10.5" customHeight="1" x14ac:dyDescent="0.2">
      <c r="A3364" s="5">
        <f t="shared" si="1"/>
        <v>3323</v>
      </c>
      <c r="B3364" s="5" t="s">
        <v>104</v>
      </c>
      <c r="C3364" s="5">
        <v>24</v>
      </c>
      <c r="D3364" s="2" t="s">
        <v>48</v>
      </c>
      <c r="E3364" s="5" t="s">
        <v>13</v>
      </c>
      <c r="F3364" s="15" t="s">
        <v>113</v>
      </c>
      <c r="G3364" s="2">
        <v>4947</v>
      </c>
    </row>
    <row r="3365" spans="1:7" ht="10.5" customHeight="1" x14ac:dyDescent="0.2">
      <c r="A3365" s="5">
        <f t="shared" si="1"/>
        <v>3324</v>
      </c>
      <c r="B3365" s="5" t="s">
        <v>104</v>
      </c>
      <c r="C3365" s="5">
        <v>25</v>
      </c>
      <c r="D3365" s="2" t="s">
        <v>59</v>
      </c>
      <c r="E3365" s="5" t="s">
        <v>13</v>
      </c>
      <c r="F3365" s="15" t="s">
        <v>113</v>
      </c>
      <c r="G3365" s="2">
        <v>81655</v>
      </c>
    </row>
    <row r="3366" spans="1:7" ht="10.5" customHeight="1" x14ac:dyDescent="0.2">
      <c r="A3366" s="5">
        <f t="shared" si="1"/>
        <v>3325</v>
      </c>
      <c r="B3366" s="5" t="s">
        <v>104</v>
      </c>
      <c r="C3366" s="5">
        <v>26</v>
      </c>
      <c r="D3366" s="2" t="s">
        <v>49</v>
      </c>
      <c r="E3366" s="5" t="s">
        <v>13</v>
      </c>
      <c r="F3366" s="15" t="s">
        <v>113</v>
      </c>
      <c r="G3366" s="2">
        <v>363978</v>
      </c>
    </row>
    <row r="3367" spans="1:7" ht="10.5" customHeight="1" x14ac:dyDescent="0.2">
      <c r="A3367" s="5">
        <f t="shared" si="1"/>
        <v>3326</v>
      </c>
      <c r="B3367" s="5" t="s">
        <v>104</v>
      </c>
      <c r="C3367" s="5">
        <v>27</v>
      </c>
      <c r="D3367" s="2" t="s">
        <v>60</v>
      </c>
      <c r="E3367" s="5" t="s">
        <v>13</v>
      </c>
      <c r="F3367" s="15" t="s">
        <v>113</v>
      </c>
      <c r="G3367" s="2">
        <f>14528</f>
        <v>14528</v>
      </c>
    </row>
    <row r="3368" spans="1:7" ht="10.5" customHeight="1" x14ac:dyDescent="0.2">
      <c r="A3368" s="5">
        <f t="shared" si="1"/>
        <v>3327</v>
      </c>
      <c r="B3368" s="5" t="s">
        <v>104</v>
      </c>
      <c r="C3368" s="5">
        <v>28</v>
      </c>
      <c r="D3368" s="2" t="s">
        <v>61</v>
      </c>
      <c r="E3368" s="5" t="s">
        <v>13</v>
      </c>
      <c r="F3368" s="15" t="s">
        <v>113</v>
      </c>
      <c r="G3368" s="6">
        <f>122054002-SUM(G3330:G3344,G3360:G3367)</f>
        <v>695183</v>
      </c>
    </row>
    <row r="3369" spans="1:7" ht="10.5" customHeight="1" x14ac:dyDescent="0.2">
      <c r="A3369" s="5">
        <f t="shared" si="1"/>
        <v>3328</v>
      </c>
      <c r="B3369" s="5" t="s">
        <v>104</v>
      </c>
      <c r="C3369" s="5">
        <v>20</v>
      </c>
      <c r="D3369" s="2" t="s">
        <v>56</v>
      </c>
      <c r="E3369" s="5" t="s">
        <v>14</v>
      </c>
      <c r="F3369" s="15" t="s">
        <v>113</v>
      </c>
      <c r="G3369" s="2">
        <v>0</v>
      </c>
    </row>
    <row r="3370" spans="1:7" ht="10.5" customHeight="1" x14ac:dyDescent="0.2">
      <c r="A3370" s="5">
        <f t="shared" si="1"/>
        <v>3329</v>
      </c>
      <c r="B3370" s="5" t="s">
        <v>104</v>
      </c>
      <c r="C3370" s="5">
        <v>21</v>
      </c>
      <c r="D3370" s="2" t="s">
        <v>57</v>
      </c>
      <c r="E3370" s="5" t="s">
        <v>14</v>
      </c>
      <c r="F3370" s="15" t="s">
        <v>113</v>
      </c>
      <c r="G3370" s="2">
        <v>91505</v>
      </c>
    </row>
    <row r="3371" spans="1:7" ht="10.5" customHeight="1" x14ac:dyDescent="0.2">
      <c r="A3371" s="5">
        <f t="shared" si="1"/>
        <v>3330</v>
      </c>
      <c r="B3371" s="5" t="s">
        <v>104</v>
      </c>
      <c r="C3371" s="5">
        <v>22</v>
      </c>
      <c r="D3371" s="2" t="s">
        <v>58</v>
      </c>
      <c r="E3371" s="5" t="s">
        <v>14</v>
      </c>
      <c r="F3371" s="15" t="s">
        <v>113</v>
      </c>
      <c r="G3371" s="2">
        <v>0</v>
      </c>
    </row>
    <row r="3372" spans="1:7" ht="10.5" customHeight="1" x14ac:dyDescent="0.2">
      <c r="A3372" s="5">
        <f t="shared" si="1"/>
        <v>3331</v>
      </c>
      <c r="B3372" s="5" t="s">
        <v>104</v>
      </c>
      <c r="C3372" s="5">
        <v>23</v>
      </c>
      <c r="D3372" s="2" t="s">
        <v>47</v>
      </c>
      <c r="E3372" s="5" t="s">
        <v>14</v>
      </c>
      <c r="F3372" s="15" t="s">
        <v>113</v>
      </c>
      <c r="G3372" s="2">
        <v>263</v>
      </c>
    </row>
    <row r="3373" spans="1:7" ht="10.5" customHeight="1" x14ac:dyDescent="0.2">
      <c r="A3373" s="5">
        <f t="shared" si="1"/>
        <v>3332</v>
      </c>
      <c r="B3373" s="5" t="s">
        <v>104</v>
      </c>
      <c r="C3373" s="5">
        <v>24</v>
      </c>
      <c r="D3373" s="2" t="s">
        <v>48</v>
      </c>
      <c r="E3373" s="5" t="s">
        <v>14</v>
      </c>
      <c r="F3373" s="15" t="s">
        <v>113</v>
      </c>
      <c r="G3373" s="2">
        <v>59024</v>
      </c>
    </row>
    <row r="3374" spans="1:7" ht="10.5" customHeight="1" x14ac:dyDescent="0.2">
      <c r="A3374" s="5">
        <f t="shared" si="1"/>
        <v>3333</v>
      </c>
      <c r="B3374" s="5" t="s">
        <v>104</v>
      </c>
      <c r="C3374" s="5">
        <v>25</v>
      </c>
      <c r="D3374" s="2" t="s">
        <v>59</v>
      </c>
      <c r="E3374" s="5" t="s">
        <v>14</v>
      </c>
      <c r="F3374" s="15" t="s">
        <v>113</v>
      </c>
      <c r="G3374" s="2">
        <v>0</v>
      </c>
    </row>
    <row r="3375" spans="1:7" ht="10.5" customHeight="1" x14ac:dyDescent="0.2">
      <c r="A3375" s="5">
        <f t="shared" si="1"/>
        <v>3334</v>
      </c>
      <c r="B3375" s="5" t="s">
        <v>104</v>
      </c>
      <c r="C3375" s="5">
        <v>26</v>
      </c>
      <c r="D3375" s="2" t="s">
        <v>49</v>
      </c>
      <c r="E3375" s="5" t="s">
        <v>14</v>
      </c>
      <c r="F3375" s="15" t="s">
        <v>113</v>
      </c>
      <c r="G3375" s="2">
        <v>0</v>
      </c>
    </row>
    <row r="3376" spans="1:7" ht="10.5" customHeight="1" x14ac:dyDescent="0.2">
      <c r="A3376" s="5">
        <f t="shared" si="1"/>
        <v>3335</v>
      </c>
      <c r="B3376" s="5" t="s">
        <v>104</v>
      </c>
      <c r="C3376" s="5">
        <v>27</v>
      </c>
      <c r="D3376" s="2" t="s">
        <v>60</v>
      </c>
      <c r="E3376" s="5" t="s">
        <v>14</v>
      </c>
      <c r="F3376" s="15" t="s">
        <v>113</v>
      </c>
      <c r="G3376" s="2">
        <f>2400+30426</f>
        <v>32826</v>
      </c>
    </row>
    <row r="3377" spans="1:7" ht="10.5" customHeight="1" x14ac:dyDescent="0.2">
      <c r="A3377" s="5">
        <f t="shared" si="1"/>
        <v>3336</v>
      </c>
      <c r="B3377" s="5" t="s">
        <v>104</v>
      </c>
      <c r="C3377" s="5">
        <v>28</v>
      </c>
      <c r="D3377" s="2" t="s">
        <v>61</v>
      </c>
      <c r="E3377" s="5" t="s">
        <v>14</v>
      </c>
      <c r="F3377" s="15" t="s">
        <v>113</v>
      </c>
      <c r="G3377" s="6">
        <f>47423028-SUM(G3345:G3359,G3369:G3376)</f>
        <v>22305927</v>
      </c>
    </row>
    <row r="3378" spans="1:7" ht="10.5" customHeight="1" x14ac:dyDescent="0.2">
      <c r="A3378" s="5">
        <f t="shared" si="1"/>
        <v>3337</v>
      </c>
      <c r="B3378" s="5" t="s">
        <v>11</v>
      </c>
      <c r="C3378" s="5">
        <v>29</v>
      </c>
      <c r="D3378" s="2" t="s">
        <v>11</v>
      </c>
      <c r="E3378" s="5" t="s">
        <v>13</v>
      </c>
      <c r="F3378" s="15" t="s">
        <v>113</v>
      </c>
      <c r="G3378" s="2">
        <v>-3514989</v>
      </c>
    </row>
    <row r="3379" spans="1:7" ht="10.5" customHeight="1" x14ac:dyDescent="0.2">
      <c r="A3379" s="5">
        <f t="shared" si="1"/>
        <v>3338</v>
      </c>
      <c r="B3379" s="5" t="s">
        <v>11</v>
      </c>
      <c r="C3379" s="5">
        <v>29</v>
      </c>
      <c r="D3379" s="2" t="s">
        <v>11</v>
      </c>
      <c r="E3379" s="5" t="s">
        <v>14</v>
      </c>
      <c r="F3379" s="15" t="s">
        <v>113</v>
      </c>
      <c r="G3379" s="2">
        <v>3421485</v>
      </c>
    </row>
    <row r="3380" spans="1:7" ht="10.5" customHeight="1" x14ac:dyDescent="0.2">
      <c r="A3380" s="5">
        <f t="shared" si="1"/>
        <v>3339</v>
      </c>
      <c r="B3380" s="5" t="s">
        <v>24</v>
      </c>
      <c r="C3380" s="5">
        <v>30</v>
      </c>
      <c r="D3380" s="2" t="s">
        <v>15</v>
      </c>
      <c r="E3380" s="5" t="s">
        <v>13</v>
      </c>
      <c r="F3380" s="15" t="s">
        <v>113</v>
      </c>
      <c r="G3380" s="2">
        <v>0</v>
      </c>
    </row>
    <row r="3381" spans="1:7" ht="10.5" customHeight="1" x14ac:dyDescent="0.2">
      <c r="A3381" s="5">
        <f t="shared" si="1"/>
        <v>3340</v>
      </c>
      <c r="B3381" s="5" t="s">
        <v>24</v>
      </c>
      <c r="C3381" s="5">
        <v>30</v>
      </c>
      <c r="D3381" s="2" t="s">
        <v>15</v>
      </c>
      <c r="E3381" s="5" t="s">
        <v>14</v>
      </c>
      <c r="F3381" s="15" t="s">
        <v>113</v>
      </c>
      <c r="G3381" s="2">
        <v>0</v>
      </c>
    </row>
    <row r="3382" spans="1:7" ht="10.5" customHeight="1" x14ac:dyDescent="0.2">
      <c r="A3382" s="5">
        <f t="shared" si="1"/>
        <v>3341</v>
      </c>
      <c r="B3382" s="5" t="s">
        <v>25</v>
      </c>
      <c r="C3382" s="5">
        <v>1</v>
      </c>
      <c r="D3382" s="2" t="s">
        <v>18</v>
      </c>
      <c r="E3382" s="5" t="s">
        <v>13</v>
      </c>
      <c r="F3382" s="15" t="s">
        <v>114</v>
      </c>
      <c r="G3382" s="2">
        <f>170378+206357</f>
        <v>376735</v>
      </c>
    </row>
    <row r="3383" spans="1:7" ht="10.5" customHeight="1" x14ac:dyDescent="0.2">
      <c r="A3383" s="5">
        <f t="shared" si="1"/>
        <v>3342</v>
      </c>
      <c r="B3383" s="5" t="s">
        <v>25</v>
      </c>
      <c r="C3383" s="5">
        <v>2</v>
      </c>
      <c r="D3383" s="2" t="s">
        <v>0</v>
      </c>
      <c r="E3383" s="5" t="s">
        <v>13</v>
      </c>
      <c r="F3383" s="15" t="s">
        <v>114</v>
      </c>
      <c r="G3383" s="2">
        <v>10894418</v>
      </c>
    </row>
    <row r="3384" spans="1:7" ht="10.5" customHeight="1" x14ac:dyDescent="0.2">
      <c r="A3384" s="5">
        <f t="shared" si="1"/>
        <v>3343</v>
      </c>
      <c r="B3384" s="5" t="s">
        <v>25</v>
      </c>
      <c r="C3384" s="5">
        <v>3</v>
      </c>
      <c r="D3384" s="2" t="s">
        <v>1</v>
      </c>
      <c r="E3384" s="5" t="s">
        <v>13</v>
      </c>
      <c r="F3384" s="15" t="s">
        <v>114</v>
      </c>
      <c r="G3384" s="2">
        <v>64845</v>
      </c>
    </row>
    <row r="3385" spans="1:7" ht="10.5" customHeight="1" x14ac:dyDescent="0.2">
      <c r="A3385" s="5">
        <f t="shared" si="1"/>
        <v>3344</v>
      </c>
      <c r="B3385" s="5" t="s">
        <v>25</v>
      </c>
      <c r="C3385" s="5">
        <v>4</v>
      </c>
      <c r="D3385" s="2" t="s">
        <v>20</v>
      </c>
      <c r="E3385" s="5" t="s">
        <v>13</v>
      </c>
      <c r="F3385" s="15" t="s">
        <v>114</v>
      </c>
      <c r="G3385" s="2">
        <v>987</v>
      </c>
    </row>
    <row r="3386" spans="1:7" ht="10.5" customHeight="1" x14ac:dyDescent="0.2">
      <c r="A3386" s="5">
        <f t="shared" si="1"/>
        <v>3345</v>
      </c>
      <c r="B3386" s="5" t="s">
        <v>25</v>
      </c>
      <c r="C3386" s="5">
        <v>5</v>
      </c>
      <c r="D3386" s="2" t="s">
        <v>2</v>
      </c>
      <c r="E3386" s="5" t="s">
        <v>13</v>
      </c>
      <c r="F3386" s="15" t="s">
        <v>114</v>
      </c>
      <c r="G3386" s="2">
        <v>0</v>
      </c>
    </row>
    <row r="3387" spans="1:7" ht="10.5" customHeight="1" x14ac:dyDescent="0.2">
      <c r="A3387" s="5">
        <f t="shared" si="1"/>
        <v>3346</v>
      </c>
      <c r="B3387" s="5" t="s">
        <v>25</v>
      </c>
      <c r="C3387" s="5">
        <v>6</v>
      </c>
      <c r="D3387" s="2" t="s">
        <v>19</v>
      </c>
      <c r="E3387" s="5" t="s">
        <v>13</v>
      </c>
      <c r="F3387" s="15" t="s">
        <v>114</v>
      </c>
      <c r="G3387" s="2">
        <v>2537706</v>
      </c>
    </row>
    <row r="3388" spans="1:7" ht="10.5" customHeight="1" x14ac:dyDescent="0.2">
      <c r="A3388" s="5">
        <f t="shared" si="1"/>
        <v>3347</v>
      </c>
      <c r="B3388" s="5" t="s">
        <v>25</v>
      </c>
      <c r="C3388" s="5">
        <v>7</v>
      </c>
      <c r="D3388" s="2" t="s">
        <v>3</v>
      </c>
      <c r="E3388" s="5" t="s">
        <v>13</v>
      </c>
      <c r="F3388" s="15" t="s">
        <v>114</v>
      </c>
      <c r="G3388" s="2">
        <v>23660</v>
      </c>
    </row>
    <row r="3389" spans="1:7" ht="10.5" customHeight="1" x14ac:dyDescent="0.2">
      <c r="A3389" s="5">
        <f t="shared" si="1"/>
        <v>3348</v>
      </c>
      <c r="B3389" s="5" t="s">
        <v>25</v>
      </c>
      <c r="C3389" s="5">
        <v>8</v>
      </c>
      <c r="D3389" s="2" t="s">
        <v>4</v>
      </c>
      <c r="E3389" s="5" t="s">
        <v>13</v>
      </c>
      <c r="F3389" s="15" t="s">
        <v>114</v>
      </c>
      <c r="G3389" s="2">
        <v>0</v>
      </c>
    </row>
    <row r="3390" spans="1:7" ht="10.5" customHeight="1" x14ac:dyDescent="0.2">
      <c r="A3390" s="5">
        <f t="shared" si="1"/>
        <v>3349</v>
      </c>
      <c r="B3390" s="5" t="s">
        <v>25</v>
      </c>
      <c r="C3390" s="5">
        <v>9</v>
      </c>
      <c r="D3390" s="2" t="s">
        <v>5</v>
      </c>
      <c r="E3390" s="5" t="s">
        <v>13</v>
      </c>
      <c r="F3390" s="15" t="s">
        <v>114</v>
      </c>
      <c r="G3390" s="2">
        <v>0</v>
      </c>
    </row>
    <row r="3391" spans="1:7" ht="10.5" customHeight="1" x14ac:dyDescent="0.2">
      <c r="A3391" s="5">
        <f t="shared" si="1"/>
        <v>3350</v>
      </c>
      <c r="B3391" s="5" t="s">
        <v>25</v>
      </c>
      <c r="C3391" s="5">
        <v>10</v>
      </c>
      <c r="D3391" s="2" t="s">
        <v>6</v>
      </c>
      <c r="E3391" s="5" t="s">
        <v>13</v>
      </c>
      <c r="F3391" s="15" t="s">
        <v>114</v>
      </c>
      <c r="G3391" s="2">
        <v>0</v>
      </c>
    </row>
    <row r="3392" spans="1:7" ht="10.5" customHeight="1" x14ac:dyDescent="0.2">
      <c r="A3392" s="5">
        <f t="shared" si="1"/>
        <v>3351</v>
      </c>
      <c r="B3392" s="5" t="s">
        <v>25</v>
      </c>
      <c r="C3392" s="5">
        <v>11</v>
      </c>
      <c r="D3392" s="2" t="s">
        <v>7</v>
      </c>
      <c r="E3392" s="5" t="s">
        <v>13</v>
      </c>
      <c r="F3392" s="15" t="s">
        <v>114</v>
      </c>
      <c r="G3392" s="2">
        <v>0</v>
      </c>
    </row>
    <row r="3393" spans="1:7" ht="10.5" customHeight="1" x14ac:dyDescent="0.2">
      <c r="A3393" s="5">
        <f t="shared" si="1"/>
        <v>3352</v>
      </c>
      <c r="B3393" s="5" t="s">
        <v>25</v>
      </c>
      <c r="C3393" s="5">
        <v>12</v>
      </c>
      <c r="D3393" s="2" t="s">
        <v>8</v>
      </c>
      <c r="E3393" s="5" t="s">
        <v>13</v>
      </c>
      <c r="F3393" s="15" t="s">
        <v>114</v>
      </c>
      <c r="G3393" s="2">
        <v>88821215</v>
      </c>
    </row>
    <row r="3394" spans="1:7" ht="10.5" customHeight="1" x14ac:dyDescent="0.2">
      <c r="A3394" s="5">
        <f t="shared" si="1"/>
        <v>3353</v>
      </c>
      <c r="B3394" s="5" t="s">
        <v>25</v>
      </c>
      <c r="C3394" s="5">
        <v>13</v>
      </c>
      <c r="D3394" s="2" t="s">
        <v>9</v>
      </c>
      <c r="E3394" s="5" t="s">
        <v>13</v>
      </c>
      <c r="F3394" s="15" t="s">
        <v>114</v>
      </c>
      <c r="G3394" s="2">
        <v>0</v>
      </c>
    </row>
    <row r="3395" spans="1:7" ht="10.5" customHeight="1" x14ac:dyDescent="0.2">
      <c r="A3395" s="5">
        <f t="shared" si="1"/>
        <v>3354</v>
      </c>
      <c r="B3395" s="5" t="s">
        <v>25</v>
      </c>
      <c r="C3395" s="5">
        <v>14</v>
      </c>
      <c r="D3395" s="2" t="s">
        <v>10</v>
      </c>
      <c r="E3395" s="5" t="s">
        <v>13</v>
      </c>
      <c r="F3395" s="15" t="s">
        <v>114</v>
      </c>
      <c r="G3395" s="2">
        <v>24469589</v>
      </c>
    </row>
    <row r="3396" spans="1:7" ht="10.5" customHeight="1" x14ac:dyDescent="0.2">
      <c r="A3396" s="5">
        <f t="shared" si="1"/>
        <v>3355</v>
      </c>
      <c r="B3396" s="5" t="s">
        <v>25</v>
      </c>
      <c r="C3396" s="5">
        <v>16</v>
      </c>
      <c r="D3396" s="2" t="s">
        <v>96</v>
      </c>
      <c r="E3396" s="5" t="s">
        <v>13</v>
      </c>
      <c r="F3396" s="15" t="s">
        <v>114</v>
      </c>
      <c r="G3396" s="2">
        <v>0</v>
      </c>
    </row>
    <row r="3397" spans="1:7" ht="10.5" customHeight="1" x14ac:dyDescent="0.2">
      <c r="A3397" s="5">
        <f t="shared" si="1"/>
        <v>3356</v>
      </c>
      <c r="B3397" s="5" t="s">
        <v>25</v>
      </c>
      <c r="C3397" s="5">
        <v>1</v>
      </c>
      <c r="D3397" s="2" t="s">
        <v>18</v>
      </c>
      <c r="E3397" s="5" t="s">
        <v>14</v>
      </c>
      <c r="F3397" s="15" t="s">
        <v>114</v>
      </c>
      <c r="G3397" s="2">
        <v>0</v>
      </c>
    </row>
    <row r="3398" spans="1:7" ht="10.5" customHeight="1" x14ac:dyDescent="0.2">
      <c r="A3398" s="5">
        <f t="shared" si="1"/>
        <v>3357</v>
      </c>
      <c r="B3398" s="5" t="s">
        <v>25</v>
      </c>
      <c r="C3398" s="5">
        <v>2</v>
      </c>
      <c r="D3398" s="2" t="s">
        <v>0</v>
      </c>
      <c r="E3398" s="5" t="s">
        <v>14</v>
      </c>
      <c r="F3398" s="15" t="s">
        <v>114</v>
      </c>
      <c r="G3398" s="2">
        <v>0</v>
      </c>
    </row>
    <row r="3399" spans="1:7" ht="10.5" customHeight="1" x14ac:dyDescent="0.2">
      <c r="A3399" s="5">
        <f t="shared" si="1"/>
        <v>3358</v>
      </c>
      <c r="B3399" s="5" t="s">
        <v>25</v>
      </c>
      <c r="C3399" s="5">
        <v>3</v>
      </c>
      <c r="D3399" s="2" t="s">
        <v>1</v>
      </c>
      <c r="E3399" s="5" t="s">
        <v>14</v>
      </c>
      <c r="F3399" s="15" t="s">
        <v>114</v>
      </c>
      <c r="G3399" s="2">
        <v>2026063</v>
      </c>
    </row>
    <row r="3400" spans="1:7" ht="10.5" customHeight="1" x14ac:dyDescent="0.2">
      <c r="A3400" s="5">
        <f t="shared" si="1"/>
        <v>3359</v>
      </c>
      <c r="B3400" s="5" t="s">
        <v>25</v>
      </c>
      <c r="C3400" s="5">
        <v>4</v>
      </c>
      <c r="D3400" s="2" t="s">
        <v>20</v>
      </c>
      <c r="E3400" s="5" t="s">
        <v>14</v>
      </c>
      <c r="F3400" s="15" t="s">
        <v>114</v>
      </c>
      <c r="G3400" s="2">
        <v>14362</v>
      </c>
    </row>
    <row r="3401" spans="1:7" ht="10.5" customHeight="1" x14ac:dyDescent="0.2">
      <c r="A3401" s="5">
        <f t="shared" si="1"/>
        <v>3360</v>
      </c>
      <c r="B3401" s="5" t="s">
        <v>25</v>
      </c>
      <c r="C3401" s="5">
        <v>5</v>
      </c>
      <c r="D3401" s="2" t="s">
        <v>2</v>
      </c>
      <c r="E3401" s="5" t="s">
        <v>14</v>
      </c>
      <c r="F3401" s="15" t="s">
        <v>114</v>
      </c>
      <c r="G3401" s="2">
        <v>0</v>
      </c>
    </row>
    <row r="3402" spans="1:7" ht="10.5" customHeight="1" x14ac:dyDescent="0.2">
      <c r="A3402" s="5">
        <f t="shared" si="1"/>
        <v>3361</v>
      </c>
      <c r="B3402" s="5" t="s">
        <v>25</v>
      </c>
      <c r="C3402" s="5">
        <v>6</v>
      </c>
      <c r="D3402" s="2" t="s">
        <v>19</v>
      </c>
      <c r="E3402" s="5" t="s">
        <v>14</v>
      </c>
      <c r="F3402" s="15" t="s">
        <v>114</v>
      </c>
      <c r="G3402" s="2">
        <v>0</v>
      </c>
    </row>
    <row r="3403" spans="1:7" ht="10.5" customHeight="1" x14ac:dyDescent="0.2">
      <c r="A3403" s="5">
        <f t="shared" si="1"/>
        <v>3362</v>
      </c>
      <c r="B3403" s="5" t="s">
        <v>25</v>
      </c>
      <c r="C3403" s="5">
        <v>7</v>
      </c>
      <c r="D3403" s="2" t="s">
        <v>3</v>
      </c>
      <c r="E3403" s="5" t="s">
        <v>14</v>
      </c>
      <c r="F3403" s="15" t="s">
        <v>114</v>
      </c>
      <c r="G3403" s="2">
        <v>0</v>
      </c>
    </row>
    <row r="3404" spans="1:7" ht="10.5" customHeight="1" x14ac:dyDescent="0.2">
      <c r="A3404" s="5">
        <f t="shared" si="1"/>
        <v>3363</v>
      </c>
      <c r="B3404" s="5" t="s">
        <v>25</v>
      </c>
      <c r="C3404" s="5">
        <v>8</v>
      </c>
      <c r="D3404" s="2" t="s">
        <v>4</v>
      </c>
      <c r="E3404" s="5" t="s">
        <v>14</v>
      </c>
      <c r="F3404" s="15" t="s">
        <v>114</v>
      </c>
      <c r="G3404" s="2">
        <v>2760039</v>
      </c>
    </row>
    <row r="3405" spans="1:7" ht="10.5" customHeight="1" x14ac:dyDescent="0.2">
      <c r="A3405" s="5">
        <f t="shared" si="1"/>
        <v>3364</v>
      </c>
      <c r="B3405" s="5" t="s">
        <v>25</v>
      </c>
      <c r="C3405" s="5">
        <v>9</v>
      </c>
      <c r="D3405" s="2" t="s">
        <v>5</v>
      </c>
      <c r="E3405" s="5" t="s">
        <v>14</v>
      </c>
      <c r="F3405" s="15" t="s">
        <v>114</v>
      </c>
      <c r="G3405" s="2">
        <v>5897865</v>
      </c>
    </row>
    <row r="3406" spans="1:7" ht="10.5" customHeight="1" x14ac:dyDescent="0.2">
      <c r="A3406" s="5">
        <f t="shared" si="1"/>
        <v>3365</v>
      </c>
      <c r="B3406" s="5" t="s">
        <v>25</v>
      </c>
      <c r="C3406" s="5">
        <v>10</v>
      </c>
      <c r="D3406" s="2" t="s">
        <v>6</v>
      </c>
      <c r="E3406" s="5" t="s">
        <v>14</v>
      </c>
      <c r="F3406" s="15" t="s">
        <v>114</v>
      </c>
      <c r="G3406" s="2">
        <v>966498</v>
      </c>
    </row>
    <row r="3407" spans="1:7" ht="10.5" customHeight="1" x14ac:dyDescent="0.2">
      <c r="A3407" s="5">
        <f t="shared" ref="A3407:A3433" si="2">A3406+1</f>
        <v>3366</v>
      </c>
      <c r="B3407" s="5" t="s">
        <v>25</v>
      </c>
      <c r="C3407" s="5">
        <v>11</v>
      </c>
      <c r="D3407" s="2" t="s">
        <v>7</v>
      </c>
      <c r="E3407" s="5" t="s">
        <v>14</v>
      </c>
      <c r="F3407" s="15" t="s">
        <v>114</v>
      </c>
      <c r="G3407" s="2">
        <v>4260117</v>
      </c>
    </row>
    <row r="3408" spans="1:7" ht="10.5" customHeight="1" x14ac:dyDescent="0.2">
      <c r="A3408" s="5">
        <f t="shared" si="2"/>
        <v>3367</v>
      </c>
      <c r="B3408" s="5" t="s">
        <v>25</v>
      </c>
      <c r="C3408" s="5">
        <v>12</v>
      </c>
      <c r="D3408" s="2" t="s">
        <v>8</v>
      </c>
      <c r="E3408" s="5" t="s">
        <v>14</v>
      </c>
      <c r="F3408" s="15" t="s">
        <v>114</v>
      </c>
      <c r="G3408" s="2">
        <v>1887584</v>
      </c>
    </row>
    <row r="3409" spans="1:7" ht="10.5" customHeight="1" x14ac:dyDescent="0.2">
      <c r="A3409" s="5">
        <f t="shared" si="2"/>
        <v>3368</v>
      </c>
      <c r="B3409" s="5" t="s">
        <v>25</v>
      </c>
      <c r="C3409" s="5">
        <v>13</v>
      </c>
      <c r="D3409" s="2" t="s">
        <v>9</v>
      </c>
      <c r="E3409" s="5" t="s">
        <v>14</v>
      </c>
      <c r="F3409" s="15" t="s">
        <v>114</v>
      </c>
      <c r="G3409" s="2">
        <f>6727635+3418583</f>
        <v>10146218</v>
      </c>
    </row>
    <row r="3410" spans="1:7" ht="10.5" customHeight="1" x14ac:dyDescent="0.2">
      <c r="A3410" s="5">
        <f t="shared" si="2"/>
        <v>3369</v>
      </c>
      <c r="B3410" s="5" t="s">
        <v>25</v>
      </c>
      <c r="C3410" s="5">
        <v>14</v>
      </c>
      <c r="D3410" s="2" t="s">
        <v>10</v>
      </c>
      <c r="E3410" s="5" t="s">
        <v>14</v>
      </c>
      <c r="F3410" s="15" t="s">
        <v>114</v>
      </c>
      <c r="G3410" s="2">
        <v>685572</v>
      </c>
    </row>
    <row r="3411" spans="1:7" ht="10.5" customHeight="1" x14ac:dyDescent="0.2">
      <c r="A3411" s="5">
        <f t="shared" si="2"/>
        <v>3370</v>
      </c>
      <c r="B3411" s="5" t="s">
        <v>25</v>
      </c>
      <c r="C3411" s="5">
        <v>16</v>
      </c>
      <c r="D3411" s="2" t="s">
        <v>96</v>
      </c>
      <c r="E3411" s="5" t="s">
        <v>14</v>
      </c>
      <c r="F3411" s="15" t="s">
        <v>114</v>
      </c>
      <c r="G3411" s="2">
        <v>0</v>
      </c>
    </row>
    <row r="3412" spans="1:7" ht="10.5" customHeight="1" x14ac:dyDescent="0.2">
      <c r="A3412" s="5">
        <f t="shared" si="2"/>
        <v>3371</v>
      </c>
      <c r="B3412" s="5" t="s">
        <v>104</v>
      </c>
      <c r="C3412" s="5">
        <v>20</v>
      </c>
      <c r="D3412" s="2" t="s">
        <v>56</v>
      </c>
      <c r="E3412" s="5" t="s">
        <v>13</v>
      </c>
      <c r="F3412" s="15" t="s">
        <v>114</v>
      </c>
      <c r="G3412" s="2">
        <v>0</v>
      </c>
    </row>
    <row r="3413" spans="1:7" ht="10.5" customHeight="1" x14ac:dyDescent="0.2">
      <c r="A3413" s="5">
        <f t="shared" si="2"/>
        <v>3372</v>
      </c>
      <c r="B3413" s="5" t="s">
        <v>104</v>
      </c>
      <c r="C3413" s="5">
        <v>21</v>
      </c>
      <c r="D3413" s="2" t="s">
        <v>57</v>
      </c>
      <c r="E3413" s="5" t="s">
        <v>13</v>
      </c>
      <c r="F3413" s="15" t="s">
        <v>114</v>
      </c>
      <c r="G3413" s="2">
        <v>0</v>
      </c>
    </row>
    <row r="3414" spans="1:7" ht="10.5" customHeight="1" x14ac:dyDescent="0.2">
      <c r="A3414" s="5">
        <f t="shared" si="2"/>
        <v>3373</v>
      </c>
      <c r="B3414" s="5" t="s">
        <v>104</v>
      </c>
      <c r="C3414" s="5">
        <v>22</v>
      </c>
      <c r="D3414" s="2" t="s">
        <v>58</v>
      </c>
      <c r="E3414" s="5" t="s">
        <v>13</v>
      </c>
      <c r="F3414" s="15" t="s">
        <v>114</v>
      </c>
      <c r="G3414" s="2">
        <v>0</v>
      </c>
    </row>
    <row r="3415" spans="1:7" ht="10.5" customHeight="1" x14ac:dyDescent="0.2">
      <c r="A3415" s="5">
        <f t="shared" si="2"/>
        <v>3374</v>
      </c>
      <c r="B3415" s="5" t="s">
        <v>104</v>
      </c>
      <c r="C3415" s="5">
        <v>23</v>
      </c>
      <c r="D3415" s="2" t="s">
        <v>47</v>
      </c>
      <c r="E3415" s="5" t="s">
        <v>13</v>
      </c>
      <c r="F3415" s="15" t="s">
        <v>114</v>
      </c>
      <c r="G3415" s="2">
        <v>106105</v>
      </c>
    </row>
    <row r="3416" spans="1:7" ht="10.5" customHeight="1" x14ac:dyDescent="0.2">
      <c r="A3416" s="5">
        <f t="shared" si="2"/>
        <v>3375</v>
      </c>
      <c r="B3416" s="5" t="s">
        <v>104</v>
      </c>
      <c r="C3416" s="5">
        <v>24</v>
      </c>
      <c r="D3416" s="2" t="s">
        <v>48</v>
      </c>
      <c r="E3416" s="5" t="s">
        <v>13</v>
      </c>
      <c r="F3416" s="15" t="s">
        <v>114</v>
      </c>
      <c r="G3416" s="2">
        <v>4947</v>
      </c>
    </row>
    <row r="3417" spans="1:7" ht="10.5" customHeight="1" x14ac:dyDescent="0.2">
      <c r="A3417" s="5">
        <f t="shared" si="2"/>
        <v>3376</v>
      </c>
      <c r="B3417" s="5" t="s">
        <v>104</v>
      </c>
      <c r="C3417" s="5">
        <v>25</v>
      </c>
      <c r="D3417" s="2" t="s">
        <v>59</v>
      </c>
      <c r="E3417" s="5" t="s">
        <v>13</v>
      </c>
      <c r="F3417" s="15" t="s">
        <v>114</v>
      </c>
      <c r="G3417" s="2">
        <v>33737</v>
      </c>
    </row>
    <row r="3418" spans="1:7" ht="10.5" customHeight="1" x14ac:dyDescent="0.2">
      <c r="A3418" s="5">
        <f t="shared" si="2"/>
        <v>3377</v>
      </c>
      <c r="B3418" s="5" t="s">
        <v>104</v>
      </c>
      <c r="C3418" s="5">
        <v>26</v>
      </c>
      <c r="D3418" s="2" t="s">
        <v>49</v>
      </c>
      <c r="E3418" s="5" t="s">
        <v>13</v>
      </c>
      <c r="F3418" s="15" t="s">
        <v>114</v>
      </c>
      <c r="G3418" s="2">
        <v>381021</v>
      </c>
    </row>
    <row r="3419" spans="1:7" ht="10.5" customHeight="1" x14ac:dyDescent="0.2">
      <c r="A3419" s="5">
        <f t="shared" si="2"/>
        <v>3378</v>
      </c>
      <c r="B3419" s="5" t="s">
        <v>104</v>
      </c>
      <c r="C3419" s="5">
        <v>27</v>
      </c>
      <c r="D3419" s="2" t="s">
        <v>60</v>
      </c>
      <c r="E3419" s="5" t="s">
        <v>13</v>
      </c>
      <c r="F3419" s="15" t="s">
        <v>114</v>
      </c>
      <c r="G3419" s="2">
        <f>2030</f>
        <v>2030</v>
      </c>
    </row>
    <row r="3420" spans="1:7" ht="10.5" customHeight="1" x14ac:dyDescent="0.2">
      <c r="A3420" s="5">
        <f t="shared" si="2"/>
        <v>3379</v>
      </c>
      <c r="B3420" s="5" t="s">
        <v>104</v>
      </c>
      <c r="C3420" s="5">
        <v>28</v>
      </c>
      <c r="D3420" s="2" t="s">
        <v>61</v>
      </c>
      <c r="E3420" s="5" t="s">
        <v>13</v>
      </c>
      <c r="F3420" s="15" t="s">
        <v>114</v>
      </c>
      <c r="G3420" s="6">
        <f>128175752-SUM(G3382:G3396,G3412:G3419)</f>
        <v>458757</v>
      </c>
    </row>
    <row r="3421" spans="1:7" ht="10.5" customHeight="1" x14ac:dyDescent="0.2">
      <c r="A3421" s="5">
        <f t="shared" si="2"/>
        <v>3380</v>
      </c>
      <c r="B3421" s="5" t="s">
        <v>104</v>
      </c>
      <c r="C3421" s="5">
        <v>20</v>
      </c>
      <c r="D3421" s="2" t="s">
        <v>56</v>
      </c>
      <c r="E3421" s="5" t="s">
        <v>14</v>
      </c>
      <c r="F3421" s="15" t="s">
        <v>114</v>
      </c>
      <c r="G3421" s="2">
        <v>0</v>
      </c>
    </row>
    <row r="3422" spans="1:7" ht="10.5" customHeight="1" x14ac:dyDescent="0.2">
      <c r="A3422" s="5">
        <f t="shared" si="2"/>
        <v>3381</v>
      </c>
      <c r="B3422" s="5" t="s">
        <v>104</v>
      </c>
      <c r="C3422" s="5">
        <v>21</v>
      </c>
      <c r="D3422" s="2" t="s">
        <v>57</v>
      </c>
      <c r="E3422" s="5" t="s">
        <v>14</v>
      </c>
      <c r="F3422" s="15" t="s">
        <v>114</v>
      </c>
      <c r="G3422" s="2">
        <v>91505</v>
      </c>
    </row>
    <row r="3423" spans="1:7" ht="10.5" customHeight="1" x14ac:dyDescent="0.2">
      <c r="A3423" s="5">
        <f t="shared" si="2"/>
        <v>3382</v>
      </c>
      <c r="B3423" s="5" t="s">
        <v>104</v>
      </c>
      <c r="C3423" s="5">
        <v>22</v>
      </c>
      <c r="D3423" s="2" t="s">
        <v>58</v>
      </c>
      <c r="E3423" s="5" t="s">
        <v>14</v>
      </c>
      <c r="F3423" s="15" t="s">
        <v>114</v>
      </c>
      <c r="G3423" s="2">
        <v>0</v>
      </c>
    </row>
    <row r="3424" spans="1:7" ht="10.5" customHeight="1" x14ac:dyDescent="0.2">
      <c r="A3424" s="5">
        <f t="shared" si="2"/>
        <v>3383</v>
      </c>
      <c r="B3424" s="5" t="s">
        <v>104</v>
      </c>
      <c r="C3424" s="5">
        <v>23</v>
      </c>
      <c r="D3424" s="2" t="s">
        <v>47</v>
      </c>
      <c r="E3424" s="5" t="s">
        <v>14</v>
      </c>
      <c r="F3424" s="15" t="s">
        <v>114</v>
      </c>
      <c r="G3424" s="2">
        <v>261</v>
      </c>
    </row>
    <row r="3425" spans="1:7" ht="10.5" customHeight="1" x14ac:dyDescent="0.2">
      <c r="A3425" s="5">
        <f t="shared" si="2"/>
        <v>3384</v>
      </c>
      <c r="B3425" s="5" t="s">
        <v>104</v>
      </c>
      <c r="C3425" s="5">
        <v>24</v>
      </c>
      <c r="D3425" s="2" t="s">
        <v>48</v>
      </c>
      <c r="E3425" s="5" t="s">
        <v>14</v>
      </c>
      <c r="F3425" s="15" t="s">
        <v>114</v>
      </c>
      <c r="G3425" s="2">
        <v>56852</v>
      </c>
    </row>
    <row r="3426" spans="1:7" ht="10.5" customHeight="1" x14ac:dyDescent="0.2">
      <c r="A3426" s="5">
        <f t="shared" si="2"/>
        <v>3385</v>
      </c>
      <c r="B3426" s="5" t="s">
        <v>104</v>
      </c>
      <c r="C3426" s="5">
        <v>25</v>
      </c>
      <c r="D3426" s="2" t="s">
        <v>59</v>
      </c>
      <c r="E3426" s="5" t="s">
        <v>14</v>
      </c>
      <c r="F3426" s="15" t="s">
        <v>114</v>
      </c>
      <c r="G3426" s="2">
        <v>0</v>
      </c>
    </row>
    <row r="3427" spans="1:7" ht="10.5" customHeight="1" x14ac:dyDescent="0.2">
      <c r="A3427" s="5">
        <f t="shared" si="2"/>
        <v>3386</v>
      </c>
      <c r="B3427" s="5" t="s">
        <v>104</v>
      </c>
      <c r="C3427" s="5">
        <v>26</v>
      </c>
      <c r="D3427" s="2" t="s">
        <v>49</v>
      </c>
      <c r="E3427" s="5" t="s">
        <v>14</v>
      </c>
      <c r="F3427" s="15" t="s">
        <v>114</v>
      </c>
      <c r="G3427" s="2">
        <v>0</v>
      </c>
    </row>
    <row r="3428" spans="1:7" ht="10.5" customHeight="1" x14ac:dyDescent="0.2">
      <c r="A3428" s="5">
        <f t="shared" si="2"/>
        <v>3387</v>
      </c>
      <c r="B3428" s="5" t="s">
        <v>104</v>
      </c>
      <c r="C3428" s="5">
        <v>27</v>
      </c>
      <c r="D3428" s="2" t="s">
        <v>60</v>
      </c>
      <c r="E3428" s="5" t="s">
        <v>14</v>
      </c>
      <c r="F3428" s="15" t="s">
        <v>114</v>
      </c>
      <c r="G3428" s="2">
        <f>2400+26216</f>
        <v>28616</v>
      </c>
    </row>
    <row r="3429" spans="1:7" ht="10.5" customHeight="1" x14ac:dyDescent="0.2">
      <c r="A3429" s="5">
        <f t="shared" si="2"/>
        <v>3388</v>
      </c>
      <c r="B3429" s="5" t="s">
        <v>104</v>
      </c>
      <c r="C3429" s="5">
        <v>28</v>
      </c>
      <c r="D3429" s="2" t="s">
        <v>61</v>
      </c>
      <c r="E3429" s="5" t="s">
        <v>14</v>
      </c>
      <c r="F3429" s="15" t="s">
        <v>114</v>
      </c>
      <c r="G3429" s="6">
        <f>50284587-SUM(G3397:G3411,G3421:G3428)</f>
        <v>21463035</v>
      </c>
    </row>
    <row r="3430" spans="1:7" ht="10.5" customHeight="1" x14ac:dyDescent="0.2">
      <c r="A3430" s="5">
        <f t="shared" si="2"/>
        <v>3389</v>
      </c>
      <c r="B3430" s="5" t="s">
        <v>11</v>
      </c>
      <c r="C3430" s="5">
        <v>29</v>
      </c>
      <c r="D3430" s="2" t="s">
        <v>11</v>
      </c>
      <c r="E3430" s="5" t="s">
        <v>13</v>
      </c>
      <c r="F3430" s="15" t="s">
        <v>114</v>
      </c>
      <c r="G3430" s="2">
        <v>-2295260</v>
      </c>
    </row>
    <row r="3431" spans="1:7" ht="10.5" customHeight="1" x14ac:dyDescent="0.2">
      <c r="A3431" s="5">
        <f t="shared" si="2"/>
        <v>3390</v>
      </c>
      <c r="B3431" s="5" t="s">
        <v>11</v>
      </c>
      <c r="C3431" s="5">
        <v>29</v>
      </c>
      <c r="D3431" s="2" t="s">
        <v>11</v>
      </c>
      <c r="E3431" s="5" t="s">
        <v>14</v>
      </c>
      <c r="F3431" s="15" t="s">
        <v>114</v>
      </c>
      <c r="G3431" s="2">
        <v>2275974</v>
      </c>
    </row>
    <row r="3432" spans="1:7" ht="10.5" customHeight="1" x14ac:dyDescent="0.2">
      <c r="A3432" s="5">
        <f t="shared" si="2"/>
        <v>3391</v>
      </c>
      <c r="B3432" s="5" t="s">
        <v>24</v>
      </c>
      <c r="C3432" s="5">
        <v>30</v>
      </c>
      <c r="D3432" s="2" t="s">
        <v>15</v>
      </c>
      <c r="E3432" s="5" t="s">
        <v>13</v>
      </c>
      <c r="F3432" s="15" t="s">
        <v>114</v>
      </c>
      <c r="G3432" s="2">
        <v>0</v>
      </c>
    </row>
    <row r="3433" spans="1:7" ht="10.5" customHeight="1" x14ac:dyDescent="0.2">
      <c r="A3433" s="5">
        <f t="shared" si="2"/>
        <v>3392</v>
      </c>
      <c r="B3433" s="5" t="s">
        <v>24</v>
      </c>
      <c r="C3433" s="5">
        <v>30</v>
      </c>
      <c r="D3433" s="2" t="s">
        <v>15</v>
      </c>
      <c r="E3433" s="5" t="s">
        <v>14</v>
      </c>
      <c r="F3433" s="15" t="s">
        <v>114</v>
      </c>
      <c r="G3433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 &amp;T&amp;R&amp;F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Sheet1</vt:lpstr>
      <vt:lpstr>Pivot Table Raw Data</vt:lpstr>
    </vt:vector>
  </TitlesOfParts>
  <Company>LAO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of California Revenues, 1950-51 to 2010-11</dc:title>
  <dc:subject>State of California Revenues, 1950-51 to 2010-11</dc:subject>
  <dc:creator>Legislative Analyst's Office</dc:creator>
  <cp:lastModifiedBy>Erik Beckwith</cp:lastModifiedBy>
  <cp:lastPrinted>2011-10-11T22:56:45Z</cp:lastPrinted>
  <dcterms:created xsi:type="dcterms:W3CDTF">1996-05-01T21:44:04Z</dcterms:created>
  <dcterms:modified xsi:type="dcterms:W3CDTF">2018-09-07T03:51:17Z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