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7108kosbere\Documents\"/>
    </mc:Choice>
  </mc:AlternateContent>
  <bookViews>
    <workbookView xWindow="-105" yWindow="-105" windowWidth="19410" windowHeight="10410" firstSheet="1" activeTab="1"/>
  </bookViews>
  <sheets>
    <sheet name="Key" sheetId="5" r:id="rId1"/>
    <sheet name="Portfolios" sheetId="8" r:id="rId2"/>
    <sheet name="Returns and Tables" sheetId="10" r:id="rId3"/>
    <sheet name="Questions" sheetId="7" r:id="rId4"/>
    <sheet name="Prices" sheetId="11" r:id="rId5"/>
    <sheet name="Extra Prices" sheetId="12" r:id="rId6"/>
  </sheets>
  <definedNames>
    <definedName name="solver_adj" localSheetId="1" hidden="1">Portfolios!$E$24:$E$33</definedName>
    <definedName name="solver_cvg" localSheetId="1" hidden="1">0.0001</definedName>
    <definedName name="solver_drv" localSheetId="1" hidden="1">2</definedName>
    <definedName name="solver_eng" localSheetId="1" hidden="1">1</definedName>
    <definedName name="solver_eng" localSheetId="3" hidden="1">1</definedName>
    <definedName name="solver_est" localSheetId="1" hidden="1">1</definedName>
    <definedName name="solver_itr" localSheetId="1" hidden="1">2147483647</definedName>
    <definedName name="solver_lhs1" localSheetId="1" hidden="1">Portfolios!$E$24:$E$33</definedName>
    <definedName name="solver_lhs2" localSheetId="1" hidden="1">Portfolios!$E$34</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eg" localSheetId="3" hidden="1">1</definedName>
    <definedName name="solver_nod" localSheetId="1" hidden="1">2147483647</definedName>
    <definedName name="solver_num" localSheetId="1" hidden="1">2</definedName>
    <definedName name="solver_num" localSheetId="3" hidden="1">0</definedName>
    <definedName name="solver_nwt" localSheetId="1" hidden="1">1</definedName>
    <definedName name="solver_opt" localSheetId="1" hidden="1">Portfolios!$E$6</definedName>
    <definedName name="solver_pre" localSheetId="1" hidden="1">0.000001</definedName>
    <definedName name="solver_rbv" localSheetId="1" hidden="1">2</definedName>
    <definedName name="solver_rel1" localSheetId="1" hidden="1">3</definedName>
    <definedName name="solver_rel2" localSheetId="1" hidden="1">2</definedName>
    <definedName name="solver_rhs1" localSheetId="1" hidden="1">0</definedName>
    <definedName name="solver_rhs2" localSheetId="1" hidden="1">1</definedName>
    <definedName name="solver_rlx" localSheetId="1" hidden="1">2</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typ" localSheetId="3" hidden="1">2</definedName>
    <definedName name="solver_val" localSheetId="1" hidden="1">0</definedName>
    <definedName name="solver_val" localSheetId="3" hidden="1">0</definedName>
    <definedName name="solver_ver" localSheetId="1" hidden="1">3</definedName>
    <definedName name="solver_ver" localSheetId="3" hidden="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5" i="8" l="1"/>
  <c r="F17" i="8"/>
  <c r="H7" i="8" s="1"/>
  <c r="D5" i="8"/>
  <c r="M8" i="8"/>
  <c r="M7" i="8" s="1"/>
  <c r="E7" i="8" a="1"/>
  <c r="E7" i="8" s="1"/>
  <c r="F7" i="8" s="1"/>
  <c r="F4" i="8" s="1"/>
  <c r="E6" i="8" a="1"/>
  <c r="E6" i="8" s="1"/>
  <c r="F6" i="8" s="1"/>
  <c r="D25" i="8"/>
  <c r="E34" i="8"/>
  <c r="F34" i="8"/>
  <c r="E17" i="8"/>
  <c r="G17" i="8"/>
  <c r="H17" i="8"/>
  <c r="I17" i="8"/>
  <c r="J17" i="8"/>
  <c r="K17" i="8"/>
  <c r="L17" i="8"/>
  <c r="M17" i="8"/>
  <c r="N17" i="8"/>
  <c r="D17" i="8"/>
  <c r="E16" i="8"/>
  <c r="K16" i="8"/>
  <c r="M3" i="8"/>
  <c r="H18" i="8" s="1"/>
  <c r="H19" i="8" s="1"/>
  <c r="E14" i="8"/>
  <c r="F14" i="8"/>
  <c r="F15" i="8" s="1"/>
  <c r="G14" i="8"/>
  <c r="G15" i="8" s="1"/>
  <c r="H14" i="8"/>
  <c r="H15" i="8" s="1"/>
  <c r="I14" i="8"/>
  <c r="I15" i="8" s="1"/>
  <c r="J14" i="8"/>
  <c r="K14" i="8"/>
  <c r="L14" i="8"/>
  <c r="L15" i="8" s="1"/>
  <c r="M14" i="8"/>
  <c r="M15" i="8" s="1"/>
  <c r="N14" i="8"/>
  <c r="N15" i="8" s="1"/>
  <c r="E15" i="8"/>
  <c r="J15" i="8"/>
  <c r="K15" i="8"/>
  <c r="D15" i="8"/>
  <c r="D14" i="8"/>
  <c r="E13" i="8"/>
  <c r="F13" i="8"/>
  <c r="G13" i="8"/>
  <c r="G16" i="8" s="1"/>
  <c r="H13" i="8"/>
  <c r="H16" i="8" s="1"/>
  <c r="I13" i="8"/>
  <c r="I16" i="8" s="1"/>
  <c r="J13" i="8"/>
  <c r="K13" i="8"/>
  <c r="L13" i="8"/>
  <c r="M13" i="8"/>
  <c r="M16" i="8" s="1"/>
  <c r="N13" i="8"/>
  <c r="N16" i="8" s="1"/>
  <c r="D13" i="8"/>
  <c r="D18" i="8" s="1"/>
  <c r="K13" i="10"/>
  <c r="J12" i="10"/>
  <c r="I11" i="10"/>
  <c r="H10" i="10"/>
  <c r="G9" i="10"/>
  <c r="F8" i="10"/>
  <c r="E7" i="10"/>
  <c r="D6" i="10"/>
  <c r="C5" i="10"/>
  <c r="B4" i="10"/>
  <c r="H5" i="8" l="1"/>
  <c r="I5" i="8" s="1"/>
  <c r="J5" i="8" s="1"/>
  <c r="H6" i="8"/>
  <c r="H4" i="8"/>
  <c r="J19" i="8"/>
  <c r="L16" i="8"/>
  <c r="F16" i="8"/>
  <c r="J18" i="8"/>
  <c r="D19" i="8"/>
  <c r="I19" i="8"/>
  <c r="D26" i="8"/>
  <c r="D27" i="8" s="1"/>
  <c r="D28" i="8" s="1"/>
  <c r="D29" i="8" s="1"/>
  <c r="D30" i="8" s="1"/>
  <c r="D31" i="8" s="1"/>
  <c r="D32" i="8" s="1"/>
  <c r="D33" i="8" s="1"/>
  <c r="J16" i="8"/>
  <c r="N18" i="8"/>
  <c r="N19" i="8" s="1"/>
  <c r="D6" i="8"/>
  <c r="G6" i="8" s="1"/>
  <c r="I18" i="8"/>
  <c r="D16" i="8"/>
  <c r="M18" i="8"/>
  <c r="M19" i="8" s="1"/>
  <c r="G18" i="8"/>
  <c r="G19" i="8" s="1"/>
  <c r="D7" i="8"/>
  <c r="G7" i="8" s="1"/>
  <c r="L18" i="8"/>
  <c r="L19" i="8" s="1"/>
  <c r="F18" i="8"/>
  <c r="F19" i="8" s="1"/>
  <c r="K18" i="8"/>
  <c r="K19" i="8" s="1"/>
  <c r="E18" i="8"/>
  <c r="E19" i="8" s="1"/>
  <c r="D34" i="8"/>
  <c r="I6" i="8" l="1"/>
  <c r="J6" i="8" s="1"/>
  <c r="I7" i="8"/>
  <c r="J7" i="8" s="1"/>
  <c r="D4" i="8"/>
  <c r="G4" i="8" s="1"/>
  <c r="E5" i="8" a="1"/>
  <c r="E5" i="8" s="1"/>
  <c r="F5" i="8" s="1"/>
  <c r="I4" i="8" l="1"/>
  <c r="J4" i="8" s="1"/>
  <c r="AD4" i="10" l="1"/>
  <c r="P4" i="10" s="1"/>
  <c r="AE4" i="10"/>
  <c r="Q4" i="10" s="1"/>
  <c r="AF4" i="10"/>
  <c r="R4" i="10" s="1"/>
  <c r="AG4" i="10"/>
  <c r="S4" i="10" s="1"/>
  <c r="AH4" i="10"/>
  <c r="T4" i="10" s="1"/>
  <c r="AI4" i="10"/>
  <c r="U4" i="10" s="1"/>
  <c r="AJ4" i="10"/>
  <c r="V4" i="10" s="1"/>
  <c r="AK4" i="10"/>
  <c r="W4" i="10" s="1"/>
  <c r="AL4" i="10"/>
  <c r="X4" i="10" s="1"/>
  <c r="AM4" i="10"/>
  <c r="Y4" i="10" s="1"/>
  <c r="AN4" i="10"/>
  <c r="Z4" i="10" s="1"/>
  <c r="AD5" i="10"/>
  <c r="P5" i="10" s="1"/>
  <c r="AE5" i="10"/>
  <c r="Q5" i="10" s="1"/>
  <c r="AF5" i="10"/>
  <c r="R5" i="10" s="1"/>
  <c r="AG5" i="10"/>
  <c r="S5" i="10" s="1"/>
  <c r="AH5" i="10"/>
  <c r="T5" i="10" s="1"/>
  <c r="AI5" i="10"/>
  <c r="U5" i="10" s="1"/>
  <c r="AJ5" i="10"/>
  <c r="V5" i="10" s="1"/>
  <c r="AK5" i="10"/>
  <c r="W5" i="10" s="1"/>
  <c r="AL5" i="10"/>
  <c r="X5" i="10" s="1"/>
  <c r="AM5" i="10"/>
  <c r="Y5" i="10" s="1"/>
  <c r="AN5" i="10"/>
  <c r="Z5" i="10" s="1"/>
  <c r="AD6" i="10"/>
  <c r="P6" i="10" s="1"/>
  <c r="AE6" i="10"/>
  <c r="Q6" i="10" s="1"/>
  <c r="AF6" i="10"/>
  <c r="R6" i="10" s="1"/>
  <c r="AG6" i="10"/>
  <c r="S6" i="10" s="1"/>
  <c r="AH6" i="10"/>
  <c r="T6" i="10" s="1"/>
  <c r="AI6" i="10"/>
  <c r="U6" i="10" s="1"/>
  <c r="AJ6" i="10"/>
  <c r="V6" i="10" s="1"/>
  <c r="AK6" i="10"/>
  <c r="W6" i="10" s="1"/>
  <c r="AL6" i="10"/>
  <c r="X6" i="10" s="1"/>
  <c r="AM6" i="10"/>
  <c r="Y6" i="10" s="1"/>
  <c r="AN6" i="10"/>
  <c r="Z6" i="10" s="1"/>
  <c r="AD7" i="10"/>
  <c r="P7" i="10" s="1"/>
  <c r="AE7" i="10"/>
  <c r="Q7" i="10" s="1"/>
  <c r="AF7" i="10"/>
  <c r="R7" i="10" s="1"/>
  <c r="AG7" i="10"/>
  <c r="S7" i="10" s="1"/>
  <c r="AH7" i="10"/>
  <c r="T7" i="10" s="1"/>
  <c r="AI7" i="10"/>
  <c r="U7" i="10" s="1"/>
  <c r="AJ7" i="10"/>
  <c r="V7" i="10" s="1"/>
  <c r="AK7" i="10"/>
  <c r="W7" i="10" s="1"/>
  <c r="AL7" i="10"/>
  <c r="X7" i="10" s="1"/>
  <c r="AM7" i="10"/>
  <c r="Y7" i="10" s="1"/>
  <c r="AN7" i="10"/>
  <c r="Z7" i="10" s="1"/>
  <c r="AD8" i="10"/>
  <c r="P8" i="10" s="1"/>
  <c r="AE8" i="10"/>
  <c r="Q8" i="10" s="1"/>
  <c r="AF8" i="10"/>
  <c r="R8" i="10" s="1"/>
  <c r="AG8" i="10"/>
  <c r="S8" i="10" s="1"/>
  <c r="AH8" i="10"/>
  <c r="T8" i="10" s="1"/>
  <c r="AI8" i="10"/>
  <c r="U8" i="10" s="1"/>
  <c r="AJ8" i="10"/>
  <c r="V8" i="10" s="1"/>
  <c r="AK8" i="10"/>
  <c r="W8" i="10" s="1"/>
  <c r="AL8" i="10"/>
  <c r="X8" i="10" s="1"/>
  <c r="AM8" i="10"/>
  <c r="Y8" i="10" s="1"/>
  <c r="AN8" i="10"/>
  <c r="Z8" i="10" s="1"/>
  <c r="AD9" i="10"/>
  <c r="P9" i="10" s="1"/>
  <c r="AE9" i="10"/>
  <c r="Q9" i="10" s="1"/>
  <c r="AF9" i="10"/>
  <c r="R9" i="10" s="1"/>
  <c r="AG9" i="10"/>
  <c r="S9" i="10" s="1"/>
  <c r="AH9" i="10"/>
  <c r="T9" i="10" s="1"/>
  <c r="AI9" i="10"/>
  <c r="U9" i="10" s="1"/>
  <c r="AJ9" i="10"/>
  <c r="V9" i="10" s="1"/>
  <c r="AK9" i="10"/>
  <c r="W9" i="10" s="1"/>
  <c r="AL9" i="10"/>
  <c r="X9" i="10" s="1"/>
  <c r="AM9" i="10"/>
  <c r="Y9" i="10" s="1"/>
  <c r="AN9" i="10"/>
  <c r="Z9" i="10" s="1"/>
  <c r="AD10" i="10"/>
  <c r="P10" i="10" s="1"/>
  <c r="AE10" i="10"/>
  <c r="Q10" i="10" s="1"/>
  <c r="AF10" i="10"/>
  <c r="R10" i="10" s="1"/>
  <c r="AG10" i="10"/>
  <c r="S10" i="10" s="1"/>
  <c r="AH10" i="10"/>
  <c r="T10" i="10" s="1"/>
  <c r="AI10" i="10"/>
  <c r="U10" i="10" s="1"/>
  <c r="AJ10" i="10"/>
  <c r="V10" i="10" s="1"/>
  <c r="AK10" i="10"/>
  <c r="W10" i="10" s="1"/>
  <c r="AL10" i="10"/>
  <c r="X10" i="10" s="1"/>
  <c r="AM10" i="10"/>
  <c r="Y10" i="10" s="1"/>
  <c r="AN10" i="10"/>
  <c r="Z10" i="10" s="1"/>
  <c r="AD11" i="10"/>
  <c r="P11" i="10" s="1"/>
  <c r="AE11" i="10"/>
  <c r="Q11" i="10" s="1"/>
  <c r="AF11" i="10"/>
  <c r="R11" i="10" s="1"/>
  <c r="AG11" i="10"/>
  <c r="S11" i="10" s="1"/>
  <c r="AH11" i="10"/>
  <c r="T11" i="10" s="1"/>
  <c r="AI11" i="10"/>
  <c r="U11" i="10" s="1"/>
  <c r="AJ11" i="10"/>
  <c r="V11" i="10" s="1"/>
  <c r="AK11" i="10"/>
  <c r="W11" i="10" s="1"/>
  <c r="AL11" i="10"/>
  <c r="X11" i="10" s="1"/>
  <c r="AM11" i="10"/>
  <c r="Y11" i="10" s="1"/>
  <c r="AN11" i="10"/>
  <c r="Z11" i="10" s="1"/>
  <c r="AD12" i="10"/>
  <c r="P12" i="10" s="1"/>
  <c r="AE12" i="10"/>
  <c r="Q12" i="10" s="1"/>
  <c r="AF12" i="10"/>
  <c r="R12" i="10" s="1"/>
  <c r="AG12" i="10"/>
  <c r="S12" i="10" s="1"/>
  <c r="AH12" i="10"/>
  <c r="T12" i="10" s="1"/>
  <c r="AI12" i="10"/>
  <c r="U12" i="10" s="1"/>
  <c r="AJ12" i="10"/>
  <c r="V12" i="10" s="1"/>
  <c r="AK12" i="10"/>
  <c r="W12" i="10" s="1"/>
  <c r="AL12" i="10"/>
  <c r="X12" i="10" s="1"/>
  <c r="AM12" i="10"/>
  <c r="Y12" i="10" s="1"/>
  <c r="AN12" i="10"/>
  <c r="Z12" i="10" s="1"/>
  <c r="AD13" i="10"/>
  <c r="P13" i="10" s="1"/>
  <c r="AE13" i="10"/>
  <c r="Q13" i="10" s="1"/>
  <c r="AF13" i="10"/>
  <c r="R13" i="10" s="1"/>
  <c r="AG13" i="10"/>
  <c r="S13" i="10" s="1"/>
  <c r="AH13" i="10"/>
  <c r="T13" i="10" s="1"/>
  <c r="AI13" i="10"/>
  <c r="U13" i="10" s="1"/>
  <c r="AJ13" i="10"/>
  <c r="V13" i="10" s="1"/>
  <c r="AK13" i="10"/>
  <c r="W13" i="10" s="1"/>
  <c r="AL13" i="10"/>
  <c r="X13" i="10" s="1"/>
  <c r="AM13" i="10"/>
  <c r="Y13" i="10" s="1"/>
  <c r="AN13" i="10"/>
  <c r="Z13" i="10" s="1"/>
  <c r="AD14" i="10"/>
  <c r="P14" i="10" s="1"/>
  <c r="AE14" i="10"/>
  <c r="Q14" i="10" s="1"/>
  <c r="AF14" i="10"/>
  <c r="R14" i="10" s="1"/>
  <c r="AG14" i="10"/>
  <c r="S14" i="10" s="1"/>
  <c r="AH14" i="10"/>
  <c r="T14" i="10" s="1"/>
  <c r="AI14" i="10"/>
  <c r="U14" i="10" s="1"/>
  <c r="AJ14" i="10"/>
  <c r="V14" i="10" s="1"/>
  <c r="AK14" i="10"/>
  <c r="W14" i="10" s="1"/>
  <c r="AL14" i="10"/>
  <c r="X14" i="10" s="1"/>
  <c r="AM14" i="10"/>
  <c r="Y14" i="10" s="1"/>
  <c r="AN14" i="10"/>
  <c r="Z14" i="10" s="1"/>
  <c r="AD15" i="10"/>
  <c r="P15" i="10" s="1"/>
  <c r="AE15" i="10"/>
  <c r="Q15" i="10" s="1"/>
  <c r="AF15" i="10"/>
  <c r="R15" i="10" s="1"/>
  <c r="AG15" i="10"/>
  <c r="S15" i="10" s="1"/>
  <c r="AH15" i="10"/>
  <c r="T15" i="10" s="1"/>
  <c r="AI15" i="10"/>
  <c r="U15" i="10" s="1"/>
  <c r="AJ15" i="10"/>
  <c r="V15" i="10" s="1"/>
  <c r="AK15" i="10"/>
  <c r="W15" i="10" s="1"/>
  <c r="AL15" i="10"/>
  <c r="X15" i="10" s="1"/>
  <c r="AM15" i="10"/>
  <c r="Y15" i="10" s="1"/>
  <c r="AN15" i="10"/>
  <c r="Z15" i="10" s="1"/>
  <c r="AD16" i="10"/>
  <c r="P16" i="10" s="1"/>
  <c r="AE16" i="10"/>
  <c r="Q16" i="10" s="1"/>
  <c r="AF16" i="10"/>
  <c r="R16" i="10" s="1"/>
  <c r="AG16" i="10"/>
  <c r="S16" i="10" s="1"/>
  <c r="AH16" i="10"/>
  <c r="T16" i="10" s="1"/>
  <c r="AI16" i="10"/>
  <c r="U16" i="10" s="1"/>
  <c r="AJ16" i="10"/>
  <c r="V16" i="10" s="1"/>
  <c r="AK16" i="10"/>
  <c r="W16" i="10" s="1"/>
  <c r="AL16" i="10"/>
  <c r="X16" i="10" s="1"/>
  <c r="AM16" i="10"/>
  <c r="Y16" i="10" s="1"/>
  <c r="AN16" i="10"/>
  <c r="Z16" i="10" s="1"/>
  <c r="AD17" i="10"/>
  <c r="P17" i="10" s="1"/>
  <c r="AE17" i="10"/>
  <c r="Q17" i="10" s="1"/>
  <c r="AF17" i="10"/>
  <c r="R17" i="10" s="1"/>
  <c r="AG17" i="10"/>
  <c r="S17" i="10" s="1"/>
  <c r="AH17" i="10"/>
  <c r="T17" i="10" s="1"/>
  <c r="AI17" i="10"/>
  <c r="U17" i="10" s="1"/>
  <c r="AJ17" i="10"/>
  <c r="V17" i="10" s="1"/>
  <c r="AK17" i="10"/>
  <c r="W17" i="10" s="1"/>
  <c r="AL17" i="10"/>
  <c r="X17" i="10" s="1"/>
  <c r="AM17" i="10"/>
  <c r="Y17" i="10" s="1"/>
  <c r="AN17" i="10"/>
  <c r="Z17" i="10" s="1"/>
  <c r="AD18" i="10"/>
  <c r="P18" i="10" s="1"/>
  <c r="AE18" i="10"/>
  <c r="Q18" i="10" s="1"/>
  <c r="AF18" i="10"/>
  <c r="R18" i="10" s="1"/>
  <c r="AG18" i="10"/>
  <c r="S18" i="10" s="1"/>
  <c r="AH18" i="10"/>
  <c r="T18" i="10" s="1"/>
  <c r="AI18" i="10"/>
  <c r="U18" i="10" s="1"/>
  <c r="AJ18" i="10"/>
  <c r="V18" i="10" s="1"/>
  <c r="AK18" i="10"/>
  <c r="W18" i="10" s="1"/>
  <c r="AL18" i="10"/>
  <c r="X18" i="10" s="1"/>
  <c r="AM18" i="10"/>
  <c r="Y18" i="10" s="1"/>
  <c r="AN18" i="10"/>
  <c r="Z18" i="10" s="1"/>
  <c r="AD19" i="10"/>
  <c r="P19" i="10" s="1"/>
  <c r="AE19" i="10"/>
  <c r="Q19" i="10" s="1"/>
  <c r="AF19" i="10"/>
  <c r="R19" i="10" s="1"/>
  <c r="AG19" i="10"/>
  <c r="S19" i="10" s="1"/>
  <c r="AH19" i="10"/>
  <c r="T19" i="10" s="1"/>
  <c r="AI19" i="10"/>
  <c r="U19" i="10" s="1"/>
  <c r="AJ19" i="10"/>
  <c r="V19" i="10" s="1"/>
  <c r="AK19" i="10"/>
  <c r="W19" i="10" s="1"/>
  <c r="AL19" i="10"/>
  <c r="X19" i="10" s="1"/>
  <c r="AM19" i="10"/>
  <c r="Y19" i="10" s="1"/>
  <c r="AN19" i="10"/>
  <c r="Z19" i="10" s="1"/>
  <c r="AD20" i="10"/>
  <c r="P20" i="10" s="1"/>
  <c r="AE20" i="10"/>
  <c r="Q20" i="10" s="1"/>
  <c r="AF20" i="10"/>
  <c r="R20" i="10" s="1"/>
  <c r="AG20" i="10"/>
  <c r="S20" i="10" s="1"/>
  <c r="AH20" i="10"/>
  <c r="T20" i="10" s="1"/>
  <c r="AI20" i="10"/>
  <c r="U20" i="10" s="1"/>
  <c r="AJ20" i="10"/>
  <c r="V20" i="10" s="1"/>
  <c r="AK20" i="10"/>
  <c r="W20" i="10" s="1"/>
  <c r="AL20" i="10"/>
  <c r="X20" i="10" s="1"/>
  <c r="AM20" i="10"/>
  <c r="Y20" i="10" s="1"/>
  <c r="AN20" i="10"/>
  <c r="Z20" i="10" s="1"/>
  <c r="AD21" i="10"/>
  <c r="P21" i="10" s="1"/>
  <c r="AE21" i="10"/>
  <c r="Q21" i="10" s="1"/>
  <c r="AF21" i="10"/>
  <c r="R21" i="10" s="1"/>
  <c r="AG21" i="10"/>
  <c r="S21" i="10" s="1"/>
  <c r="AH21" i="10"/>
  <c r="T21" i="10" s="1"/>
  <c r="AI21" i="10"/>
  <c r="U21" i="10" s="1"/>
  <c r="AJ21" i="10"/>
  <c r="V21" i="10" s="1"/>
  <c r="AK21" i="10"/>
  <c r="W21" i="10" s="1"/>
  <c r="AL21" i="10"/>
  <c r="X21" i="10" s="1"/>
  <c r="AM21" i="10"/>
  <c r="Y21" i="10" s="1"/>
  <c r="AN21" i="10"/>
  <c r="Z21" i="10" s="1"/>
  <c r="AD22" i="10"/>
  <c r="P22" i="10" s="1"/>
  <c r="AE22" i="10"/>
  <c r="Q22" i="10" s="1"/>
  <c r="AF22" i="10"/>
  <c r="R22" i="10" s="1"/>
  <c r="AG22" i="10"/>
  <c r="S22" i="10" s="1"/>
  <c r="AH22" i="10"/>
  <c r="T22" i="10" s="1"/>
  <c r="AI22" i="10"/>
  <c r="U22" i="10" s="1"/>
  <c r="AJ22" i="10"/>
  <c r="V22" i="10" s="1"/>
  <c r="AK22" i="10"/>
  <c r="W22" i="10" s="1"/>
  <c r="AL22" i="10"/>
  <c r="X22" i="10" s="1"/>
  <c r="AM22" i="10"/>
  <c r="Y22" i="10" s="1"/>
  <c r="AN22" i="10"/>
  <c r="Z22" i="10" s="1"/>
  <c r="AD23" i="10"/>
  <c r="P23" i="10" s="1"/>
  <c r="AE23" i="10"/>
  <c r="Q23" i="10" s="1"/>
  <c r="AF23" i="10"/>
  <c r="R23" i="10" s="1"/>
  <c r="AG23" i="10"/>
  <c r="S23" i="10" s="1"/>
  <c r="AH23" i="10"/>
  <c r="T23" i="10" s="1"/>
  <c r="AI23" i="10"/>
  <c r="U23" i="10" s="1"/>
  <c r="AJ23" i="10"/>
  <c r="V23" i="10" s="1"/>
  <c r="AK23" i="10"/>
  <c r="W23" i="10" s="1"/>
  <c r="AL23" i="10"/>
  <c r="X23" i="10" s="1"/>
  <c r="AM23" i="10"/>
  <c r="Y23" i="10" s="1"/>
  <c r="AN23" i="10"/>
  <c r="Z23" i="10" s="1"/>
  <c r="AD24" i="10"/>
  <c r="P24" i="10" s="1"/>
  <c r="AE24" i="10"/>
  <c r="Q24" i="10" s="1"/>
  <c r="AF24" i="10"/>
  <c r="R24" i="10" s="1"/>
  <c r="AG24" i="10"/>
  <c r="S24" i="10" s="1"/>
  <c r="AH24" i="10"/>
  <c r="T24" i="10" s="1"/>
  <c r="AI24" i="10"/>
  <c r="U24" i="10" s="1"/>
  <c r="AJ24" i="10"/>
  <c r="V24" i="10" s="1"/>
  <c r="AK24" i="10"/>
  <c r="W24" i="10" s="1"/>
  <c r="AL24" i="10"/>
  <c r="X24" i="10" s="1"/>
  <c r="AM24" i="10"/>
  <c r="Y24" i="10" s="1"/>
  <c r="AN24" i="10"/>
  <c r="Z24" i="10" s="1"/>
  <c r="AD25" i="10"/>
  <c r="P25" i="10" s="1"/>
  <c r="AE25" i="10"/>
  <c r="Q25" i="10" s="1"/>
  <c r="AF25" i="10"/>
  <c r="R25" i="10" s="1"/>
  <c r="AG25" i="10"/>
  <c r="S25" i="10" s="1"/>
  <c r="AH25" i="10"/>
  <c r="T25" i="10" s="1"/>
  <c r="AI25" i="10"/>
  <c r="U25" i="10" s="1"/>
  <c r="AJ25" i="10"/>
  <c r="V25" i="10" s="1"/>
  <c r="AK25" i="10"/>
  <c r="W25" i="10" s="1"/>
  <c r="AL25" i="10"/>
  <c r="X25" i="10" s="1"/>
  <c r="AM25" i="10"/>
  <c r="Y25" i="10" s="1"/>
  <c r="AN25" i="10"/>
  <c r="Z25" i="10" s="1"/>
  <c r="AD26" i="10"/>
  <c r="P26" i="10" s="1"/>
  <c r="AE26" i="10"/>
  <c r="Q26" i="10" s="1"/>
  <c r="AF26" i="10"/>
  <c r="R26" i="10" s="1"/>
  <c r="AG26" i="10"/>
  <c r="S26" i="10" s="1"/>
  <c r="AH26" i="10"/>
  <c r="T26" i="10" s="1"/>
  <c r="AI26" i="10"/>
  <c r="U26" i="10" s="1"/>
  <c r="AJ26" i="10"/>
  <c r="V26" i="10" s="1"/>
  <c r="AK26" i="10"/>
  <c r="W26" i="10" s="1"/>
  <c r="AL26" i="10"/>
  <c r="X26" i="10" s="1"/>
  <c r="AM26" i="10"/>
  <c r="Y26" i="10" s="1"/>
  <c r="AN26" i="10"/>
  <c r="Z26" i="10" s="1"/>
  <c r="AD27" i="10"/>
  <c r="P27" i="10" s="1"/>
  <c r="AE27" i="10"/>
  <c r="Q27" i="10" s="1"/>
  <c r="AF27" i="10"/>
  <c r="R27" i="10" s="1"/>
  <c r="AG27" i="10"/>
  <c r="S27" i="10" s="1"/>
  <c r="AH27" i="10"/>
  <c r="T27" i="10" s="1"/>
  <c r="AI27" i="10"/>
  <c r="U27" i="10" s="1"/>
  <c r="AJ27" i="10"/>
  <c r="V27" i="10" s="1"/>
  <c r="AK27" i="10"/>
  <c r="W27" i="10" s="1"/>
  <c r="AL27" i="10"/>
  <c r="X27" i="10" s="1"/>
  <c r="AM27" i="10"/>
  <c r="Y27" i="10" s="1"/>
  <c r="AN27" i="10"/>
  <c r="Z27" i="10" s="1"/>
  <c r="AD28" i="10"/>
  <c r="P28" i="10" s="1"/>
  <c r="AE28" i="10"/>
  <c r="Q28" i="10" s="1"/>
  <c r="AF28" i="10"/>
  <c r="R28" i="10" s="1"/>
  <c r="AG28" i="10"/>
  <c r="S28" i="10" s="1"/>
  <c r="AH28" i="10"/>
  <c r="T28" i="10" s="1"/>
  <c r="AI28" i="10"/>
  <c r="U28" i="10" s="1"/>
  <c r="AJ28" i="10"/>
  <c r="V28" i="10" s="1"/>
  <c r="AK28" i="10"/>
  <c r="W28" i="10" s="1"/>
  <c r="AL28" i="10"/>
  <c r="X28" i="10" s="1"/>
  <c r="AM28" i="10"/>
  <c r="Y28" i="10" s="1"/>
  <c r="AN28" i="10"/>
  <c r="Z28" i="10" s="1"/>
  <c r="AD29" i="10"/>
  <c r="P29" i="10" s="1"/>
  <c r="AE29" i="10"/>
  <c r="Q29" i="10" s="1"/>
  <c r="AF29" i="10"/>
  <c r="R29" i="10" s="1"/>
  <c r="AG29" i="10"/>
  <c r="S29" i="10" s="1"/>
  <c r="AH29" i="10"/>
  <c r="T29" i="10" s="1"/>
  <c r="AI29" i="10"/>
  <c r="U29" i="10" s="1"/>
  <c r="AJ29" i="10"/>
  <c r="V29" i="10" s="1"/>
  <c r="AK29" i="10"/>
  <c r="W29" i="10" s="1"/>
  <c r="AL29" i="10"/>
  <c r="X29" i="10" s="1"/>
  <c r="AM29" i="10"/>
  <c r="Y29" i="10" s="1"/>
  <c r="AN29" i="10"/>
  <c r="Z29" i="10" s="1"/>
  <c r="AD30" i="10"/>
  <c r="P30" i="10" s="1"/>
  <c r="AE30" i="10"/>
  <c r="Q30" i="10" s="1"/>
  <c r="AF30" i="10"/>
  <c r="R30" i="10" s="1"/>
  <c r="AG30" i="10"/>
  <c r="S30" i="10" s="1"/>
  <c r="AH30" i="10"/>
  <c r="T30" i="10" s="1"/>
  <c r="AI30" i="10"/>
  <c r="U30" i="10" s="1"/>
  <c r="AJ30" i="10"/>
  <c r="V30" i="10" s="1"/>
  <c r="AK30" i="10"/>
  <c r="W30" i="10" s="1"/>
  <c r="AL30" i="10"/>
  <c r="X30" i="10" s="1"/>
  <c r="AM30" i="10"/>
  <c r="Y30" i="10" s="1"/>
  <c r="AN30" i="10"/>
  <c r="Z30" i="10" s="1"/>
  <c r="AD31" i="10"/>
  <c r="P31" i="10" s="1"/>
  <c r="AE31" i="10"/>
  <c r="Q31" i="10" s="1"/>
  <c r="AF31" i="10"/>
  <c r="R31" i="10" s="1"/>
  <c r="AG31" i="10"/>
  <c r="S31" i="10" s="1"/>
  <c r="AH31" i="10"/>
  <c r="T31" i="10" s="1"/>
  <c r="AI31" i="10"/>
  <c r="U31" i="10" s="1"/>
  <c r="AJ31" i="10"/>
  <c r="V31" i="10" s="1"/>
  <c r="AK31" i="10"/>
  <c r="W31" i="10" s="1"/>
  <c r="AL31" i="10"/>
  <c r="X31" i="10" s="1"/>
  <c r="AM31" i="10"/>
  <c r="Y31" i="10" s="1"/>
  <c r="AN31" i="10"/>
  <c r="Z31" i="10" s="1"/>
  <c r="AD32" i="10"/>
  <c r="P32" i="10" s="1"/>
  <c r="AE32" i="10"/>
  <c r="Q32" i="10" s="1"/>
  <c r="AF32" i="10"/>
  <c r="R32" i="10" s="1"/>
  <c r="AG32" i="10"/>
  <c r="S32" i="10" s="1"/>
  <c r="AH32" i="10"/>
  <c r="T32" i="10" s="1"/>
  <c r="AI32" i="10"/>
  <c r="U32" i="10" s="1"/>
  <c r="AJ32" i="10"/>
  <c r="V32" i="10" s="1"/>
  <c r="AK32" i="10"/>
  <c r="W32" i="10" s="1"/>
  <c r="AL32" i="10"/>
  <c r="X32" i="10" s="1"/>
  <c r="AM32" i="10"/>
  <c r="Y32" i="10" s="1"/>
  <c r="AN32" i="10"/>
  <c r="Z32" i="10" s="1"/>
  <c r="AD33" i="10"/>
  <c r="P33" i="10" s="1"/>
  <c r="AE33" i="10"/>
  <c r="Q33" i="10" s="1"/>
  <c r="AF33" i="10"/>
  <c r="R33" i="10" s="1"/>
  <c r="AG33" i="10"/>
  <c r="S33" i="10" s="1"/>
  <c r="AH33" i="10"/>
  <c r="T33" i="10" s="1"/>
  <c r="AI33" i="10"/>
  <c r="U33" i="10" s="1"/>
  <c r="AJ33" i="10"/>
  <c r="V33" i="10" s="1"/>
  <c r="AK33" i="10"/>
  <c r="W33" i="10" s="1"/>
  <c r="AL33" i="10"/>
  <c r="X33" i="10" s="1"/>
  <c r="AM33" i="10"/>
  <c r="Y33" i="10" s="1"/>
  <c r="AN33" i="10"/>
  <c r="Z33" i="10" s="1"/>
  <c r="AD34" i="10"/>
  <c r="P34" i="10" s="1"/>
  <c r="AE34" i="10"/>
  <c r="Q34" i="10" s="1"/>
  <c r="AF34" i="10"/>
  <c r="R34" i="10" s="1"/>
  <c r="AG34" i="10"/>
  <c r="S34" i="10" s="1"/>
  <c r="AH34" i="10"/>
  <c r="T34" i="10" s="1"/>
  <c r="AI34" i="10"/>
  <c r="U34" i="10" s="1"/>
  <c r="AJ34" i="10"/>
  <c r="V34" i="10" s="1"/>
  <c r="AK34" i="10"/>
  <c r="W34" i="10" s="1"/>
  <c r="AL34" i="10"/>
  <c r="X34" i="10" s="1"/>
  <c r="AM34" i="10"/>
  <c r="Y34" i="10" s="1"/>
  <c r="AN34" i="10"/>
  <c r="Z34" i="10" s="1"/>
  <c r="AD35" i="10"/>
  <c r="P35" i="10" s="1"/>
  <c r="AE35" i="10"/>
  <c r="Q35" i="10" s="1"/>
  <c r="AF35" i="10"/>
  <c r="R35" i="10" s="1"/>
  <c r="AG35" i="10"/>
  <c r="S35" i="10" s="1"/>
  <c r="AH35" i="10"/>
  <c r="T35" i="10" s="1"/>
  <c r="AI35" i="10"/>
  <c r="U35" i="10" s="1"/>
  <c r="AJ35" i="10"/>
  <c r="V35" i="10" s="1"/>
  <c r="AK35" i="10"/>
  <c r="W35" i="10" s="1"/>
  <c r="AL35" i="10"/>
  <c r="X35" i="10" s="1"/>
  <c r="AM35" i="10"/>
  <c r="Y35" i="10" s="1"/>
  <c r="AN35" i="10"/>
  <c r="Z35" i="10" s="1"/>
  <c r="AD36" i="10"/>
  <c r="P36" i="10" s="1"/>
  <c r="AE36" i="10"/>
  <c r="Q36" i="10" s="1"/>
  <c r="AF36" i="10"/>
  <c r="R36" i="10" s="1"/>
  <c r="AG36" i="10"/>
  <c r="S36" i="10" s="1"/>
  <c r="AH36" i="10"/>
  <c r="T36" i="10" s="1"/>
  <c r="AI36" i="10"/>
  <c r="U36" i="10" s="1"/>
  <c r="AJ36" i="10"/>
  <c r="V36" i="10" s="1"/>
  <c r="AK36" i="10"/>
  <c r="W36" i="10" s="1"/>
  <c r="AL36" i="10"/>
  <c r="X36" i="10" s="1"/>
  <c r="AM36" i="10"/>
  <c r="Y36" i="10" s="1"/>
  <c r="AN36" i="10"/>
  <c r="Z36" i="10" s="1"/>
  <c r="AD37" i="10"/>
  <c r="P37" i="10" s="1"/>
  <c r="AE37" i="10"/>
  <c r="Q37" i="10" s="1"/>
  <c r="AF37" i="10"/>
  <c r="R37" i="10" s="1"/>
  <c r="AG37" i="10"/>
  <c r="S37" i="10" s="1"/>
  <c r="AH37" i="10"/>
  <c r="T37" i="10" s="1"/>
  <c r="AI37" i="10"/>
  <c r="U37" i="10" s="1"/>
  <c r="AJ37" i="10"/>
  <c r="V37" i="10" s="1"/>
  <c r="AK37" i="10"/>
  <c r="W37" i="10" s="1"/>
  <c r="AL37" i="10"/>
  <c r="X37" i="10" s="1"/>
  <c r="AM37" i="10"/>
  <c r="Y37" i="10" s="1"/>
  <c r="AN37" i="10"/>
  <c r="Z37" i="10" s="1"/>
  <c r="AD38" i="10"/>
  <c r="P38" i="10" s="1"/>
  <c r="AE38" i="10"/>
  <c r="Q38" i="10" s="1"/>
  <c r="AF38" i="10"/>
  <c r="R38" i="10" s="1"/>
  <c r="AG38" i="10"/>
  <c r="S38" i="10" s="1"/>
  <c r="AH38" i="10"/>
  <c r="T38" i="10" s="1"/>
  <c r="AI38" i="10"/>
  <c r="U38" i="10" s="1"/>
  <c r="AJ38" i="10"/>
  <c r="V38" i="10" s="1"/>
  <c r="AK38" i="10"/>
  <c r="W38" i="10" s="1"/>
  <c r="AL38" i="10"/>
  <c r="X38" i="10" s="1"/>
  <c r="AM38" i="10"/>
  <c r="Y38" i="10" s="1"/>
  <c r="AN38" i="10"/>
  <c r="Z38" i="10" s="1"/>
  <c r="AD39" i="10"/>
  <c r="P39" i="10" s="1"/>
  <c r="AE39" i="10"/>
  <c r="Q39" i="10" s="1"/>
  <c r="AF39" i="10"/>
  <c r="R39" i="10" s="1"/>
  <c r="AG39" i="10"/>
  <c r="S39" i="10" s="1"/>
  <c r="AH39" i="10"/>
  <c r="T39" i="10" s="1"/>
  <c r="AI39" i="10"/>
  <c r="U39" i="10" s="1"/>
  <c r="AJ39" i="10"/>
  <c r="V39" i="10" s="1"/>
  <c r="AK39" i="10"/>
  <c r="W39" i="10" s="1"/>
  <c r="AL39" i="10"/>
  <c r="X39" i="10" s="1"/>
  <c r="AM39" i="10"/>
  <c r="Y39" i="10" s="1"/>
  <c r="AN39" i="10"/>
  <c r="Z39" i="10" s="1"/>
  <c r="AD40" i="10"/>
  <c r="P40" i="10" s="1"/>
  <c r="AE40" i="10"/>
  <c r="Q40" i="10" s="1"/>
  <c r="AF40" i="10"/>
  <c r="R40" i="10" s="1"/>
  <c r="AG40" i="10"/>
  <c r="S40" i="10" s="1"/>
  <c r="AH40" i="10"/>
  <c r="T40" i="10" s="1"/>
  <c r="AI40" i="10"/>
  <c r="U40" i="10" s="1"/>
  <c r="AJ40" i="10"/>
  <c r="V40" i="10" s="1"/>
  <c r="AK40" i="10"/>
  <c r="W40" i="10" s="1"/>
  <c r="AL40" i="10"/>
  <c r="X40" i="10" s="1"/>
  <c r="AM40" i="10"/>
  <c r="Y40" i="10" s="1"/>
  <c r="AN40" i="10"/>
  <c r="Z40" i="10" s="1"/>
  <c r="AD41" i="10"/>
  <c r="P41" i="10" s="1"/>
  <c r="AE41" i="10"/>
  <c r="Q41" i="10" s="1"/>
  <c r="AF41" i="10"/>
  <c r="R41" i="10" s="1"/>
  <c r="AG41" i="10"/>
  <c r="S41" i="10" s="1"/>
  <c r="AH41" i="10"/>
  <c r="T41" i="10" s="1"/>
  <c r="AI41" i="10"/>
  <c r="U41" i="10" s="1"/>
  <c r="AJ41" i="10"/>
  <c r="V41" i="10" s="1"/>
  <c r="AK41" i="10"/>
  <c r="W41" i="10" s="1"/>
  <c r="AL41" i="10"/>
  <c r="X41" i="10" s="1"/>
  <c r="AM41" i="10"/>
  <c r="Y41" i="10" s="1"/>
  <c r="AN41" i="10"/>
  <c r="Z41" i="10" s="1"/>
  <c r="AD42" i="10"/>
  <c r="P42" i="10" s="1"/>
  <c r="AE42" i="10"/>
  <c r="Q42" i="10" s="1"/>
  <c r="AF42" i="10"/>
  <c r="R42" i="10" s="1"/>
  <c r="AG42" i="10"/>
  <c r="S42" i="10" s="1"/>
  <c r="AH42" i="10"/>
  <c r="T42" i="10" s="1"/>
  <c r="AI42" i="10"/>
  <c r="U42" i="10" s="1"/>
  <c r="AJ42" i="10"/>
  <c r="V42" i="10" s="1"/>
  <c r="AK42" i="10"/>
  <c r="W42" i="10" s="1"/>
  <c r="AL42" i="10"/>
  <c r="X42" i="10" s="1"/>
  <c r="AM42" i="10"/>
  <c r="Y42" i="10" s="1"/>
  <c r="AN42" i="10"/>
  <c r="Z42" i="10" s="1"/>
  <c r="AD43" i="10"/>
  <c r="P43" i="10" s="1"/>
  <c r="AE43" i="10"/>
  <c r="Q43" i="10" s="1"/>
  <c r="AF43" i="10"/>
  <c r="R43" i="10" s="1"/>
  <c r="AG43" i="10"/>
  <c r="S43" i="10" s="1"/>
  <c r="AH43" i="10"/>
  <c r="T43" i="10" s="1"/>
  <c r="AI43" i="10"/>
  <c r="U43" i="10" s="1"/>
  <c r="AJ43" i="10"/>
  <c r="V43" i="10" s="1"/>
  <c r="AK43" i="10"/>
  <c r="W43" i="10" s="1"/>
  <c r="AL43" i="10"/>
  <c r="X43" i="10" s="1"/>
  <c r="AM43" i="10"/>
  <c r="Y43" i="10" s="1"/>
  <c r="AN43" i="10"/>
  <c r="Z43" i="10" s="1"/>
  <c r="AD44" i="10"/>
  <c r="P44" i="10" s="1"/>
  <c r="AE44" i="10"/>
  <c r="Q44" i="10" s="1"/>
  <c r="AF44" i="10"/>
  <c r="R44" i="10" s="1"/>
  <c r="AG44" i="10"/>
  <c r="S44" i="10" s="1"/>
  <c r="AH44" i="10"/>
  <c r="T44" i="10" s="1"/>
  <c r="AI44" i="10"/>
  <c r="U44" i="10" s="1"/>
  <c r="AJ44" i="10"/>
  <c r="V44" i="10" s="1"/>
  <c r="AK44" i="10"/>
  <c r="W44" i="10" s="1"/>
  <c r="AL44" i="10"/>
  <c r="X44" i="10" s="1"/>
  <c r="AM44" i="10"/>
  <c r="Y44" i="10" s="1"/>
  <c r="AN44" i="10"/>
  <c r="Z44" i="10" s="1"/>
  <c r="AD45" i="10"/>
  <c r="P45" i="10" s="1"/>
  <c r="AE45" i="10"/>
  <c r="Q45" i="10" s="1"/>
  <c r="AF45" i="10"/>
  <c r="R45" i="10" s="1"/>
  <c r="AG45" i="10"/>
  <c r="S45" i="10" s="1"/>
  <c r="AH45" i="10"/>
  <c r="T45" i="10" s="1"/>
  <c r="AI45" i="10"/>
  <c r="U45" i="10" s="1"/>
  <c r="AJ45" i="10"/>
  <c r="V45" i="10" s="1"/>
  <c r="AK45" i="10"/>
  <c r="W45" i="10" s="1"/>
  <c r="AL45" i="10"/>
  <c r="X45" i="10" s="1"/>
  <c r="AM45" i="10"/>
  <c r="Y45" i="10" s="1"/>
  <c r="AN45" i="10"/>
  <c r="Z45" i="10" s="1"/>
  <c r="AD46" i="10"/>
  <c r="P46" i="10" s="1"/>
  <c r="AE46" i="10"/>
  <c r="Q46" i="10" s="1"/>
  <c r="AF46" i="10"/>
  <c r="R46" i="10" s="1"/>
  <c r="AG46" i="10"/>
  <c r="S46" i="10" s="1"/>
  <c r="AH46" i="10"/>
  <c r="T46" i="10" s="1"/>
  <c r="AI46" i="10"/>
  <c r="U46" i="10" s="1"/>
  <c r="AJ46" i="10"/>
  <c r="V46" i="10" s="1"/>
  <c r="AK46" i="10"/>
  <c r="W46" i="10" s="1"/>
  <c r="AL46" i="10"/>
  <c r="X46" i="10" s="1"/>
  <c r="AM46" i="10"/>
  <c r="Y46" i="10" s="1"/>
  <c r="AN46" i="10"/>
  <c r="Z46" i="10" s="1"/>
  <c r="AD47" i="10"/>
  <c r="P47" i="10" s="1"/>
  <c r="AE47" i="10"/>
  <c r="Q47" i="10" s="1"/>
  <c r="AF47" i="10"/>
  <c r="R47" i="10" s="1"/>
  <c r="AG47" i="10"/>
  <c r="S47" i="10" s="1"/>
  <c r="AH47" i="10"/>
  <c r="T47" i="10" s="1"/>
  <c r="AI47" i="10"/>
  <c r="U47" i="10" s="1"/>
  <c r="AJ47" i="10"/>
  <c r="V47" i="10" s="1"/>
  <c r="AK47" i="10"/>
  <c r="W47" i="10" s="1"/>
  <c r="AL47" i="10"/>
  <c r="X47" i="10" s="1"/>
  <c r="AM47" i="10"/>
  <c r="Y47" i="10" s="1"/>
  <c r="AN47" i="10"/>
  <c r="Z47" i="10" s="1"/>
  <c r="AD48" i="10"/>
  <c r="P48" i="10" s="1"/>
  <c r="AE48" i="10"/>
  <c r="Q48" i="10" s="1"/>
  <c r="AF48" i="10"/>
  <c r="R48" i="10" s="1"/>
  <c r="AG48" i="10"/>
  <c r="S48" i="10" s="1"/>
  <c r="AH48" i="10"/>
  <c r="T48" i="10" s="1"/>
  <c r="AI48" i="10"/>
  <c r="U48" i="10" s="1"/>
  <c r="AJ48" i="10"/>
  <c r="V48" i="10" s="1"/>
  <c r="AK48" i="10"/>
  <c r="W48" i="10" s="1"/>
  <c r="AL48" i="10"/>
  <c r="X48" i="10" s="1"/>
  <c r="AM48" i="10"/>
  <c r="Y48" i="10" s="1"/>
  <c r="AN48" i="10"/>
  <c r="Z48" i="10" s="1"/>
  <c r="AD49" i="10"/>
  <c r="P49" i="10" s="1"/>
  <c r="AE49" i="10"/>
  <c r="Q49" i="10" s="1"/>
  <c r="AF49" i="10"/>
  <c r="R49" i="10" s="1"/>
  <c r="AG49" i="10"/>
  <c r="S49" i="10" s="1"/>
  <c r="AH49" i="10"/>
  <c r="T49" i="10" s="1"/>
  <c r="AI49" i="10"/>
  <c r="U49" i="10" s="1"/>
  <c r="AJ49" i="10"/>
  <c r="V49" i="10" s="1"/>
  <c r="AK49" i="10"/>
  <c r="W49" i="10" s="1"/>
  <c r="AL49" i="10"/>
  <c r="X49" i="10" s="1"/>
  <c r="AM49" i="10"/>
  <c r="Y49" i="10" s="1"/>
  <c r="AN49" i="10"/>
  <c r="Z49" i="10" s="1"/>
  <c r="AD50" i="10"/>
  <c r="P50" i="10" s="1"/>
  <c r="AE50" i="10"/>
  <c r="Q50" i="10" s="1"/>
  <c r="AF50" i="10"/>
  <c r="R50" i="10" s="1"/>
  <c r="AG50" i="10"/>
  <c r="S50" i="10" s="1"/>
  <c r="AH50" i="10"/>
  <c r="T50" i="10" s="1"/>
  <c r="AI50" i="10"/>
  <c r="U50" i="10" s="1"/>
  <c r="AJ50" i="10"/>
  <c r="V50" i="10" s="1"/>
  <c r="AK50" i="10"/>
  <c r="W50" i="10" s="1"/>
  <c r="AL50" i="10"/>
  <c r="X50" i="10" s="1"/>
  <c r="AM50" i="10"/>
  <c r="Y50" i="10" s="1"/>
  <c r="AN50" i="10"/>
  <c r="Z50" i="10" s="1"/>
  <c r="AD51" i="10"/>
  <c r="P51" i="10" s="1"/>
  <c r="AE51" i="10"/>
  <c r="Q51" i="10" s="1"/>
  <c r="AF51" i="10"/>
  <c r="R51" i="10" s="1"/>
  <c r="AG51" i="10"/>
  <c r="S51" i="10" s="1"/>
  <c r="AH51" i="10"/>
  <c r="T51" i="10" s="1"/>
  <c r="AI51" i="10"/>
  <c r="U51" i="10" s="1"/>
  <c r="AJ51" i="10"/>
  <c r="V51" i="10" s="1"/>
  <c r="AK51" i="10"/>
  <c r="W51" i="10" s="1"/>
  <c r="AL51" i="10"/>
  <c r="X51" i="10" s="1"/>
  <c r="AM51" i="10"/>
  <c r="Y51" i="10" s="1"/>
  <c r="AN51" i="10"/>
  <c r="Z51" i="10" s="1"/>
  <c r="AD52" i="10"/>
  <c r="P52" i="10" s="1"/>
  <c r="AE52" i="10"/>
  <c r="Q52" i="10" s="1"/>
  <c r="AF52" i="10"/>
  <c r="R52" i="10" s="1"/>
  <c r="AG52" i="10"/>
  <c r="S52" i="10" s="1"/>
  <c r="AH52" i="10"/>
  <c r="T52" i="10" s="1"/>
  <c r="AI52" i="10"/>
  <c r="U52" i="10" s="1"/>
  <c r="AJ52" i="10"/>
  <c r="V52" i="10" s="1"/>
  <c r="AK52" i="10"/>
  <c r="W52" i="10" s="1"/>
  <c r="AL52" i="10"/>
  <c r="X52" i="10" s="1"/>
  <c r="AM52" i="10"/>
  <c r="Y52" i="10" s="1"/>
  <c r="AN52" i="10"/>
  <c r="Z52" i="10" s="1"/>
  <c r="AD53" i="10"/>
  <c r="P53" i="10" s="1"/>
  <c r="AE53" i="10"/>
  <c r="Q53" i="10" s="1"/>
  <c r="AF53" i="10"/>
  <c r="R53" i="10" s="1"/>
  <c r="AG53" i="10"/>
  <c r="S53" i="10" s="1"/>
  <c r="AH53" i="10"/>
  <c r="T53" i="10" s="1"/>
  <c r="AI53" i="10"/>
  <c r="U53" i="10" s="1"/>
  <c r="AJ53" i="10"/>
  <c r="V53" i="10" s="1"/>
  <c r="AK53" i="10"/>
  <c r="W53" i="10" s="1"/>
  <c r="AL53" i="10"/>
  <c r="X53" i="10" s="1"/>
  <c r="AM53" i="10"/>
  <c r="Y53" i="10" s="1"/>
  <c r="AN53" i="10"/>
  <c r="Z53" i="10" s="1"/>
  <c r="AD54" i="10"/>
  <c r="P54" i="10" s="1"/>
  <c r="AE54" i="10"/>
  <c r="Q54" i="10" s="1"/>
  <c r="AF54" i="10"/>
  <c r="R54" i="10" s="1"/>
  <c r="AG54" i="10"/>
  <c r="S54" i="10" s="1"/>
  <c r="AH54" i="10"/>
  <c r="T54" i="10" s="1"/>
  <c r="AI54" i="10"/>
  <c r="U54" i="10" s="1"/>
  <c r="AJ54" i="10"/>
  <c r="V54" i="10" s="1"/>
  <c r="AK54" i="10"/>
  <c r="W54" i="10" s="1"/>
  <c r="AL54" i="10"/>
  <c r="X54" i="10" s="1"/>
  <c r="AM54" i="10"/>
  <c r="Y54" i="10" s="1"/>
  <c r="AN54" i="10"/>
  <c r="Z54" i="10" s="1"/>
  <c r="AD55" i="10"/>
  <c r="P55" i="10" s="1"/>
  <c r="AE55" i="10"/>
  <c r="Q55" i="10" s="1"/>
  <c r="AF55" i="10"/>
  <c r="R55" i="10" s="1"/>
  <c r="AG55" i="10"/>
  <c r="S55" i="10" s="1"/>
  <c r="AH55" i="10"/>
  <c r="T55" i="10" s="1"/>
  <c r="AI55" i="10"/>
  <c r="U55" i="10" s="1"/>
  <c r="AJ55" i="10"/>
  <c r="V55" i="10" s="1"/>
  <c r="AK55" i="10"/>
  <c r="W55" i="10" s="1"/>
  <c r="AL55" i="10"/>
  <c r="X55" i="10" s="1"/>
  <c r="AM55" i="10"/>
  <c r="Y55" i="10" s="1"/>
  <c r="AN55" i="10"/>
  <c r="Z55" i="10" s="1"/>
  <c r="AD56" i="10"/>
  <c r="P56" i="10" s="1"/>
  <c r="AE56" i="10"/>
  <c r="Q56" i="10" s="1"/>
  <c r="AF56" i="10"/>
  <c r="R56" i="10" s="1"/>
  <c r="AG56" i="10"/>
  <c r="S56" i="10" s="1"/>
  <c r="AH56" i="10"/>
  <c r="T56" i="10" s="1"/>
  <c r="AI56" i="10"/>
  <c r="U56" i="10" s="1"/>
  <c r="AJ56" i="10"/>
  <c r="V56" i="10" s="1"/>
  <c r="AK56" i="10"/>
  <c r="W56" i="10" s="1"/>
  <c r="AL56" i="10"/>
  <c r="X56" i="10" s="1"/>
  <c r="AM56" i="10"/>
  <c r="Y56" i="10" s="1"/>
  <c r="AN56" i="10"/>
  <c r="Z56" i="10" s="1"/>
  <c r="AD57" i="10"/>
  <c r="P57" i="10" s="1"/>
  <c r="AE57" i="10"/>
  <c r="Q57" i="10" s="1"/>
  <c r="AF57" i="10"/>
  <c r="R57" i="10" s="1"/>
  <c r="AG57" i="10"/>
  <c r="S57" i="10" s="1"/>
  <c r="AH57" i="10"/>
  <c r="T57" i="10" s="1"/>
  <c r="AI57" i="10"/>
  <c r="U57" i="10" s="1"/>
  <c r="AJ57" i="10"/>
  <c r="V57" i="10" s="1"/>
  <c r="AK57" i="10"/>
  <c r="W57" i="10" s="1"/>
  <c r="AL57" i="10"/>
  <c r="X57" i="10" s="1"/>
  <c r="AM57" i="10"/>
  <c r="Y57" i="10" s="1"/>
  <c r="AN57" i="10"/>
  <c r="Z57" i="10" s="1"/>
  <c r="AD58" i="10"/>
  <c r="P58" i="10" s="1"/>
  <c r="AE58" i="10"/>
  <c r="Q58" i="10" s="1"/>
  <c r="AF58" i="10"/>
  <c r="R58" i="10" s="1"/>
  <c r="AG58" i="10"/>
  <c r="S58" i="10" s="1"/>
  <c r="AH58" i="10"/>
  <c r="T58" i="10" s="1"/>
  <c r="AI58" i="10"/>
  <c r="U58" i="10" s="1"/>
  <c r="AJ58" i="10"/>
  <c r="V58" i="10" s="1"/>
  <c r="AK58" i="10"/>
  <c r="W58" i="10" s="1"/>
  <c r="AL58" i="10"/>
  <c r="X58" i="10" s="1"/>
  <c r="AM58" i="10"/>
  <c r="Y58" i="10" s="1"/>
  <c r="AN58" i="10"/>
  <c r="Z58" i="10" s="1"/>
  <c r="AD59" i="10"/>
  <c r="P59" i="10" s="1"/>
  <c r="AE59" i="10"/>
  <c r="Q59" i="10" s="1"/>
  <c r="AF59" i="10"/>
  <c r="R59" i="10" s="1"/>
  <c r="AG59" i="10"/>
  <c r="S59" i="10" s="1"/>
  <c r="AH59" i="10"/>
  <c r="T59" i="10" s="1"/>
  <c r="AI59" i="10"/>
  <c r="U59" i="10" s="1"/>
  <c r="AJ59" i="10"/>
  <c r="V59" i="10" s="1"/>
  <c r="AK59" i="10"/>
  <c r="W59" i="10" s="1"/>
  <c r="AL59" i="10"/>
  <c r="X59" i="10" s="1"/>
  <c r="AM59" i="10"/>
  <c r="Y59" i="10" s="1"/>
  <c r="AN59" i="10"/>
  <c r="Z59" i="10" s="1"/>
  <c r="AD60" i="10"/>
  <c r="P60" i="10" s="1"/>
  <c r="AE60" i="10"/>
  <c r="Q60" i="10" s="1"/>
  <c r="AF60" i="10"/>
  <c r="R60" i="10" s="1"/>
  <c r="AG60" i="10"/>
  <c r="S60" i="10" s="1"/>
  <c r="AH60" i="10"/>
  <c r="T60" i="10" s="1"/>
  <c r="AI60" i="10"/>
  <c r="U60" i="10" s="1"/>
  <c r="AJ60" i="10"/>
  <c r="V60" i="10" s="1"/>
  <c r="AK60" i="10"/>
  <c r="W60" i="10" s="1"/>
  <c r="AL60" i="10"/>
  <c r="X60" i="10" s="1"/>
  <c r="AM60" i="10"/>
  <c r="Y60" i="10" s="1"/>
  <c r="AN60" i="10"/>
  <c r="Z60" i="10" s="1"/>
  <c r="AD61" i="10"/>
  <c r="P61" i="10" s="1"/>
  <c r="AE61" i="10"/>
  <c r="Q61" i="10" s="1"/>
  <c r="AF61" i="10"/>
  <c r="R61" i="10" s="1"/>
  <c r="AG61" i="10"/>
  <c r="S61" i="10" s="1"/>
  <c r="AH61" i="10"/>
  <c r="T61" i="10" s="1"/>
  <c r="AI61" i="10"/>
  <c r="U61" i="10" s="1"/>
  <c r="AJ61" i="10"/>
  <c r="V61" i="10" s="1"/>
  <c r="AK61" i="10"/>
  <c r="W61" i="10" s="1"/>
  <c r="AL61" i="10"/>
  <c r="X61" i="10" s="1"/>
  <c r="AM61" i="10"/>
  <c r="Y61" i="10" s="1"/>
  <c r="AN61" i="10"/>
  <c r="Z61" i="10" s="1"/>
  <c r="AD62" i="10"/>
  <c r="P62" i="10" s="1"/>
  <c r="AE62" i="10"/>
  <c r="Q62" i="10" s="1"/>
  <c r="AF62" i="10"/>
  <c r="R62" i="10" s="1"/>
  <c r="AG62" i="10"/>
  <c r="S62" i="10" s="1"/>
  <c r="AH62" i="10"/>
  <c r="T62" i="10" s="1"/>
  <c r="AI62" i="10"/>
  <c r="U62" i="10" s="1"/>
  <c r="AJ62" i="10"/>
  <c r="V62" i="10" s="1"/>
  <c r="AK62" i="10"/>
  <c r="W62" i="10" s="1"/>
  <c r="AL62" i="10"/>
  <c r="X62" i="10" s="1"/>
  <c r="AM62" i="10"/>
  <c r="Y62" i="10" s="1"/>
  <c r="AN62" i="10"/>
  <c r="Z62" i="10" s="1"/>
  <c r="AD63" i="10"/>
  <c r="P63" i="10" s="1"/>
  <c r="AE63" i="10"/>
  <c r="Q63" i="10" s="1"/>
  <c r="AF63" i="10"/>
  <c r="R63" i="10" s="1"/>
  <c r="AG63" i="10"/>
  <c r="S63" i="10" s="1"/>
  <c r="AH63" i="10"/>
  <c r="T63" i="10" s="1"/>
  <c r="AI63" i="10"/>
  <c r="U63" i="10" s="1"/>
  <c r="AJ63" i="10"/>
  <c r="V63" i="10" s="1"/>
  <c r="AK63" i="10"/>
  <c r="W63" i="10" s="1"/>
  <c r="AL63" i="10"/>
  <c r="X63" i="10" s="1"/>
  <c r="AM63" i="10"/>
  <c r="Y63" i="10" s="1"/>
  <c r="AN63" i="10"/>
  <c r="Z63" i="10" s="1"/>
  <c r="AD64" i="10"/>
  <c r="P64" i="10" s="1"/>
  <c r="AE64" i="10"/>
  <c r="Q64" i="10" s="1"/>
  <c r="AF64" i="10"/>
  <c r="R64" i="10" s="1"/>
  <c r="AG64" i="10"/>
  <c r="S64" i="10" s="1"/>
  <c r="AH64" i="10"/>
  <c r="T64" i="10" s="1"/>
  <c r="AI64" i="10"/>
  <c r="U64" i="10" s="1"/>
  <c r="AJ64" i="10"/>
  <c r="V64" i="10" s="1"/>
  <c r="AK64" i="10"/>
  <c r="W64" i="10" s="1"/>
  <c r="AL64" i="10"/>
  <c r="X64" i="10" s="1"/>
  <c r="AM64" i="10"/>
  <c r="Y64" i="10" s="1"/>
  <c r="AN64" i="10"/>
  <c r="Z64" i="10" s="1"/>
  <c r="AD65" i="10"/>
  <c r="P65" i="10" s="1"/>
  <c r="AE65" i="10"/>
  <c r="Q65" i="10" s="1"/>
  <c r="AF65" i="10"/>
  <c r="R65" i="10" s="1"/>
  <c r="AG65" i="10"/>
  <c r="S65" i="10" s="1"/>
  <c r="AH65" i="10"/>
  <c r="T65" i="10" s="1"/>
  <c r="AI65" i="10"/>
  <c r="U65" i="10" s="1"/>
  <c r="AJ65" i="10"/>
  <c r="V65" i="10" s="1"/>
  <c r="AK65" i="10"/>
  <c r="W65" i="10" s="1"/>
  <c r="AL65" i="10"/>
  <c r="X65" i="10" s="1"/>
  <c r="AM65" i="10"/>
  <c r="Y65" i="10" s="1"/>
  <c r="AN65" i="10"/>
  <c r="Z65" i="10" s="1"/>
  <c r="AD66" i="10"/>
  <c r="P66" i="10" s="1"/>
  <c r="AE66" i="10"/>
  <c r="Q66" i="10" s="1"/>
  <c r="AF66" i="10"/>
  <c r="R66" i="10" s="1"/>
  <c r="AG66" i="10"/>
  <c r="S66" i="10" s="1"/>
  <c r="AH66" i="10"/>
  <c r="T66" i="10" s="1"/>
  <c r="AI66" i="10"/>
  <c r="U66" i="10" s="1"/>
  <c r="AJ66" i="10"/>
  <c r="V66" i="10" s="1"/>
  <c r="AK66" i="10"/>
  <c r="W66" i="10" s="1"/>
  <c r="AL66" i="10"/>
  <c r="X66" i="10" s="1"/>
  <c r="AM66" i="10"/>
  <c r="Y66" i="10" s="1"/>
  <c r="AN66" i="10"/>
  <c r="Z66" i="10" s="1"/>
  <c r="AD67" i="10"/>
  <c r="P67" i="10" s="1"/>
  <c r="AE67" i="10"/>
  <c r="Q67" i="10" s="1"/>
  <c r="AF67" i="10"/>
  <c r="R67" i="10" s="1"/>
  <c r="AG67" i="10"/>
  <c r="S67" i="10" s="1"/>
  <c r="AH67" i="10"/>
  <c r="T67" i="10" s="1"/>
  <c r="AI67" i="10"/>
  <c r="U67" i="10" s="1"/>
  <c r="AJ67" i="10"/>
  <c r="V67" i="10" s="1"/>
  <c r="AK67" i="10"/>
  <c r="W67" i="10" s="1"/>
  <c r="AL67" i="10"/>
  <c r="X67" i="10" s="1"/>
  <c r="AM67" i="10"/>
  <c r="Y67" i="10" s="1"/>
  <c r="AN67" i="10"/>
  <c r="Z67" i="10" s="1"/>
  <c r="AD68" i="10"/>
  <c r="P68" i="10" s="1"/>
  <c r="AE68" i="10"/>
  <c r="Q68" i="10" s="1"/>
  <c r="AF68" i="10"/>
  <c r="R68" i="10" s="1"/>
  <c r="AG68" i="10"/>
  <c r="S68" i="10" s="1"/>
  <c r="AH68" i="10"/>
  <c r="T68" i="10" s="1"/>
  <c r="AI68" i="10"/>
  <c r="U68" i="10" s="1"/>
  <c r="AJ68" i="10"/>
  <c r="V68" i="10" s="1"/>
  <c r="AK68" i="10"/>
  <c r="W68" i="10" s="1"/>
  <c r="AL68" i="10"/>
  <c r="X68" i="10" s="1"/>
  <c r="AM68" i="10"/>
  <c r="Y68" i="10" s="1"/>
  <c r="AN68" i="10"/>
  <c r="Z68" i="10" s="1"/>
  <c r="AD69" i="10"/>
  <c r="P69" i="10" s="1"/>
  <c r="AE69" i="10"/>
  <c r="Q69" i="10" s="1"/>
  <c r="AF69" i="10"/>
  <c r="R69" i="10" s="1"/>
  <c r="AG69" i="10"/>
  <c r="S69" i="10" s="1"/>
  <c r="AH69" i="10"/>
  <c r="T69" i="10" s="1"/>
  <c r="AI69" i="10"/>
  <c r="U69" i="10" s="1"/>
  <c r="AJ69" i="10"/>
  <c r="V69" i="10" s="1"/>
  <c r="AK69" i="10"/>
  <c r="W69" i="10" s="1"/>
  <c r="AL69" i="10"/>
  <c r="X69" i="10" s="1"/>
  <c r="AM69" i="10"/>
  <c r="Y69" i="10" s="1"/>
  <c r="AN69" i="10"/>
  <c r="Z69" i="10" s="1"/>
  <c r="AD70" i="10"/>
  <c r="P70" i="10" s="1"/>
  <c r="AE70" i="10"/>
  <c r="Q70" i="10" s="1"/>
  <c r="AF70" i="10"/>
  <c r="R70" i="10" s="1"/>
  <c r="AG70" i="10"/>
  <c r="S70" i="10" s="1"/>
  <c r="AH70" i="10"/>
  <c r="T70" i="10" s="1"/>
  <c r="AI70" i="10"/>
  <c r="U70" i="10" s="1"/>
  <c r="AJ70" i="10"/>
  <c r="V70" i="10" s="1"/>
  <c r="AK70" i="10"/>
  <c r="W70" i="10" s="1"/>
  <c r="AL70" i="10"/>
  <c r="X70" i="10" s="1"/>
  <c r="AM70" i="10"/>
  <c r="Y70" i="10" s="1"/>
  <c r="AN70" i="10"/>
  <c r="Z70" i="10" s="1"/>
  <c r="AD71" i="10"/>
  <c r="P71" i="10" s="1"/>
  <c r="AE71" i="10"/>
  <c r="Q71" i="10" s="1"/>
  <c r="AF71" i="10"/>
  <c r="R71" i="10" s="1"/>
  <c r="AG71" i="10"/>
  <c r="S71" i="10" s="1"/>
  <c r="AH71" i="10"/>
  <c r="T71" i="10" s="1"/>
  <c r="AI71" i="10"/>
  <c r="U71" i="10" s="1"/>
  <c r="AJ71" i="10"/>
  <c r="V71" i="10" s="1"/>
  <c r="AK71" i="10"/>
  <c r="W71" i="10" s="1"/>
  <c r="AL71" i="10"/>
  <c r="X71" i="10" s="1"/>
  <c r="AM71" i="10"/>
  <c r="Y71" i="10" s="1"/>
  <c r="AN71" i="10"/>
  <c r="Z71" i="10" s="1"/>
  <c r="AD72" i="10"/>
  <c r="P72" i="10" s="1"/>
  <c r="AE72" i="10"/>
  <c r="Q72" i="10" s="1"/>
  <c r="AF72" i="10"/>
  <c r="R72" i="10" s="1"/>
  <c r="AG72" i="10"/>
  <c r="S72" i="10" s="1"/>
  <c r="AH72" i="10"/>
  <c r="T72" i="10" s="1"/>
  <c r="AI72" i="10"/>
  <c r="U72" i="10" s="1"/>
  <c r="AJ72" i="10"/>
  <c r="V72" i="10" s="1"/>
  <c r="AK72" i="10"/>
  <c r="W72" i="10" s="1"/>
  <c r="AL72" i="10"/>
  <c r="X72" i="10" s="1"/>
  <c r="AM72" i="10"/>
  <c r="Y72" i="10" s="1"/>
  <c r="AN72" i="10"/>
  <c r="Z72" i="10" s="1"/>
  <c r="AD73" i="10"/>
  <c r="P73" i="10" s="1"/>
  <c r="AE73" i="10"/>
  <c r="Q73" i="10" s="1"/>
  <c r="AF73" i="10"/>
  <c r="R73" i="10" s="1"/>
  <c r="AG73" i="10"/>
  <c r="S73" i="10" s="1"/>
  <c r="AH73" i="10"/>
  <c r="T73" i="10" s="1"/>
  <c r="AI73" i="10"/>
  <c r="U73" i="10" s="1"/>
  <c r="AJ73" i="10"/>
  <c r="V73" i="10" s="1"/>
  <c r="AK73" i="10"/>
  <c r="W73" i="10" s="1"/>
  <c r="AL73" i="10"/>
  <c r="X73" i="10" s="1"/>
  <c r="AM73" i="10"/>
  <c r="Y73" i="10" s="1"/>
  <c r="AN73" i="10"/>
  <c r="Z73" i="10" s="1"/>
  <c r="AD74" i="10"/>
  <c r="P74" i="10" s="1"/>
  <c r="AE74" i="10"/>
  <c r="Q74" i="10" s="1"/>
  <c r="AF74" i="10"/>
  <c r="R74" i="10" s="1"/>
  <c r="AG74" i="10"/>
  <c r="S74" i="10" s="1"/>
  <c r="AH74" i="10"/>
  <c r="T74" i="10" s="1"/>
  <c r="AI74" i="10"/>
  <c r="U74" i="10" s="1"/>
  <c r="AJ74" i="10"/>
  <c r="V74" i="10" s="1"/>
  <c r="AK74" i="10"/>
  <c r="W74" i="10" s="1"/>
  <c r="AL74" i="10"/>
  <c r="X74" i="10" s="1"/>
  <c r="AM74" i="10"/>
  <c r="Y74" i="10" s="1"/>
  <c r="AN74" i="10"/>
  <c r="Z74" i="10" s="1"/>
  <c r="AD75" i="10"/>
  <c r="P75" i="10" s="1"/>
  <c r="AE75" i="10"/>
  <c r="Q75" i="10" s="1"/>
  <c r="AF75" i="10"/>
  <c r="R75" i="10" s="1"/>
  <c r="AG75" i="10"/>
  <c r="S75" i="10" s="1"/>
  <c r="AH75" i="10"/>
  <c r="T75" i="10" s="1"/>
  <c r="AI75" i="10"/>
  <c r="U75" i="10" s="1"/>
  <c r="AJ75" i="10"/>
  <c r="V75" i="10" s="1"/>
  <c r="AK75" i="10"/>
  <c r="W75" i="10" s="1"/>
  <c r="AL75" i="10"/>
  <c r="X75" i="10" s="1"/>
  <c r="AM75" i="10"/>
  <c r="Y75" i="10" s="1"/>
  <c r="AN75" i="10"/>
  <c r="Z75" i="10" s="1"/>
  <c r="AD76" i="10"/>
  <c r="P76" i="10" s="1"/>
  <c r="AE76" i="10"/>
  <c r="Q76" i="10" s="1"/>
  <c r="AF76" i="10"/>
  <c r="R76" i="10" s="1"/>
  <c r="AG76" i="10"/>
  <c r="S76" i="10" s="1"/>
  <c r="AH76" i="10"/>
  <c r="T76" i="10" s="1"/>
  <c r="AI76" i="10"/>
  <c r="U76" i="10" s="1"/>
  <c r="AJ76" i="10"/>
  <c r="V76" i="10" s="1"/>
  <c r="AK76" i="10"/>
  <c r="W76" i="10" s="1"/>
  <c r="AL76" i="10"/>
  <c r="X76" i="10" s="1"/>
  <c r="AM76" i="10"/>
  <c r="Y76" i="10" s="1"/>
  <c r="AN76" i="10"/>
  <c r="Z76" i="10" s="1"/>
  <c r="AD77" i="10"/>
  <c r="P77" i="10" s="1"/>
  <c r="AE77" i="10"/>
  <c r="Q77" i="10" s="1"/>
  <c r="AF77" i="10"/>
  <c r="R77" i="10" s="1"/>
  <c r="AG77" i="10"/>
  <c r="S77" i="10" s="1"/>
  <c r="AH77" i="10"/>
  <c r="T77" i="10" s="1"/>
  <c r="AI77" i="10"/>
  <c r="U77" i="10" s="1"/>
  <c r="AJ77" i="10"/>
  <c r="V77" i="10" s="1"/>
  <c r="AK77" i="10"/>
  <c r="W77" i="10" s="1"/>
  <c r="AL77" i="10"/>
  <c r="X77" i="10" s="1"/>
  <c r="AM77" i="10"/>
  <c r="Y77" i="10" s="1"/>
  <c r="AN77" i="10"/>
  <c r="Z77" i="10" s="1"/>
  <c r="AD78" i="10"/>
  <c r="P78" i="10" s="1"/>
  <c r="AE78" i="10"/>
  <c r="Q78" i="10" s="1"/>
  <c r="AF78" i="10"/>
  <c r="R78" i="10" s="1"/>
  <c r="AG78" i="10"/>
  <c r="S78" i="10" s="1"/>
  <c r="AH78" i="10"/>
  <c r="T78" i="10" s="1"/>
  <c r="AI78" i="10"/>
  <c r="U78" i="10" s="1"/>
  <c r="AJ78" i="10"/>
  <c r="V78" i="10" s="1"/>
  <c r="AK78" i="10"/>
  <c r="W78" i="10" s="1"/>
  <c r="AL78" i="10"/>
  <c r="X78" i="10" s="1"/>
  <c r="AM78" i="10"/>
  <c r="Y78" i="10" s="1"/>
  <c r="AN78" i="10"/>
  <c r="Z78" i="10" s="1"/>
  <c r="AD79" i="10"/>
  <c r="P79" i="10" s="1"/>
  <c r="AE79" i="10"/>
  <c r="Q79" i="10" s="1"/>
  <c r="AF79" i="10"/>
  <c r="R79" i="10" s="1"/>
  <c r="AG79" i="10"/>
  <c r="S79" i="10" s="1"/>
  <c r="AH79" i="10"/>
  <c r="T79" i="10" s="1"/>
  <c r="AI79" i="10"/>
  <c r="U79" i="10" s="1"/>
  <c r="AJ79" i="10"/>
  <c r="V79" i="10" s="1"/>
  <c r="AK79" i="10"/>
  <c r="W79" i="10" s="1"/>
  <c r="AL79" i="10"/>
  <c r="X79" i="10" s="1"/>
  <c r="AM79" i="10"/>
  <c r="Y79" i="10" s="1"/>
  <c r="AN79" i="10"/>
  <c r="Z79" i="10" s="1"/>
  <c r="AD80" i="10"/>
  <c r="P80" i="10" s="1"/>
  <c r="AE80" i="10"/>
  <c r="Q80" i="10" s="1"/>
  <c r="AF80" i="10"/>
  <c r="R80" i="10" s="1"/>
  <c r="AG80" i="10"/>
  <c r="S80" i="10" s="1"/>
  <c r="AH80" i="10"/>
  <c r="T80" i="10" s="1"/>
  <c r="AI80" i="10"/>
  <c r="U80" i="10" s="1"/>
  <c r="AJ80" i="10"/>
  <c r="V80" i="10" s="1"/>
  <c r="AK80" i="10"/>
  <c r="W80" i="10" s="1"/>
  <c r="AL80" i="10"/>
  <c r="X80" i="10" s="1"/>
  <c r="AM80" i="10"/>
  <c r="Y80" i="10" s="1"/>
  <c r="AN80" i="10"/>
  <c r="Z80" i="10" s="1"/>
  <c r="AD81" i="10"/>
  <c r="P81" i="10" s="1"/>
  <c r="AE81" i="10"/>
  <c r="Q81" i="10" s="1"/>
  <c r="AF81" i="10"/>
  <c r="R81" i="10" s="1"/>
  <c r="AG81" i="10"/>
  <c r="S81" i="10" s="1"/>
  <c r="AH81" i="10"/>
  <c r="T81" i="10" s="1"/>
  <c r="AI81" i="10"/>
  <c r="U81" i="10" s="1"/>
  <c r="AJ81" i="10"/>
  <c r="V81" i="10" s="1"/>
  <c r="AK81" i="10"/>
  <c r="W81" i="10" s="1"/>
  <c r="AL81" i="10"/>
  <c r="X81" i="10" s="1"/>
  <c r="AM81" i="10"/>
  <c r="Y81" i="10" s="1"/>
  <c r="AN81" i="10"/>
  <c r="Z81" i="10" s="1"/>
  <c r="AD82" i="10"/>
  <c r="P82" i="10" s="1"/>
  <c r="AE82" i="10"/>
  <c r="Q82" i="10" s="1"/>
  <c r="AF82" i="10"/>
  <c r="R82" i="10" s="1"/>
  <c r="AG82" i="10"/>
  <c r="S82" i="10" s="1"/>
  <c r="AH82" i="10"/>
  <c r="T82" i="10" s="1"/>
  <c r="AI82" i="10"/>
  <c r="U82" i="10" s="1"/>
  <c r="AJ82" i="10"/>
  <c r="V82" i="10" s="1"/>
  <c r="AK82" i="10"/>
  <c r="W82" i="10" s="1"/>
  <c r="AL82" i="10"/>
  <c r="X82" i="10" s="1"/>
  <c r="AM82" i="10"/>
  <c r="Y82" i="10" s="1"/>
  <c r="AN82" i="10"/>
  <c r="Z82" i="10" s="1"/>
  <c r="AD83" i="10"/>
  <c r="P83" i="10" s="1"/>
  <c r="AE83" i="10"/>
  <c r="Q83" i="10" s="1"/>
  <c r="AF83" i="10"/>
  <c r="R83" i="10" s="1"/>
  <c r="AG83" i="10"/>
  <c r="S83" i="10" s="1"/>
  <c r="AH83" i="10"/>
  <c r="T83" i="10" s="1"/>
  <c r="AI83" i="10"/>
  <c r="U83" i="10" s="1"/>
  <c r="AJ83" i="10"/>
  <c r="V83" i="10" s="1"/>
  <c r="AK83" i="10"/>
  <c r="W83" i="10" s="1"/>
  <c r="AL83" i="10"/>
  <c r="X83" i="10" s="1"/>
  <c r="AM83" i="10"/>
  <c r="Y83" i="10" s="1"/>
  <c r="AN83" i="10"/>
  <c r="Z83" i="10" s="1"/>
  <c r="AD84" i="10"/>
  <c r="P84" i="10" s="1"/>
  <c r="AE84" i="10"/>
  <c r="Q84" i="10" s="1"/>
  <c r="AF84" i="10"/>
  <c r="R84" i="10" s="1"/>
  <c r="AG84" i="10"/>
  <c r="S84" i="10" s="1"/>
  <c r="AH84" i="10"/>
  <c r="T84" i="10" s="1"/>
  <c r="AI84" i="10"/>
  <c r="U84" i="10" s="1"/>
  <c r="AJ84" i="10"/>
  <c r="V84" i="10" s="1"/>
  <c r="AK84" i="10"/>
  <c r="W84" i="10" s="1"/>
  <c r="AL84" i="10"/>
  <c r="X84" i="10" s="1"/>
  <c r="AM84" i="10"/>
  <c r="Y84" i="10" s="1"/>
  <c r="AN84" i="10"/>
  <c r="Z84" i="10" s="1"/>
  <c r="AD85" i="10"/>
  <c r="P85" i="10" s="1"/>
  <c r="AE85" i="10"/>
  <c r="Q85" i="10" s="1"/>
  <c r="AF85" i="10"/>
  <c r="R85" i="10" s="1"/>
  <c r="AG85" i="10"/>
  <c r="S85" i="10" s="1"/>
  <c r="AH85" i="10"/>
  <c r="T85" i="10" s="1"/>
  <c r="AI85" i="10"/>
  <c r="U85" i="10" s="1"/>
  <c r="AJ85" i="10"/>
  <c r="V85" i="10" s="1"/>
  <c r="AK85" i="10"/>
  <c r="W85" i="10" s="1"/>
  <c r="AL85" i="10"/>
  <c r="X85" i="10" s="1"/>
  <c r="AM85" i="10"/>
  <c r="Y85" i="10" s="1"/>
  <c r="AN85" i="10"/>
  <c r="Z85" i="10" s="1"/>
  <c r="AD86" i="10"/>
  <c r="P86" i="10" s="1"/>
  <c r="AE86" i="10"/>
  <c r="Q86" i="10" s="1"/>
  <c r="AF86" i="10"/>
  <c r="R86" i="10" s="1"/>
  <c r="AG86" i="10"/>
  <c r="S86" i="10" s="1"/>
  <c r="AH86" i="10"/>
  <c r="T86" i="10" s="1"/>
  <c r="AI86" i="10"/>
  <c r="U86" i="10" s="1"/>
  <c r="AJ86" i="10"/>
  <c r="V86" i="10" s="1"/>
  <c r="AK86" i="10"/>
  <c r="W86" i="10" s="1"/>
  <c r="AL86" i="10"/>
  <c r="X86" i="10" s="1"/>
  <c r="AM86" i="10"/>
  <c r="Y86" i="10" s="1"/>
  <c r="AN86" i="10"/>
  <c r="Z86" i="10" s="1"/>
  <c r="AD87" i="10"/>
  <c r="P87" i="10" s="1"/>
  <c r="AE87" i="10"/>
  <c r="Q87" i="10" s="1"/>
  <c r="AF87" i="10"/>
  <c r="R87" i="10" s="1"/>
  <c r="AG87" i="10"/>
  <c r="S87" i="10" s="1"/>
  <c r="AH87" i="10"/>
  <c r="T87" i="10" s="1"/>
  <c r="AI87" i="10"/>
  <c r="U87" i="10" s="1"/>
  <c r="AJ87" i="10"/>
  <c r="V87" i="10" s="1"/>
  <c r="AK87" i="10"/>
  <c r="W87" i="10" s="1"/>
  <c r="AL87" i="10"/>
  <c r="X87" i="10" s="1"/>
  <c r="AM87" i="10"/>
  <c r="Y87" i="10" s="1"/>
  <c r="AN87" i="10"/>
  <c r="Z87" i="10" s="1"/>
  <c r="AD88" i="10"/>
  <c r="P88" i="10" s="1"/>
  <c r="AE88" i="10"/>
  <c r="Q88" i="10" s="1"/>
  <c r="AF88" i="10"/>
  <c r="R88" i="10" s="1"/>
  <c r="AG88" i="10"/>
  <c r="S88" i="10" s="1"/>
  <c r="AH88" i="10"/>
  <c r="T88" i="10" s="1"/>
  <c r="AI88" i="10"/>
  <c r="U88" i="10" s="1"/>
  <c r="AJ88" i="10"/>
  <c r="V88" i="10" s="1"/>
  <c r="AK88" i="10"/>
  <c r="W88" i="10" s="1"/>
  <c r="AL88" i="10"/>
  <c r="X88" i="10" s="1"/>
  <c r="AM88" i="10"/>
  <c r="Y88" i="10" s="1"/>
  <c r="AN88" i="10"/>
  <c r="Z88" i="10" s="1"/>
  <c r="AD89" i="10"/>
  <c r="P89" i="10" s="1"/>
  <c r="AE89" i="10"/>
  <c r="Q89" i="10" s="1"/>
  <c r="AF89" i="10"/>
  <c r="R89" i="10" s="1"/>
  <c r="AG89" i="10"/>
  <c r="S89" i="10" s="1"/>
  <c r="AH89" i="10"/>
  <c r="T89" i="10" s="1"/>
  <c r="AI89" i="10"/>
  <c r="U89" i="10" s="1"/>
  <c r="AJ89" i="10"/>
  <c r="V89" i="10" s="1"/>
  <c r="AK89" i="10"/>
  <c r="W89" i="10" s="1"/>
  <c r="AL89" i="10"/>
  <c r="X89" i="10" s="1"/>
  <c r="AM89" i="10"/>
  <c r="Y89" i="10" s="1"/>
  <c r="AN89" i="10"/>
  <c r="Z89" i="10" s="1"/>
  <c r="AD90" i="10"/>
  <c r="P90" i="10" s="1"/>
  <c r="AE90" i="10"/>
  <c r="Q90" i="10" s="1"/>
  <c r="AF90" i="10"/>
  <c r="R90" i="10" s="1"/>
  <c r="AG90" i="10"/>
  <c r="S90" i="10" s="1"/>
  <c r="AH90" i="10"/>
  <c r="T90" i="10" s="1"/>
  <c r="AI90" i="10"/>
  <c r="U90" i="10" s="1"/>
  <c r="AJ90" i="10"/>
  <c r="V90" i="10" s="1"/>
  <c r="AK90" i="10"/>
  <c r="W90" i="10" s="1"/>
  <c r="AL90" i="10"/>
  <c r="X90" i="10" s="1"/>
  <c r="AM90" i="10"/>
  <c r="Y90" i="10" s="1"/>
  <c r="AN90" i="10"/>
  <c r="Z90" i="10" s="1"/>
  <c r="AD91" i="10"/>
  <c r="P91" i="10" s="1"/>
  <c r="AE91" i="10"/>
  <c r="Q91" i="10" s="1"/>
  <c r="AF91" i="10"/>
  <c r="R91" i="10" s="1"/>
  <c r="AG91" i="10"/>
  <c r="S91" i="10" s="1"/>
  <c r="AH91" i="10"/>
  <c r="T91" i="10" s="1"/>
  <c r="AI91" i="10"/>
  <c r="U91" i="10" s="1"/>
  <c r="AJ91" i="10"/>
  <c r="V91" i="10" s="1"/>
  <c r="AK91" i="10"/>
  <c r="W91" i="10" s="1"/>
  <c r="AL91" i="10"/>
  <c r="X91" i="10" s="1"/>
  <c r="AM91" i="10"/>
  <c r="Y91" i="10" s="1"/>
  <c r="AN91" i="10"/>
  <c r="Z91" i="10" s="1"/>
  <c r="AD92" i="10"/>
  <c r="P92" i="10" s="1"/>
  <c r="AE92" i="10"/>
  <c r="Q92" i="10" s="1"/>
  <c r="AF92" i="10"/>
  <c r="R92" i="10" s="1"/>
  <c r="AG92" i="10"/>
  <c r="S92" i="10" s="1"/>
  <c r="AH92" i="10"/>
  <c r="T92" i="10" s="1"/>
  <c r="AI92" i="10"/>
  <c r="U92" i="10" s="1"/>
  <c r="AJ92" i="10"/>
  <c r="V92" i="10" s="1"/>
  <c r="AK92" i="10"/>
  <c r="W92" i="10" s="1"/>
  <c r="AL92" i="10"/>
  <c r="X92" i="10" s="1"/>
  <c r="AM92" i="10"/>
  <c r="Y92" i="10" s="1"/>
  <c r="AN92" i="10"/>
  <c r="Z92" i="10" s="1"/>
  <c r="AD93" i="10"/>
  <c r="P93" i="10" s="1"/>
  <c r="AE93" i="10"/>
  <c r="Q93" i="10" s="1"/>
  <c r="AF93" i="10"/>
  <c r="R93" i="10" s="1"/>
  <c r="AG93" i="10"/>
  <c r="S93" i="10" s="1"/>
  <c r="AH93" i="10"/>
  <c r="T93" i="10" s="1"/>
  <c r="AI93" i="10"/>
  <c r="U93" i="10" s="1"/>
  <c r="AJ93" i="10"/>
  <c r="V93" i="10" s="1"/>
  <c r="AK93" i="10"/>
  <c r="W93" i="10" s="1"/>
  <c r="AL93" i="10"/>
  <c r="X93" i="10" s="1"/>
  <c r="AM93" i="10"/>
  <c r="Y93" i="10" s="1"/>
  <c r="AN93" i="10"/>
  <c r="Z93" i="10" s="1"/>
  <c r="AD94" i="10"/>
  <c r="P94" i="10" s="1"/>
  <c r="AE94" i="10"/>
  <c r="Q94" i="10" s="1"/>
  <c r="AF94" i="10"/>
  <c r="R94" i="10" s="1"/>
  <c r="AG94" i="10"/>
  <c r="S94" i="10" s="1"/>
  <c r="AH94" i="10"/>
  <c r="T94" i="10" s="1"/>
  <c r="AI94" i="10"/>
  <c r="U94" i="10" s="1"/>
  <c r="AJ94" i="10"/>
  <c r="V94" i="10" s="1"/>
  <c r="AK94" i="10"/>
  <c r="W94" i="10" s="1"/>
  <c r="AL94" i="10"/>
  <c r="X94" i="10" s="1"/>
  <c r="AM94" i="10"/>
  <c r="Y94" i="10" s="1"/>
  <c r="AN94" i="10"/>
  <c r="Z94" i="10" s="1"/>
  <c r="AD95" i="10"/>
  <c r="P95" i="10" s="1"/>
  <c r="AE95" i="10"/>
  <c r="Q95" i="10" s="1"/>
  <c r="AF95" i="10"/>
  <c r="R95" i="10" s="1"/>
  <c r="AG95" i="10"/>
  <c r="S95" i="10" s="1"/>
  <c r="AH95" i="10"/>
  <c r="T95" i="10" s="1"/>
  <c r="AI95" i="10"/>
  <c r="U95" i="10" s="1"/>
  <c r="AJ95" i="10"/>
  <c r="V95" i="10" s="1"/>
  <c r="AK95" i="10"/>
  <c r="W95" i="10" s="1"/>
  <c r="AL95" i="10"/>
  <c r="X95" i="10" s="1"/>
  <c r="AM95" i="10"/>
  <c r="Y95" i="10" s="1"/>
  <c r="AN95" i="10"/>
  <c r="Z95" i="10" s="1"/>
  <c r="AD96" i="10"/>
  <c r="P96" i="10" s="1"/>
  <c r="AE96" i="10"/>
  <c r="Q96" i="10" s="1"/>
  <c r="AF96" i="10"/>
  <c r="R96" i="10" s="1"/>
  <c r="AG96" i="10"/>
  <c r="S96" i="10" s="1"/>
  <c r="AH96" i="10"/>
  <c r="T96" i="10" s="1"/>
  <c r="AI96" i="10"/>
  <c r="U96" i="10" s="1"/>
  <c r="AJ96" i="10"/>
  <c r="V96" i="10" s="1"/>
  <c r="AK96" i="10"/>
  <c r="W96" i="10" s="1"/>
  <c r="AL96" i="10"/>
  <c r="X96" i="10" s="1"/>
  <c r="AM96" i="10"/>
  <c r="Y96" i="10" s="1"/>
  <c r="AN96" i="10"/>
  <c r="Z96" i="10" s="1"/>
  <c r="AD97" i="10"/>
  <c r="P97" i="10" s="1"/>
  <c r="AE97" i="10"/>
  <c r="Q97" i="10" s="1"/>
  <c r="AF97" i="10"/>
  <c r="R97" i="10" s="1"/>
  <c r="AG97" i="10"/>
  <c r="S97" i="10" s="1"/>
  <c r="AH97" i="10"/>
  <c r="T97" i="10" s="1"/>
  <c r="AI97" i="10"/>
  <c r="U97" i="10" s="1"/>
  <c r="AJ97" i="10"/>
  <c r="V97" i="10" s="1"/>
  <c r="AK97" i="10"/>
  <c r="W97" i="10" s="1"/>
  <c r="AL97" i="10"/>
  <c r="X97" i="10" s="1"/>
  <c r="AM97" i="10"/>
  <c r="Y97" i="10" s="1"/>
  <c r="AN97" i="10"/>
  <c r="Z97" i="10" s="1"/>
  <c r="AD98" i="10"/>
  <c r="P98" i="10" s="1"/>
  <c r="AE98" i="10"/>
  <c r="Q98" i="10" s="1"/>
  <c r="AF98" i="10"/>
  <c r="R98" i="10" s="1"/>
  <c r="AG98" i="10"/>
  <c r="S98" i="10" s="1"/>
  <c r="AH98" i="10"/>
  <c r="T98" i="10" s="1"/>
  <c r="AI98" i="10"/>
  <c r="U98" i="10" s="1"/>
  <c r="AJ98" i="10"/>
  <c r="V98" i="10" s="1"/>
  <c r="AK98" i="10"/>
  <c r="W98" i="10" s="1"/>
  <c r="AL98" i="10"/>
  <c r="X98" i="10" s="1"/>
  <c r="AM98" i="10"/>
  <c r="Y98" i="10" s="1"/>
  <c r="AN98" i="10"/>
  <c r="Z98" i="10" s="1"/>
  <c r="AD99" i="10"/>
  <c r="P99" i="10" s="1"/>
  <c r="AE99" i="10"/>
  <c r="Q99" i="10" s="1"/>
  <c r="AF99" i="10"/>
  <c r="R99" i="10" s="1"/>
  <c r="AG99" i="10"/>
  <c r="S99" i="10" s="1"/>
  <c r="AH99" i="10"/>
  <c r="T99" i="10" s="1"/>
  <c r="AI99" i="10"/>
  <c r="U99" i="10" s="1"/>
  <c r="AJ99" i="10"/>
  <c r="V99" i="10" s="1"/>
  <c r="AK99" i="10"/>
  <c r="W99" i="10" s="1"/>
  <c r="AL99" i="10"/>
  <c r="X99" i="10" s="1"/>
  <c r="AM99" i="10"/>
  <c r="Y99" i="10" s="1"/>
  <c r="AN99" i="10"/>
  <c r="Z99" i="10" s="1"/>
  <c r="AD100" i="10"/>
  <c r="P100" i="10" s="1"/>
  <c r="AE100" i="10"/>
  <c r="Q100" i="10" s="1"/>
  <c r="AF100" i="10"/>
  <c r="R100" i="10" s="1"/>
  <c r="AG100" i="10"/>
  <c r="S100" i="10" s="1"/>
  <c r="AH100" i="10"/>
  <c r="T100" i="10" s="1"/>
  <c r="AI100" i="10"/>
  <c r="U100" i="10" s="1"/>
  <c r="AJ100" i="10"/>
  <c r="V100" i="10" s="1"/>
  <c r="AK100" i="10"/>
  <c r="W100" i="10" s="1"/>
  <c r="AL100" i="10"/>
  <c r="X100" i="10" s="1"/>
  <c r="AM100" i="10"/>
  <c r="Y100" i="10" s="1"/>
  <c r="AN100" i="10"/>
  <c r="Z100" i="10" s="1"/>
  <c r="AD101" i="10"/>
  <c r="P101" i="10" s="1"/>
  <c r="AE101" i="10"/>
  <c r="Q101" i="10" s="1"/>
  <c r="AF101" i="10"/>
  <c r="R101" i="10" s="1"/>
  <c r="AG101" i="10"/>
  <c r="S101" i="10" s="1"/>
  <c r="AH101" i="10"/>
  <c r="T101" i="10" s="1"/>
  <c r="AI101" i="10"/>
  <c r="U101" i="10" s="1"/>
  <c r="AJ101" i="10"/>
  <c r="V101" i="10" s="1"/>
  <c r="AK101" i="10"/>
  <c r="W101" i="10" s="1"/>
  <c r="AL101" i="10"/>
  <c r="X101" i="10" s="1"/>
  <c r="AM101" i="10"/>
  <c r="Y101" i="10" s="1"/>
  <c r="AN101" i="10"/>
  <c r="Z101" i="10" s="1"/>
  <c r="AD102" i="10"/>
  <c r="P102" i="10" s="1"/>
  <c r="AE102" i="10"/>
  <c r="Q102" i="10" s="1"/>
  <c r="AF102" i="10"/>
  <c r="R102" i="10" s="1"/>
  <c r="AG102" i="10"/>
  <c r="S102" i="10" s="1"/>
  <c r="AH102" i="10"/>
  <c r="T102" i="10" s="1"/>
  <c r="AI102" i="10"/>
  <c r="U102" i="10" s="1"/>
  <c r="AJ102" i="10"/>
  <c r="V102" i="10" s="1"/>
  <c r="AK102" i="10"/>
  <c r="W102" i="10" s="1"/>
  <c r="AL102" i="10"/>
  <c r="X102" i="10" s="1"/>
  <c r="AM102" i="10"/>
  <c r="Y102" i="10" s="1"/>
  <c r="AN102" i="10"/>
  <c r="Z102" i="10" s="1"/>
  <c r="AD103" i="10"/>
  <c r="P103" i="10" s="1"/>
  <c r="AE103" i="10"/>
  <c r="Q103" i="10" s="1"/>
  <c r="AF103" i="10"/>
  <c r="R103" i="10" s="1"/>
  <c r="AG103" i="10"/>
  <c r="S103" i="10" s="1"/>
  <c r="AH103" i="10"/>
  <c r="T103" i="10" s="1"/>
  <c r="AI103" i="10"/>
  <c r="U103" i="10" s="1"/>
  <c r="AJ103" i="10"/>
  <c r="V103" i="10" s="1"/>
  <c r="AK103" i="10"/>
  <c r="W103" i="10" s="1"/>
  <c r="AL103" i="10"/>
  <c r="X103" i="10" s="1"/>
  <c r="AM103" i="10"/>
  <c r="Y103" i="10" s="1"/>
  <c r="AN103" i="10"/>
  <c r="Z103" i="10" s="1"/>
  <c r="AD104" i="10"/>
  <c r="P104" i="10" s="1"/>
  <c r="AE104" i="10"/>
  <c r="Q104" i="10" s="1"/>
  <c r="AF104" i="10"/>
  <c r="R104" i="10" s="1"/>
  <c r="AG104" i="10"/>
  <c r="S104" i="10" s="1"/>
  <c r="AH104" i="10"/>
  <c r="T104" i="10" s="1"/>
  <c r="AI104" i="10"/>
  <c r="U104" i="10" s="1"/>
  <c r="AJ104" i="10"/>
  <c r="V104" i="10" s="1"/>
  <c r="AK104" i="10"/>
  <c r="W104" i="10" s="1"/>
  <c r="AL104" i="10"/>
  <c r="X104" i="10" s="1"/>
  <c r="AM104" i="10"/>
  <c r="Y104" i="10" s="1"/>
  <c r="AN104" i="10"/>
  <c r="Z104" i="10" s="1"/>
  <c r="AD105" i="10"/>
  <c r="P105" i="10" s="1"/>
  <c r="AE105" i="10"/>
  <c r="Q105" i="10" s="1"/>
  <c r="AF105" i="10"/>
  <c r="R105" i="10" s="1"/>
  <c r="AG105" i="10"/>
  <c r="S105" i="10" s="1"/>
  <c r="AH105" i="10"/>
  <c r="T105" i="10" s="1"/>
  <c r="AI105" i="10"/>
  <c r="U105" i="10" s="1"/>
  <c r="AJ105" i="10"/>
  <c r="V105" i="10" s="1"/>
  <c r="AK105" i="10"/>
  <c r="W105" i="10" s="1"/>
  <c r="AL105" i="10"/>
  <c r="X105" i="10" s="1"/>
  <c r="AM105" i="10"/>
  <c r="Y105" i="10" s="1"/>
  <c r="AN105" i="10"/>
  <c r="Z105" i="10" s="1"/>
  <c r="AD106" i="10"/>
  <c r="P106" i="10" s="1"/>
  <c r="AE106" i="10"/>
  <c r="Q106" i="10" s="1"/>
  <c r="AF106" i="10"/>
  <c r="R106" i="10" s="1"/>
  <c r="AG106" i="10"/>
  <c r="S106" i="10" s="1"/>
  <c r="AH106" i="10"/>
  <c r="T106" i="10" s="1"/>
  <c r="AI106" i="10"/>
  <c r="U106" i="10" s="1"/>
  <c r="AJ106" i="10"/>
  <c r="V106" i="10" s="1"/>
  <c r="AK106" i="10"/>
  <c r="W106" i="10" s="1"/>
  <c r="AL106" i="10"/>
  <c r="X106" i="10" s="1"/>
  <c r="AM106" i="10"/>
  <c r="Y106" i="10" s="1"/>
  <c r="AN106" i="10"/>
  <c r="Z106" i="10" s="1"/>
  <c r="AD107" i="10"/>
  <c r="P107" i="10" s="1"/>
  <c r="AE107" i="10"/>
  <c r="Q107" i="10" s="1"/>
  <c r="AF107" i="10"/>
  <c r="R107" i="10" s="1"/>
  <c r="AG107" i="10"/>
  <c r="S107" i="10" s="1"/>
  <c r="AH107" i="10"/>
  <c r="T107" i="10" s="1"/>
  <c r="AI107" i="10"/>
  <c r="U107" i="10" s="1"/>
  <c r="AJ107" i="10"/>
  <c r="V107" i="10" s="1"/>
  <c r="AK107" i="10"/>
  <c r="W107" i="10" s="1"/>
  <c r="AL107" i="10"/>
  <c r="X107" i="10" s="1"/>
  <c r="AM107" i="10"/>
  <c r="Y107" i="10" s="1"/>
  <c r="AN107" i="10"/>
  <c r="Z107" i="10" s="1"/>
  <c r="AD108" i="10"/>
  <c r="P108" i="10" s="1"/>
  <c r="AE108" i="10"/>
  <c r="Q108" i="10" s="1"/>
  <c r="AF108" i="10"/>
  <c r="R108" i="10" s="1"/>
  <c r="AG108" i="10"/>
  <c r="S108" i="10" s="1"/>
  <c r="AH108" i="10"/>
  <c r="T108" i="10" s="1"/>
  <c r="AI108" i="10"/>
  <c r="U108" i="10" s="1"/>
  <c r="AJ108" i="10"/>
  <c r="V108" i="10" s="1"/>
  <c r="AK108" i="10"/>
  <c r="W108" i="10" s="1"/>
  <c r="AL108" i="10"/>
  <c r="X108" i="10" s="1"/>
  <c r="AM108" i="10"/>
  <c r="Y108" i="10" s="1"/>
  <c r="AN108" i="10"/>
  <c r="Z108" i="10" s="1"/>
  <c r="AD109" i="10"/>
  <c r="P109" i="10" s="1"/>
  <c r="AE109" i="10"/>
  <c r="Q109" i="10" s="1"/>
  <c r="AF109" i="10"/>
  <c r="R109" i="10" s="1"/>
  <c r="AG109" i="10"/>
  <c r="S109" i="10" s="1"/>
  <c r="AH109" i="10"/>
  <c r="T109" i="10" s="1"/>
  <c r="AI109" i="10"/>
  <c r="U109" i="10" s="1"/>
  <c r="AJ109" i="10"/>
  <c r="V109" i="10" s="1"/>
  <c r="AK109" i="10"/>
  <c r="W109" i="10" s="1"/>
  <c r="AL109" i="10"/>
  <c r="X109" i="10" s="1"/>
  <c r="AM109" i="10"/>
  <c r="Y109" i="10" s="1"/>
  <c r="AN109" i="10"/>
  <c r="Z109" i="10" s="1"/>
  <c r="AD110" i="10"/>
  <c r="P110" i="10" s="1"/>
  <c r="AE110" i="10"/>
  <c r="Q110" i="10" s="1"/>
  <c r="AF110" i="10"/>
  <c r="R110" i="10" s="1"/>
  <c r="AG110" i="10"/>
  <c r="S110" i="10" s="1"/>
  <c r="AH110" i="10"/>
  <c r="T110" i="10" s="1"/>
  <c r="AI110" i="10"/>
  <c r="U110" i="10" s="1"/>
  <c r="AJ110" i="10"/>
  <c r="V110" i="10" s="1"/>
  <c r="AK110" i="10"/>
  <c r="W110" i="10" s="1"/>
  <c r="AL110" i="10"/>
  <c r="X110" i="10" s="1"/>
  <c r="AM110" i="10"/>
  <c r="Y110" i="10" s="1"/>
  <c r="AN110" i="10"/>
  <c r="Z110" i="10" s="1"/>
  <c r="AD111" i="10"/>
  <c r="P111" i="10" s="1"/>
  <c r="AE111" i="10"/>
  <c r="Q111" i="10" s="1"/>
  <c r="AF111" i="10"/>
  <c r="R111" i="10" s="1"/>
  <c r="AG111" i="10"/>
  <c r="S111" i="10" s="1"/>
  <c r="AH111" i="10"/>
  <c r="T111" i="10" s="1"/>
  <c r="AI111" i="10"/>
  <c r="U111" i="10" s="1"/>
  <c r="AJ111" i="10"/>
  <c r="V111" i="10" s="1"/>
  <c r="AK111" i="10"/>
  <c r="W111" i="10" s="1"/>
  <c r="AL111" i="10"/>
  <c r="X111" i="10" s="1"/>
  <c r="AM111" i="10"/>
  <c r="Y111" i="10" s="1"/>
  <c r="AN111" i="10"/>
  <c r="Z111" i="10" s="1"/>
  <c r="AD112" i="10"/>
  <c r="P112" i="10" s="1"/>
  <c r="AE112" i="10"/>
  <c r="Q112" i="10" s="1"/>
  <c r="AF112" i="10"/>
  <c r="R112" i="10" s="1"/>
  <c r="AG112" i="10"/>
  <c r="S112" i="10" s="1"/>
  <c r="AH112" i="10"/>
  <c r="T112" i="10" s="1"/>
  <c r="AI112" i="10"/>
  <c r="U112" i="10" s="1"/>
  <c r="AJ112" i="10"/>
  <c r="V112" i="10" s="1"/>
  <c r="AK112" i="10"/>
  <c r="W112" i="10" s="1"/>
  <c r="AL112" i="10"/>
  <c r="X112" i="10" s="1"/>
  <c r="AM112" i="10"/>
  <c r="Y112" i="10" s="1"/>
  <c r="AN112" i="10"/>
  <c r="Z112" i="10" s="1"/>
  <c r="AD113" i="10"/>
  <c r="P113" i="10" s="1"/>
  <c r="AE113" i="10"/>
  <c r="Q113" i="10" s="1"/>
  <c r="AF113" i="10"/>
  <c r="R113" i="10" s="1"/>
  <c r="AG113" i="10"/>
  <c r="S113" i="10" s="1"/>
  <c r="AH113" i="10"/>
  <c r="T113" i="10" s="1"/>
  <c r="AI113" i="10"/>
  <c r="U113" i="10" s="1"/>
  <c r="AJ113" i="10"/>
  <c r="V113" i="10" s="1"/>
  <c r="AK113" i="10"/>
  <c r="W113" i="10" s="1"/>
  <c r="AL113" i="10"/>
  <c r="X113" i="10" s="1"/>
  <c r="AM113" i="10"/>
  <c r="Y113" i="10" s="1"/>
  <c r="AN113" i="10"/>
  <c r="Z113" i="10" s="1"/>
  <c r="AD114" i="10"/>
  <c r="P114" i="10" s="1"/>
  <c r="AE114" i="10"/>
  <c r="Q114" i="10" s="1"/>
  <c r="AF114" i="10"/>
  <c r="R114" i="10" s="1"/>
  <c r="AG114" i="10"/>
  <c r="S114" i="10" s="1"/>
  <c r="AH114" i="10"/>
  <c r="T114" i="10" s="1"/>
  <c r="AI114" i="10"/>
  <c r="U114" i="10" s="1"/>
  <c r="AJ114" i="10"/>
  <c r="V114" i="10" s="1"/>
  <c r="AK114" i="10"/>
  <c r="W114" i="10" s="1"/>
  <c r="AL114" i="10"/>
  <c r="X114" i="10" s="1"/>
  <c r="AM114" i="10"/>
  <c r="Y114" i="10" s="1"/>
  <c r="AN114" i="10"/>
  <c r="Z114" i="10" s="1"/>
  <c r="AD115" i="10"/>
  <c r="P115" i="10" s="1"/>
  <c r="AE115" i="10"/>
  <c r="Q115" i="10" s="1"/>
  <c r="AF115" i="10"/>
  <c r="R115" i="10" s="1"/>
  <c r="AG115" i="10"/>
  <c r="S115" i="10" s="1"/>
  <c r="AH115" i="10"/>
  <c r="T115" i="10" s="1"/>
  <c r="AI115" i="10"/>
  <c r="U115" i="10" s="1"/>
  <c r="AJ115" i="10"/>
  <c r="V115" i="10" s="1"/>
  <c r="AK115" i="10"/>
  <c r="W115" i="10" s="1"/>
  <c r="AL115" i="10"/>
  <c r="X115" i="10" s="1"/>
  <c r="AM115" i="10"/>
  <c r="Y115" i="10" s="1"/>
  <c r="AN115" i="10"/>
  <c r="Z115" i="10" s="1"/>
  <c r="AD116" i="10"/>
  <c r="P116" i="10" s="1"/>
  <c r="AE116" i="10"/>
  <c r="Q116" i="10" s="1"/>
  <c r="AF116" i="10"/>
  <c r="R116" i="10" s="1"/>
  <c r="AG116" i="10"/>
  <c r="S116" i="10" s="1"/>
  <c r="AH116" i="10"/>
  <c r="T116" i="10" s="1"/>
  <c r="AI116" i="10"/>
  <c r="U116" i="10" s="1"/>
  <c r="AJ116" i="10"/>
  <c r="V116" i="10" s="1"/>
  <c r="AK116" i="10"/>
  <c r="W116" i="10" s="1"/>
  <c r="AL116" i="10"/>
  <c r="X116" i="10" s="1"/>
  <c r="AM116" i="10"/>
  <c r="Y116" i="10" s="1"/>
  <c r="AN116" i="10"/>
  <c r="Z116" i="10" s="1"/>
  <c r="AD117" i="10"/>
  <c r="P117" i="10" s="1"/>
  <c r="AE117" i="10"/>
  <c r="Q117" i="10" s="1"/>
  <c r="AF117" i="10"/>
  <c r="R117" i="10" s="1"/>
  <c r="AG117" i="10"/>
  <c r="S117" i="10" s="1"/>
  <c r="AH117" i="10"/>
  <c r="T117" i="10" s="1"/>
  <c r="AI117" i="10"/>
  <c r="U117" i="10" s="1"/>
  <c r="AJ117" i="10"/>
  <c r="V117" i="10" s="1"/>
  <c r="AK117" i="10"/>
  <c r="W117" i="10" s="1"/>
  <c r="AL117" i="10"/>
  <c r="X117" i="10" s="1"/>
  <c r="AM117" i="10"/>
  <c r="Y117" i="10" s="1"/>
  <c r="AN117" i="10"/>
  <c r="Z117" i="10" s="1"/>
  <c r="AD118" i="10"/>
  <c r="P118" i="10" s="1"/>
  <c r="AE118" i="10"/>
  <c r="Q118" i="10" s="1"/>
  <c r="AF118" i="10"/>
  <c r="R118" i="10" s="1"/>
  <c r="AG118" i="10"/>
  <c r="S118" i="10" s="1"/>
  <c r="AH118" i="10"/>
  <c r="T118" i="10" s="1"/>
  <c r="AI118" i="10"/>
  <c r="U118" i="10" s="1"/>
  <c r="AJ118" i="10"/>
  <c r="V118" i="10" s="1"/>
  <c r="AK118" i="10"/>
  <c r="W118" i="10" s="1"/>
  <c r="AL118" i="10"/>
  <c r="X118" i="10" s="1"/>
  <c r="AM118" i="10"/>
  <c r="Y118" i="10" s="1"/>
  <c r="AN118" i="10"/>
  <c r="Z118" i="10" s="1"/>
  <c r="AD119" i="10"/>
  <c r="P119" i="10" s="1"/>
  <c r="AE119" i="10"/>
  <c r="Q119" i="10" s="1"/>
  <c r="AF119" i="10"/>
  <c r="R119" i="10" s="1"/>
  <c r="AG119" i="10"/>
  <c r="S119" i="10" s="1"/>
  <c r="AH119" i="10"/>
  <c r="T119" i="10" s="1"/>
  <c r="AI119" i="10"/>
  <c r="U119" i="10" s="1"/>
  <c r="AJ119" i="10"/>
  <c r="V119" i="10" s="1"/>
  <c r="AK119" i="10"/>
  <c r="W119" i="10" s="1"/>
  <c r="AL119" i="10"/>
  <c r="X119" i="10" s="1"/>
  <c r="AM119" i="10"/>
  <c r="Y119" i="10" s="1"/>
  <c r="AN119" i="10"/>
  <c r="Z119" i="10" s="1"/>
  <c r="AD120" i="10"/>
  <c r="P120" i="10" s="1"/>
  <c r="AE120" i="10"/>
  <c r="Q120" i="10" s="1"/>
  <c r="AF120" i="10"/>
  <c r="R120" i="10" s="1"/>
  <c r="AG120" i="10"/>
  <c r="S120" i="10" s="1"/>
  <c r="AH120" i="10"/>
  <c r="T120" i="10" s="1"/>
  <c r="AI120" i="10"/>
  <c r="U120" i="10" s="1"/>
  <c r="AJ120" i="10"/>
  <c r="V120" i="10" s="1"/>
  <c r="AK120" i="10"/>
  <c r="W120" i="10" s="1"/>
  <c r="AL120" i="10"/>
  <c r="X120" i="10" s="1"/>
  <c r="AM120" i="10"/>
  <c r="Y120" i="10" s="1"/>
  <c r="AN120" i="10"/>
  <c r="Z120" i="10" s="1"/>
  <c r="AD121" i="10"/>
  <c r="P121" i="10" s="1"/>
  <c r="AE121" i="10"/>
  <c r="Q121" i="10" s="1"/>
  <c r="AF121" i="10"/>
  <c r="R121" i="10" s="1"/>
  <c r="AG121" i="10"/>
  <c r="S121" i="10" s="1"/>
  <c r="AH121" i="10"/>
  <c r="T121" i="10" s="1"/>
  <c r="AI121" i="10"/>
  <c r="U121" i="10" s="1"/>
  <c r="AJ121" i="10"/>
  <c r="V121" i="10" s="1"/>
  <c r="AK121" i="10"/>
  <c r="W121" i="10" s="1"/>
  <c r="AL121" i="10"/>
  <c r="X121" i="10" s="1"/>
  <c r="AM121" i="10"/>
  <c r="Y121" i="10" s="1"/>
  <c r="AN121" i="10"/>
  <c r="Z121" i="10" s="1"/>
  <c r="AD122" i="10"/>
  <c r="P122" i="10" s="1"/>
  <c r="AE122" i="10"/>
  <c r="Q122" i="10" s="1"/>
  <c r="AF122" i="10"/>
  <c r="R122" i="10" s="1"/>
  <c r="AG122" i="10"/>
  <c r="S122" i="10" s="1"/>
  <c r="AH122" i="10"/>
  <c r="T122" i="10" s="1"/>
  <c r="AI122" i="10"/>
  <c r="U122" i="10" s="1"/>
  <c r="AJ122" i="10"/>
  <c r="V122" i="10" s="1"/>
  <c r="AK122" i="10"/>
  <c r="W122" i="10" s="1"/>
  <c r="AL122" i="10"/>
  <c r="X122" i="10" s="1"/>
  <c r="AM122" i="10"/>
  <c r="Y122" i="10" s="1"/>
  <c r="AN122" i="10"/>
  <c r="Z122" i="10" s="1"/>
  <c r="AD123" i="10"/>
  <c r="P123" i="10" s="1"/>
  <c r="AE123" i="10"/>
  <c r="Q123" i="10" s="1"/>
  <c r="AF123" i="10"/>
  <c r="R123" i="10" s="1"/>
  <c r="AG123" i="10"/>
  <c r="S123" i="10" s="1"/>
  <c r="AH123" i="10"/>
  <c r="T123" i="10" s="1"/>
  <c r="AI123" i="10"/>
  <c r="U123" i="10" s="1"/>
  <c r="AJ123" i="10"/>
  <c r="V123" i="10" s="1"/>
  <c r="AK123" i="10"/>
  <c r="W123" i="10" s="1"/>
  <c r="AL123" i="10"/>
  <c r="X123" i="10" s="1"/>
  <c r="AM123" i="10"/>
  <c r="Y123" i="10" s="1"/>
  <c r="AN123" i="10"/>
  <c r="Z123" i="10" s="1"/>
  <c r="AD124" i="10"/>
  <c r="P124" i="10" s="1"/>
  <c r="AE124" i="10"/>
  <c r="Q124" i="10" s="1"/>
  <c r="AF124" i="10"/>
  <c r="R124" i="10" s="1"/>
  <c r="AG124" i="10"/>
  <c r="S124" i="10" s="1"/>
  <c r="AH124" i="10"/>
  <c r="T124" i="10" s="1"/>
  <c r="AI124" i="10"/>
  <c r="U124" i="10" s="1"/>
  <c r="AJ124" i="10"/>
  <c r="V124" i="10" s="1"/>
  <c r="AK124" i="10"/>
  <c r="W124" i="10" s="1"/>
  <c r="AL124" i="10"/>
  <c r="X124" i="10" s="1"/>
  <c r="AM124" i="10"/>
  <c r="Y124" i="10" s="1"/>
  <c r="AN124" i="10"/>
  <c r="Z124" i="10" s="1"/>
  <c r="AD125" i="10"/>
  <c r="P125" i="10" s="1"/>
  <c r="AE125" i="10"/>
  <c r="Q125" i="10" s="1"/>
  <c r="AF125" i="10"/>
  <c r="R125" i="10" s="1"/>
  <c r="AG125" i="10"/>
  <c r="S125" i="10" s="1"/>
  <c r="AH125" i="10"/>
  <c r="T125" i="10" s="1"/>
  <c r="AI125" i="10"/>
  <c r="U125" i="10" s="1"/>
  <c r="AJ125" i="10"/>
  <c r="V125" i="10" s="1"/>
  <c r="AK125" i="10"/>
  <c r="W125" i="10" s="1"/>
  <c r="AL125" i="10"/>
  <c r="X125" i="10" s="1"/>
  <c r="AM125" i="10"/>
  <c r="Y125" i="10" s="1"/>
  <c r="AN125" i="10"/>
  <c r="Z125" i="10" s="1"/>
  <c r="AD126" i="10"/>
  <c r="P126" i="10" s="1"/>
  <c r="AE126" i="10"/>
  <c r="Q126" i="10" s="1"/>
  <c r="AF126" i="10"/>
  <c r="R126" i="10" s="1"/>
  <c r="AG126" i="10"/>
  <c r="S126" i="10" s="1"/>
  <c r="AH126" i="10"/>
  <c r="T126" i="10" s="1"/>
  <c r="AI126" i="10"/>
  <c r="U126" i="10" s="1"/>
  <c r="AJ126" i="10"/>
  <c r="V126" i="10" s="1"/>
  <c r="AK126" i="10"/>
  <c r="W126" i="10" s="1"/>
  <c r="AL126" i="10"/>
  <c r="X126" i="10" s="1"/>
  <c r="AM126" i="10"/>
  <c r="Y126" i="10" s="1"/>
  <c r="AN126" i="10"/>
  <c r="Z126" i="10" s="1"/>
  <c r="AD127" i="10"/>
  <c r="P127" i="10" s="1"/>
  <c r="AE127" i="10"/>
  <c r="Q127" i="10" s="1"/>
  <c r="AF127" i="10"/>
  <c r="R127" i="10" s="1"/>
  <c r="AG127" i="10"/>
  <c r="S127" i="10" s="1"/>
  <c r="AH127" i="10"/>
  <c r="T127" i="10" s="1"/>
  <c r="AI127" i="10"/>
  <c r="U127" i="10" s="1"/>
  <c r="AJ127" i="10"/>
  <c r="V127" i="10" s="1"/>
  <c r="AK127" i="10"/>
  <c r="W127" i="10" s="1"/>
  <c r="AL127" i="10"/>
  <c r="X127" i="10" s="1"/>
  <c r="AM127" i="10"/>
  <c r="Y127" i="10" s="1"/>
  <c r="AN127" i="10"/>
  <c r="Z127" i="10" s="1"/>
  <c r="AD128" i="10"/>
  <c r="P128" i="10" s="1"/>
  <c r="AE128" i="10"/>
  <c r="Q128" i="10" s="1"/>
  <c r="AF128" i="10"/>
  <c r="R128" i="10" s="1"/>
  <c r="AG128" i="10"/>
  <c r="S128" i="10" s="1"/>
  <c r="AH128" i="10"/>
  <c r="T128" i="10" s="1"/>
  <c r="AI128" i="10"/>
  <c r="U128" i="10" s="1"/>
  <c r="AJ128" i="10"/>
  <c r="V128" i="10" s="1"/>
  <c r="AK128" i="10"/>
  <c r="W128" i="10" s="1"/>
  <c r="AL128" i="10"/>
  <c r="X128" i="10" s="1"/>
  <c r="AM128" i="10"/>
  <c r="Y128" i="10" s="1"/>
  <c r="AN128" i="10"/>
  <c r="Z128" i="10" s="1"/>
  <c r="AD129" i="10"/>
  <c r="P129" i="10" s="1"/>
  <c r="AE129" i="10"/>
  <c r="Q129" i="10" s="1"/>
  <c r="AF129" i="10"/>
  <c r="R129" i="10" s="1"/>
  <c r="AG129" i="10"/>
  <c r="S129" i="10" s="1"/>
  <c r="AH129" i="10"/>
  <c r="T129" i="10" s="1"/>
  <c r="AI129" i="10"/>
  <c r="U129" i="10" s="1"/>
  <c r="AJ129" i="10"/>
  <c r="V129" i="10" s="1"/>
  <c r="AK129" i="10"/>
  <c r="W129" i="10" s="1"/>
  <c r="AL129" i="10"/>
  <c r="X129" i="10" s="1"/>
  <c r="AM129" i="10"/>
  <c r="Y129" i="10" s="1"/>
  <c r="AN129" i="10"/>
  <c r="Z129" i="10" s="1"/>
  <c r="AD130" i="10"/>
  <c r="P130" i="10" s="1"/>
  <c r="AE130" i="10"/>
  <c r="Q130" i="10" s="1"/>
  <c r="AF130" i="10"/>
  <c r="R130" i="10" s="1"/>
  <c r="AG130" i="10"/>
  <c r="S130" i="10" s="1"/>
  <c r="AH130" i="10"/>
  <c r="T130" i="10" s="1"/>
  <c r="AI130" i="10"/>
  <c r="U130" i="10" s="1"/>
  <c r="AJ130" i="10"/>
  <c r="V130" i="10" s="1"/>
  <c r="AK130" i="10"/>
  <c r="W130" i="10" s="1"/>
  <c r="AL130" i="10"/>
  <c r="X130" i="10" s="1"/>
  <c r="AM130" i="10"/>
  <c r="Y130" i="10" s="1"/>
  <c r="AN130" i="10"/>
  <c r="Z130" i="10" s="1"/>
  <c r="AD131" i="10"/>
  <c r="P131" i="10" s="1"/>
  <c r="AE131" i="10"/>
  <c r="Q131" i="10" s="1"/>
  <c r="AF131" i="10"/>
  <c r="R131" i="10" s="1"/>
  <c r="AG131" i="10"/>
  <c r="S131" i="10" s="1"/>
  <c r="AH131" i="10"/>
  <c r="T131" i="10" s="1"/>
  <c r="AI131" i="10"/>
  <c r="U131" i="10" s="1"/>
  <c r="AJ131" i="10"/>
  <c r="V131" i="10" s="1"/>
  <c r="AK131" i="10"/>
  <c r="W131" i="10" s="1"/>
  <c r="AL131" i="10"/>
  <c r="X131" i="10" s="1"/>
  <c r="AM131" i="10"/>
  <c r="Y131" i="10" s="1"/>
  <c r="AN131" i="10"/>
  <c r="Z131" i="10" s="1"/>
  <c r="AD132" i="10"/>
  <c r="P132" i="10" s="1"/>
  <c r="AE132" i="10"/>
  <c r="Q132" i="10" s="1"/>
  <c r="AF132" i="10"/>
  <c r="R132" i="10" s="1"/>
  <c r="AG132" i="10"/>
  <c r="S132" i="10" s="1"/>
  <c r="AH132" i="10"/>
  <c r="T132" i="10" s="1"/>
  <c r="AI132" i="10"/>
  <c r="U132" i="10" s="1"/>
  <c r="AJ132" i="10"/>
  <c r="V132" i="10" s="1"/>
  <c r="AK132" i="10"/>
  <c r="W132" i="10" s="1"/>
  <c r="AL132" i="10"/>
  <c r="X132" i="10" s="1"/>
  <c r="AM132" i="10"/>
  <c r="Y132" i="10" s="1"/>
  <c r="AN132" i="10"/>
  <c r="Z132" i="10" s="1"/>
  <c r="AD133" i="10"/>
  <c r="P133" i="10" s="1"/>
  <c r="AE133" i="10"/>
  <c r="Q133" i="10" s="1"/>
  <c r="AF133" i="10"/>
  <c r="R133" i="10" s="1"/>
  <c r="AG133" i="10"/>
  <c r="S133" i="10" s="1"/>
  <c r="AH133" i="10"/>
  <c r="T133" i="10" s="1"/>
  <c r="AI133" i="10"/>
  <c r="U133" i="10" s="1"/>
  <c r="AJ133" i="10"/>
  <c r="V133" i="10" s="1"/>
  <c r="AK133" i="10"/>
  <c r="W133" i="10" s="1"/>
  <c r="AL133" i="10"/>
  <c r="X133" i="10" s="1"/>
  <c r="AM133" i="10"/>
  <c r="Y133" i="10" s="1"/>
  <c r="AN133" i="10"/>
  <c r="Z133" i="10" s="1"/>
  <c r="AD134" i="10"/>
  <c r="P134" i="10" s="1"/>
  <c r="AE134" i="10"/>
  <c r="Q134" i="10" s="1"/>
  <c r="AF134" i="10"/>
  <c r="R134" i="10" s="1"/>
  <c r="AG134" i="10"/>
  <c r="S134" i="10" s="1"/>
  <c r="AH134" i="10"/>
  <c r="T134" i="10" s="1"/>
  <c r="AI134" i="10"/>
  <c r="U134" i="10" s="1"/>
  <c r="AJ134" i="10"/>
  <c r="V134" i="10" s="1"/>
  <c r="AK134" i="10"/>
  <c r="W134" i="10" s="1"/>
  <c r="AL134" i="10"/>
  <c r="X134" i="10" s="1"/>
  <c r="AM134" i="10"/>
  <c r="Y134" i="10" s="1"/>
  <c r="AN134" i="10"/>
  <c r="Z134" i="10" s="1"/>
  <c r="AD135" i="10"/>
  <c r="P135" i="10" s="1"/>
  <c r="AE135" i="10"/>
  <c r="Q135" i="10" s="1"/>
  <c r="AF135" i="10"/>
  <c r="R135" i="10" s="1"/>
  <c r="AG135" i="10"/>
  <c r="S135" i="10" s="1"/>
  <c r="AH135" i="10"/>
  <c r="T135" i="10" s="1"/>
  <c r="AI135" i="10"/>
  <c r="U135" i="10" s="1"/>
  <c r="AJ135" i="10"/>
  <c r="V135" i="10" s="1"/>
  <c r="AK135" i="10"/>
  <c r="W135" i="10" s="1"/>
  <c r="AL135" i="10"/>
  <c r="X135" i="10" s="1"/>
  <c r="AM135" i="10"/>
  <c r="Y135" i="10" s="1"/>
  <c r="AN135" i="10"/>
  <c r="Z135" i="10" s="1"/>
  <c r="AD136" i="10"/>
  <c r="P136" i="10" s="1"/>
  <c r="AE136" i="10"/>
  <c r="Q136" i="10" s="1"/>
  <c r="AF136" i="10"/>
  <c r="R136" i="10" s="1"/>
  <c r="AG136" i="10"/>
  <c r="S136" i="10" s="1"/>
  <c r="AH136" i="10"/>
  <c r="T136" i="10" s="1"/>
  <c r="AI136" i="10"/>
  <c r="U136" i="10" s="1"/>
  <c r="AJ136" i="10"/>
  <c r="V136" i="10" s="1"/>
  <c r="AK136" i="10"/>
  <c r="W136" i="10" s="1"/>
  <c r="AL136" i="10"/>
  <c r="X136" i="10" s="1"/>
  <c r="AM136" i="10"/>
  <c r="Y136" i="10" s="1"/>
  <c r="AN136" i="10"/>
  <c r="Z136" i="10" s="1"/>
  <c r="AD137" i="10"/>
  <c r="P137" i="10" s="1"/>
  <c r="AE137" i="10"/>
  <c r="Q137" i="10" s="1"/>
  <c r="AF137" i="10"/>
  <c r="R137" i="10" s="1"/>
  <c r="AG137" i="10"/>
  <c r="S137" i="10" s="1"/>
  <c r="AH137" i="10"/>
  <c r="T137" i="10" s="1"/>
  <c r="AI137" i="10"/>
  <c r="U137" i="10" s="1"/>
  <c r="AJ137" i="10"/>
  <c r="V137" i="10" s="1"/>
  <c r="AK137" i="10"/>
  <c r="W137" i="10" s="1"/>
  <c r="AL137" i="10"/>
  <c r="X137" i="10" s="1"/>
  <c r="AM137" i="10"/>
  <c r="Y137" i="10" s="1"/>
  <c r="AN137" i="10"/>
  <c r="Z137" i="10" s="1"/>
  <c r="AD138" i="10"/>
  <c r="P138" i="10" s="1"/>
  <c r="AE138" i="10"/>
  <c r="Q138" i="10" s="1"/>
  <c r="AF138" i="10"/>
  <c r="R138" i="10" s="1"/>
  <c r="AG138" i="10"/>
  <c r="S138" i="10" s="1"/>
  <c r="AH138" i="10"/>
  <c r="T138" i="10" s="1"/>
  <c r="AI138" i="10"/>
  <c r="U138" i="10" s="1"/>
  <c r="AJ138" i="10"/>
  <c r="V138" i="10" s="1"/>
  <c r="AK138" i="10"/>
  <c r="W138" i="10" s="1"/>
  <c r="AL138" i="10"/>
  <c r="X138" i="10" s="1"/>
  <c r="AM138" i="10"/>
  <c r="Y138" i="10" s="1"/>
  <c r="AN138" i="10"/>
  <c r="Z138" i="10" s="1"/>
  <c r="AD139" i="10"/>
  <c r="P139" i="10" s="1"/>
  <c r="AE139" i="10"/>
  <c r="Q139" i="10" s="1"/>
  <c r="AF139" i="10"/>
  <c r="R139" i="10" s="1"/>
  <c r="AG139" i="10"/>
  <c r="S139" i="10" s="1"/>
  <c r="AH139" i="10"/>
  <c r="T139" i="10" s="1"/>
  <c r="AI139" i="10"/>
  <c r="U139" i="10" s="1"/>
  <c r="AJ139" i="10"/>
  <c r="V139" i="10" s="1"/>
  <c r="AK139" i="10"/>
  <c r="W139" i="10" s="1"/>
  <c r="AL139" i="10"/>
  <c r="X139" i="10" s="1"/>
  <c r="AM139" i="10"/>
  <c r="Y139" i="10" s="1"/>
  <c r="AN139" i="10"/>
  <c r="Z139" i="10" s="1"/>
  <c r="AD140" i="10"/>
  <c r="P140" i="10" s="1"/>
  <c r="AE140" i="10"/>
  <c r="Q140" i="10" s="1"/>
  <c r="AF140" i="10"/>
  <c r="R140" i="10" s="1"/>
  <c r="AG140" i="10"/>
  <c r="S140" i="10" s="1"/>
  <c r="AH140" i="10"/>
  <c r="T140" i="10" s="1"/>
  <c r="AI140" i="10"/>
  <c r="U140" i="10" s="1"/>
  <c r="AJ140" i="10"/>
  <c r="V140" i="10" s="1"/>
  <c r="AK140" i="10"/>
  <c r="W140" i="10" s="1"/>
  <c r="AL140" i="10"/>
  <c r="X140" i="10" s="1"/>
  <c r="AM140" i="10"/>
  <c r="Y140" i="10" s="1"/>
  <c r="AN140" i="10"/>
  <c r="Z140" i="10" s="1"/>
  <c r="AD141" i="10"/>
  <c r="P141" i="10" s="1"/>
  <c r="AE141" i="10"/>
  <c r="Q141" i="10" s="1"/>
  <c r="AF141" i="10"/>
  <c r="R141" i="10" s="1"/>
  <c r="AG141" i="10"/>
  <c r="S141" i="10" s="1"/>
  <c r="AH141" i="10"/>
  <c r="T141" i="10" s="1"/>
  <c r="AI141" i="10"/>
  <c r="U141" i="10" s="1"/>
  <c r="AJ141" i="10"/>
  <c r="V141" i="10" s="1"/>
  <c r="AK141" i="10"/>
  <c r="W141" i="10" s="1"/>
  <c r="AL141" i="10"/>
  <c r="X141" i="10" s="1"/>
  <c r="AM141" i="10"/>
  <c r="Y141" i="10" s="1"/>
  <c r="AN141" i="10"/>
  <c r="Z141" i="10" s="1"/>
  <c r="AD142" i="10"/>
  <c r="P142" i="10" s="1"/>
  <c r="AE142" i="10"/>
  <c r="Q142" i="10" s="1"/>
  <c r="AF142" i="10"/>
  <c r="R142" i="10" s="1"/>
  <c r="AG142" i="10"/>
  <c r="S142" i="10" s="1"/>
  <c r="AH142" i="10"/>
  <c r="T142" i="10" s="1"/>
  <c r="AI142" i="10"/>
  <c r="U142" i="10" s="1"/>
  <c r="AJ142" i="10"/>
  <c r="V142" i="10" s="1"/>
  <c r="AK142" i="10"/>
  <c r="W142" i="10" s="1"/>
  <c r="AL142" i="10"/>
  <c r="X142" i="10" s="1"/>
  <c r="AM142" i="10"/>
  <c r="Y142" i="10" s="1"/>
  <c r="AN142" i="10"/>
  <c r="Z142" i="10" s="1"/>
  <c r="AD143" i="10"/>
  <c r="P143" i="10" s="1"/>
  <c r="AE143" i="10"/>
  <c r="Q143" i="10" s="1"/>
  <c r="AF143" i="10"/>
  <c r="R143" i="10" s="1"/>
  <c r="AG143" i="10"/>
  <c r="S143" i="10" s="1"/>
  <c r="AH143" i="10"/>
  <c r="T143" i="10" s="1"/>
  <c r="AI143" i="10"/>
  <c r="U143" i="10" s="1"/>
  <c r="AJ143" i="10"/>
  <c r="V143" i="10" s="1"/>
  <c r="AK143" i="10"/>
  <c r="W143" i="10" s="1"/>
  <c r="AL143" i="10"/>
  <c r="X143" i="10" s="1"/>
  <c r="AM143" i="10"/>
  <c r="Y143" i="10" s="1"/>
  <c r="AN143" i="10"/>
  <c r="Z143" i="10" s="1"/>
  <c r="AD144" i="10"/>
  <c r="P144" i="10" s="1"/>
  <c r="AE144" i="10"/>
  <c r="Q144" i="10" s="1"/>
  <c r="AF144" i="10"/>
  <c r="R144" i="10" s="1"/>
  <c r="AG144" i="10"/>
  <c r="S144" i="10" s="1"/>
  <c r="AH144" i="10"/>
  <c r="T144" i="10" s="1"/>
  <c r="AI144" i="10"/>
  <c r="U144" i="10" s="1"/>
  <c r="AJ144" i="10"/>
  <c r="V144" i="10" s="1"/>
  <c r="AK144" i="10"/>
  <c r="W144" i="10" s="1"/>
  <c r="AL144" i="10"/>
  <c r="X144" i="10" s="1"/>
  <c r="AM144" i="10"/>
  <c r="Y144" i="10" s="1"/>
  <c r="AN144" i="10"/>
  <c r="Z144" i="10" s="1"/>
  <c r="AD145" i="10"/>
  <c r="P145" i="10" s="1"/>
  <c r="AE145" i="10"/>
  <c r="Q145" i="10" s="1"/>
  <c r="AF145" i="10"/>
  <c r="R145" i="10" s="1"/>
  <c r="AG145" i="10"/>
  <c r="S145" i="10" s="1"/>
  <c r="AH145" i="10"/>
  <c r="T145" i="10" s="1"/>
  <c r="AI145" i="10"/>
  <c r="U145" i="10" s="1"/>
  <c r="AJ145" i="10"/>
  <c r="V145" i="10" s="1"/>
  <c r="AK145" i="10"/>
  <c r="W145" i="10" s="1"/>
  <c r="AL145" i="10"/>
  <c r="X145" i="10" s="1"/>
  <c r="AM145" i="10"/>
  <c r="Y145" i="10" s="1"/>
  <c r="AN145" i="10"/>
  <c r="Z145" i="10" s="1"/>
  <c r="AD146" i="10"/>
  <c r="P146" i="10" s="1"/>
  <c r="AE146" i="10"/>
  <c r="Q146" i="10" s="1"/>
  <c r="AF146" i="10"/>
  <c r="R146" i="10" s="1"/>
  <c r="AG146" i="10"/>
  <c r="S146" i="10" s="1"/>
  <c r="AH146" i="10"/>
  <c r="T146" i="10" s="1"/>
  <c r="AI146" i="10"/>
  <c r="U146" i="10" s="1"/>
  <c r="AJ146" i="10"/>
  <c r="V146" i="10" s="1"/>
  <c r="AK146" i="10"/>
  <c r="W146" i="10" s="1"/>
  <c r="AL146" i="10"/>
  <c r="X146" i="10" s="1"/>
  <c r="AM146" i="10"/>
  <c r="Y146" i="10" s="1"/>
  <c r="AN146" i="10"/>
  <c r="Z146" i="10" s="1"/>
  <c r="AD147" i="10"/>
  <c r="P147" i="10" s="1"/>
  <c r="AE147" i="10"/>
  <c r="Q147" i="10" s="1"/>
  <c r="AF147" i="10"/>
  <c r="R147" i="10" s="1"/>
  <c r="AG147" i="10"/>
  <c r="S147" i="10" s="1"/>
  <c r="AH147" i="10"/>
  <c r="T147" i="10" s="1"/>
  <c r="AI147" i="10"/>
  <c r="U147" i="10" s="1"/>
  <c r="AJ147" i="10"/>
  <c r="V147" i="10" s="1"/>
  <c r="AK147" i="10"/>
  <c r="W147" i="10" s="1"/>
  <c r="AL147" i="10"/>
  <c r="X147" i="10" s="1"/>
  <c r="AM147" i="10"/>
  <c r="Y147" i="10" s="1"/>
  <c r="AN147" i="10"/>
  <c r="Z147" i="10" s="1"/>
  <c r="AD148" i="10"/>
  <c r="P148" i="10" s="1"/>
  <c r="AE148" i="10"/>
  <c r="Q148" i="10" s="1"/>
  <c r="AF148" i="10"/>
  <c r="R148" i="10" s="1"/>
  <c r="AG148" i="10"/>
  <c r="S148" i="10" s="1"/>
  <c r="AH148" i="10"/>
  <c r="T148" i="10" s="1"/>
  <c r="AI148" i="10"/>
  <c r="U148" i="10" s="1"/>
  <c r="AJ148" i="10"/>
  <c r="V148" i="10" s="1"/>
  <c r="AK148" i="10"/>
  <c r="W148" i="10" s="1"/>
  <c r="AL148" i="10"/>
  <c r="X148" i="10" s="1"/>
  <c r="AM148" i="10"/>
  <c r="Y148" i="10" s="1"/>
  <c r="AN148" i="10"/>
  <c r="Z148" i="10" s="1"/>
  <c r="AD149" i="10"/>
  <c r="P149" i="10" s="1"/>
  <c r="AE149" i="10"/>
  <c r="Q149" i="10" s="1"/>
  <c r="AF149" i="10"/>
  <c r="R149" i="10" s="1"/>
  <c r="AG149" i="10"/>
  <c r="S149" i="10" s="1"/>
  <c r="AH149" i="10"/>
  <c r="T149" i="10" s="1"/>
  <c r="AI149" i="10"/>
  <c r="U149" i="10" s="1"/>
  <c r="AJ149" i="10"/>
  <c r="V149" i="10" s="1"/>
  <c r="AK149" i="10"/>
  <c r="W149" i="10" s="1"/>
  <c r="AL149" i="10"/>
  <c r="X149" i="10" s="1"/>
  <c r="AM149" i="10"/>
  <c r="Y149" i="10" s="1"/>
  <c r="AN149" i="10"/>
  <c r="Z149" i="10" s="1"/>
  <c r="AD150" i="10"/>
  <c r="P150" i="10" s="1"/>
  <c r="AE150" i="10"/>
  <c r="Q150" i="10" s="1"/>
  <c r="AF150" i="10"/>
  <c r="R150" i="10" s="1"/>
  <c r="AG150" i="10"/>
  <c r="S150" i="10" s="1"/>
  <c r="AH150" i="10"/>
  <c r="T150" i="10" s="1"/>
  <c r="AI150" i="10"/>
  <c r="U150" i="10" s="1"/>
  <c r="AJ150" i="10"/>
  <c r="V150" i="10" s="1"/>
  <c r="AK150" i="10"/>
  <c r="W150" i="10" s="1"/>
  <c r="AL150" i="10"/>
  <c r="X150" i="10" s="1"/>
  <c r="AM150" i="10"/>
  <c r="Y150" i="10" s="1"/>
  <c r="AN150" i="10"/>
  <c r="Z150" i="10" s="1"/>
  <c r="AD151" i="10"/>
  <c r="P151" i="10" s="1"/>
  <c r="AE151" i="10"/>
  <c r="Q151" i="10" s="1"/>
  <c r="AF151" i="10"/>
  <c r="R151" i="10" s="1"/>
  <c r="AG151" i="10"/>
  <c r="S151" i="10" s="1"/>
  <c r="AH151" i="10"/>
  <c r="T151" i="10" s="1"/>
  <c r="AI151" i="10"/>
  <c r="U151" i="10" s="1"/>
  <c r="AJ151" i="10"/>
  <c r="V151" i="10" s="1"/>
  <c r="AK151" i="10"/>
  <c r="W151" i="10" s="1"/>
  <c r="AL151" i="10"/>
  <c r="X151" i="10" s="1"/>
  <c r="AM151" i="10"/>
  <c r="Y151" i="10" s="1"/>
  <c r="AN151" i="10"/>
  <c r="Z151" i="10" s="1"/>
  <c r="AD152" i="10"/>
  <c r="P152" i="10" s="1"/>
  <c r="AE152" i="10"/>
  <c r="Q152" i="10" s="1"/>
  <c r="AF152" i="10"/>
  <c r="R152" i="10" s="1"/>
  <c r="AG152" i="10"/>
  <c r="S152" i="10" s="1"/>
  <c r="AH152" i="10"/>
  <c r="T152" i="10" s="1"/>
  <c r="AI152" i="10"/>
  <c r="U152" i="10" s="1"/>
  <c r="AJ152" i="10"/>
  <c r="V152" i="10" s="1"/>
  <c r="AK152" i="10"/>
  <c r="W152" i="10" s="1"/>
  <c r="AL152" i="10"/>
  <c r="X152" i="10" s="1"/>
  <c r="AM152" i="10"/>
  <c r="Y152" i="10" s="1"/>
  <c r="AN152" i="10"/>
  <c r="Z152" i="10" s="1"/>
  <c r="AD153" i="10"/>
  <c r="P153" i="10" s="1"/>
  <c r="AE153" i="10"/>
  <c r="Q153" i="10" s="1"/>
  <c r="AF153" i="10"/>
  <c r="R153" i="10" s="1"/>
  <c r="AG153" i="10"/>
  <c r="S153" i="10" s="1"/>
  <c r="AH153" i="10"/>
  <c r="T153" i="10" s="1"/>
  <c r="AI153" i="10"/>
  <c r="U153" i="10" s="1"/>
  <c r="AJ153" i="10"/>
  <c r="V153" i="10" s="1"/>
  <c r="AK153" i="10"/>
  <c r="W153" i="10" s="1"/>
  <c r="AL153" i="10"/>
  <c r="X153" i="10" s="1"/>
  <c r="AM153" i="10"/>
  <c r="Y153" i="10" s="1"/>
  <c r="AN153" i="10"/>
  <c r="Z153" i="10" s="1"/>
  <c r="AD154" i="10"/>
  <c r="P154" i="10" s="1"/>
  <c r="AE154" i="10"/>
  <c r="Q154" i="10" s="1"/>
  <c r="AF154" i="10"/>
  <c r="R154" i="10" s="1"/>
  <c r="AG154" i="10"/>
  <c r="S154" i="10" s="1"/>
  <c r="AH154" i="10"/>
  <c r="T154" i="10" s="1"/>
  <c r="AI154" i="10"/>
  <c r="U154" i="10" s="1"/>
  <c r="AJ154" i="10"/>
  <c r="V154" i="10" s="1"/>
  <c r="AK154" i="10"/>
  <c r="W154" i="10" s="1"/>
  <c r="AL154" i="10"/>
  <c r="X154" i="10" s="1"/>
  <c r="AM154" i="10"/>
  <c r="Y154" i="10" s="1"/>
  <c r="AN154" i="10"/>
  <c r="Z154" i="10" s="1"/>
  <c r="AD155" i="10"/>
  <c r="P155" i="10" s="1"/>
  <c r="AE155" i="10"/>
  <c r="Q155" i="10" s="1"/>
  <c r="AF155" i="10"/>
  <c r="R155" i="10" s="1"/>
  <c r="AG155" i="10"/>
  <c r="S155" i="10" s="1"/>
  <c r="AH155" i="10"/>
  <c r="T155" i="10" s="1"/>
  <c r="AI155" i="10"/>
  <c r="U155" i="10" s="1"/>
  <c r="AJ155" i="10"/>
  <c r="V155" i="10" s="1"/>
  <c r="AK155" i="10"/>
  <c r="W155" i="10" s="1"/>
  <c r="AL155" i="10"/>
  <c r="X155" i="10" s="1"/>
  <c r="AM155" i="10"/>
  <c r="Y155" i="10" s="1"/>
  <c r="AN155" i="10"/>
  <c r="Z155" i="10" s="1"/>
  <c r="AD156" i="10"/>
  <c r="P156" i="10" s="1"/>
  <c r="AE156" i="10"/>
  <c r="Q156" i="10" s="1"/>
  <c r="AF156" i="10"/>
  <c r="R156" i="10" s="1"/>
  <c r="AG156" i="10"/>
  <c r="S156" i="10" s="1"/>
  <c r="AH156" i="10"/>
  <c r="T156" i="10" s="1"/>
  <c r="AI156" i="10"/>
  <c r="U156" i="10" s="1"/>
  <c r="AJ156" i="10"/>
  <c r="V156" i="10" s="1"/>
  <c r="AK156" i="10"/>
  <c r="W156" i="10" s="1"/>
  <c r="AL156" i="10"/>
  <c r="X156" i="10" s="1"/>
  <c r="AM156" i="10"/>
  <c r="Y156" i="10" s="1"/>
  <c r="AN156" i="10"/>
  <c r="Z156" i="10" s="1"/>
  <c r="AD157" i="10"/>
  <c r="P157" i="10" s="1"/>
  <c r="AE157" i="10"/>
  <c r="Q157" i="10" s="1"/>
  <c r="AF157" i="10"/>
  <c r="R157" i="10" s="1"/>
  <c r="AG157" i="10"/>
  <c r="S157" i="10" s="1"/>
  <c r="AH157" i="10"/>
  <c r="T157" i="10" s="1"/>
  <c r="AI157" i="10"/>
  <c r="U157" i="10" s="1"/>
  <c r="AJ157" i="10"/>
  <c r="V157" i="10" s="1"/>
  <c r="AK157" i="10"/>
  <c r="W157" i="10" s="1"/>
  <c r="AL157" i="10"/>
  <c r="X157" i="10" s="1"/>
  <c r="AM157" i="10"/>
  <c r="Y157" i="10" s="1"/>
  <c r="AN157" i="10"/>
  <c r="Z157" i="10" s="1"/>
  <c r="AD158" i="10"/>
  <c r="P158" i="10" s="1"/>
  <c r="AE158" i="10"/>
  <c r="Q158" i="10" s="1"/>
  <c r="AF158" i="10"/>
  <c r="R158" i="10" s="1"/>
  <c r="AG158" i="10"/>
  <c r="S158" i="10" s="1"/>
  <c r="AH158" i="10"/>
  <c r="T158" i="10" s="1"/>
  <c r="AI158" i="10"/>
  <c r="U158" i="10" s="1"/>
  <c r="AJ158" i="10"/>
  <c r="V158" i="10" s="1"/>
  <c r="AK158" i="10"/>
  <c r="W158" i="10" s="1"/>
  <c r="AL158" i="10"/>
  <c r="X158" i="10" s="1"/>
  <c r="AM158" i="10"/>
  <c r="Y158" i="10" s="1"/>
  <c r="AN158" i="10"/>
  <c r="Z158" i="10" s="1"/>
  <c r="AD159" i="10"/>
  <c r="P159" i="10" s="1"/>
  <c r="AE159" i="10"/>
  <c r="Q159" i="10" s="1"/>
  <c r="AF159" i="10"/>
  <c r="R159" i="10" s="1"/>
  <c r="AG159" i="10"/>
  <c r="S159" i="10" s="1"/>
  <c r="AH159" i="10"/>
  <c r="T159" i="10" s="1"/>
  <c r="AI159" i="10"/>
  <c r="U159" i="10" s="1"/>
  <c r="AJ159" i="10"/>
  <c r="V159" i="10" s="1"/>
  <c r="AK159" i="10"/>
  <c r="W159" i="10" s="1"/>
  <c r="AL159" i="10"/>
  <c r="X159" i="10" s="1"/>
  <c r="AM159" i="10"/>
  <c r="Y159" i="10" s="1"/>
  <c r="AN159" i="10"/>
  <c r="Z159" i="10" s="1"/>
  <c r="AD160" i="10"/>
  <c r="P160" i="10" s="1"/>
  <c r="AE160" i="10"/>
  <c r="Q160" i="10" s="1"/>
  <c r="AF160" i="10"/>
  <c r="R160" i="10" s="1"/>
  <c r="AG160" i="10"/>
  <c r="S160" i="10" s="1"/>
  <c r="AH160" i="10"/>
  <c r="T160" i="10" s="1"/>
  <c r="AI160" i="10"/>
  <c r="U160" i="10" s="1"/>
  <c r="AJ160" i="10"/>
  <c r="V160" i="10" s="1"/>
  <c r="AK160" i="10"/>
  <c r="W160" i="10" s="1"/>
  <c r="AL160" i="10"/>
  <c r="X160" i="10" s="1"/>
  <c r="AM160" i="10"/>
  <c r="Y160" i="10" s="1"/>
  <c r="AN160" i="10"/>
  <c r="Z160" i="10" s="1"/>
  <c r="AD161" i="10"/>
  <c r="P161" i="10" s="1"/>
  <c r="AE161" i="10"/>
  <c r="Q161" i="10" s="1"/>
  <c r="AF161" i="10"/>
  <c r="R161" i="10" s="1"/>
  <c r="AG161" i="10"/>
  <c r="S161" i="10" s="1"/>
  <c r="AH161" i="10"/>
  <c r="T161" i="10" s="1"/>
  <c r="AI161" i="10"/>
  <c r="U161" i="10" s="1"/>
  <c r="AJ161" i="10"/>
  <c r="V161" i="10" s="1"/>
  <c r="AK161" i="10"/>
  <c r="W161" i="10" s="1"/>
  <c r="AL161" i="10"/>
  <c r="X161" i="10" s="1"/>
  <c r="AM161" i="10"/>
  <c r="Y161" i="10" s="1"/>
  <c r="AN161" i="10"/>
  <c r="Z161" i="10" s="1"/>
  <c r="AD162" i="10"/>
  <c r="P162" i="10" s="1"/>
  <c r="AE162" i="10"/>
  <c r="Q162" i="10" s="1"/>
  <c r="AF162" i="10"/>
  <c r="R162" i="10" s="1"/>
  <c r="AG162" i="10"/>
  <c r="S162" i="10" s="1"/>
  <c r="AH162" i="10"/>
  <c r="T162" i="10" s="1"/>
  <c r="AI162" i="10"/>
  <c r="U162" i="10" s="1"/>
  <c r="AJ162" i="10"/>
  <c r="V162" i="10" s="1"/>
  <c r="AK162" i="10"/>
  <c r="W162" i="10" s="1"/>
  <c r="AL162" i="10"/>
  <c r="X162" i="10" s="1"/>
  <c r="AM162" i="10"/>
  <c r="Y162" i="10" s="1"/>
  <c r="AN162" i="10"/>
  <c r="Z162" i="10" s="1"/>
  <c r="AD163" i="10"/>
  <c r="P163" i="10" s="1"/>
  <c r="AE163" i="10"/>
  <c r="Q163" i="10" s="1"/>
  <c r="AF163" i="10"/>
  <c r="R163" i="10" s="1"/>
  <c r="AG163" i="10"/>
  <c r="S163" i="10" s="1"/>
  <c r="AH163" i="10"/>
  <c r="T163" i="10" s="1"/>
  <c r="AI163" i="10"/>
  <c r="U163" i="10" s="1"/>
  <c r="AJ163" i="10"/>
  <c r="V163" i="10" s="1"/>
  <c r="AK163" i="10"/>
  <c r="W163" i="10" s="1"/>
  <c r="AL163" i="10"/>
  <c r="X163" i="10" s="1"/>
  <c r="AM163" i="10"/>
  <c r="Y163" i="10" s="1"/>
  <c r="AN163" i="10"/>
  <c r="Z163" i="10" s="1"/>
  <c r="AD164" i="10"/>
  <c r="P164" i="10" s="1"/>
  <c r="AE164" i="10"/>
  <c r="Q164" i="10" s="1"/>
  <c r="AF164" i="10"/>
  <c r="R164" i="10" s="1"/>
  <c r="AG164" i="10"/>
  <c r="S164" i="10" s="1"/>
  <c r="AH164" i="10"/>
  <c r="T164" i="10" s="1"/>
  <c r="AI164" i="10"/>
  <c r="U164" i="10" s="1"/>
  <c r="AJ164" i="10"/>
  <c r="V164" i="10" s="1"/>
  <c r="AK164" i="10"/>
  <c r="W164" i="10" s="1"/>
  <c r="AL164" i="10"/>
  <c r="X164" i="10" s="1"/>
  <c r="AM164" i="10"/>
  <c r="Y164" i="10" s="1"/>
  <c r="AN164" i="10"/>
  <c r="Z164" i="10" s="1"/>
  <c r="AD165" i="10"/>
  <c r="P165" i="10" s="1"/>
  <c r="AE165" i="10"/>
  <c r="Q165" i="10" s="1"/>
  <c r="AF165" i="10"/>
  <c r="R165" i="10" s="1"/>
  <c r="AG165" i="10"/>
  <c r="S165" i="10" s="1"/>
  <c r="AH165" i="10"/>
  <c r="T165" i="10" s="1"/>
  <c r="AI165" i="10"/>
  <c r="U165" i="10" s="1"/>
  <c r="AJ165" i="10"/>
  <c r="V165" i="10" s="1"/>
  <c r="AK165" i="10"/>
  <c r="W165" i="10" s="1"/>
  <c r="AL165" i="10"/>
  <c r="X165" i="10" s="1"/>
  <c r="AM165" i="10"/>
  <c r="Y165" i="10" s="1"/>
  <c r="AN165" i="10"/>
  <c r="Z165" i="10" s="1"/>
  <c r="AD166" i="10"/>
  <c r="P166" i="10" s="1"/>
  <c r="AE166" i="10"/>
  <c r="Q166" i="10" s="1"/>
  <c r="AF166" i="10"/>
  <c r="R166" i="10" s="1"/>
  <c r="AG166" i="10"/>
  <c r="S166" i="10" s="1"/>
  <c r="AH166" i="10"/>
  <c r="T166" i="10" s="1"/>
  <c r="AI166" i="10"/>
  <c r="U166" i="10" s="1"/>
  <c r="AJ166" i="10"/>
  <c r="V166" i="10" s="1"/>
  <c r="AK166" i="10"/>
  <c r="W166" i="10" s="1"/>
  <c r="AL166" i="10"/>
  <c r="X166" i="10" s="1"/>
  <c r="AM166" i="10"/>
  <c r="Y166" i="10" s="1"/>
  <c r="AN166" i="10"/>
  <c r="Z166" i="10" s="1"/>
  <c r="AD167" i="10"/>
  <c r="P167" i="10" s="1"/>
  <c r="AE167" i="10"/>
  <c r="Q167" i="10" s="1"/>
  <c r="AF167" i="10"/>
  <c r="R167" i="10" s="1"/>
  <c r="AG167" i="10"/>
  <c r="S167" i="10" s="1"/>
  <c r="AH167" i="10"/>
  <c r="T167" i="10" s="1"/>
  <c r="AI167" i="10"/>
  <c r="U167" i="10" s="1"/>
  <c r="AJ167" i="10"/>
  <c r="V167" i="10" s="1"/>
  <c r="AK167" i="10"/>
  <c r="W167" i="10" s="1"/>
  <c r="AL167" i="10"/>
  <c r="X167" i="10" s="1"/>
  <c r="AM167" i="10"/>
  <c r="Y167" i="10" s="1"/>
  <c r="AN167" i="10"/>
  <c r="Z167" i="10" s="1"/>
  <c r="AD168" i="10"/>
  <c r="P168" i="10" s="1"/>
  <c r="AE168" i="10"/>
  <c r="Q168" i="10" s="1"/>
  <c r="AF168" i="10"/>
  <c r="R168" i="10" s="1"/>
  <c r="AG168" i="10"/>
  <c r="S168" i="10" s="1"/>
  <c r="AH168" i="10"/>
  <c r="T168" i="10" s="1"/>
  <c r="AI168" i="10"/>
  <c r="U168" i="10" s="1"/>
  <c r="AJ168" i="10"/>
  <c r="V168" i="10" s="1"/>
  <c r="AK168" i="10"/>
  <c r="W168" i="10" s="1"/>
  <c r="AL168" i="10"/>
  <c r="X168" i="10" s="1"/>
  <c r="AM168" i="10"/>
  <c r="Y168" i="10" s="1"/>
  <c r="AN168" i="10"/>
  <c r="Z168" i="10" s="1"/>
  <c r="AD169" i="10"/>
  <c r="P169" i="10" s="1"/>
  <c r="AE169" i="10"/>
  <c r="Q169" i="10" s="1"/>
  <c r="AF169" i="10"/>
  <c r="R169" i="10" s="1"/>
  <c r="AG169" i="10"/>
  <c r="S169" i="10" s="1"/>
  <c r="AH169" i="10"/>
  <c r="T169" i="10" s="1"/>
  <c r="AI169" i="10"/>
  <c r="U169" i="10" s="1"/>
  <c r="AJ169" i="10"/>
  <c r="V169" i="10" s="1"/>
  <c r="AK169" i="10"/>
  <c r="W169" i="10" s="1"/>
  <c r="AL169" i="10"/>
  <c r="X169" i="10" s="1"/>
  <c r="AM169" i="10"/>
  <c r="Y169" i="10" s="1"/>
  <c r="AN169" i="10"/>
  <c r="Z169" i="10" s="1"/>
  <c r="AD170" i="10"/>
  <c r="P170" i="10" s="1"/>
  <c r="AE170" i="10"/>
  <c r="Q170" i="10" s="1"/>
  <c r="AF170" i="10"/>
  <c r="R170" i="10" s="1"/>
  <c r="AG170" i="10"/>
  <c r="S170" i="10" s="1"/>
  <c r="AH170" i="10"/>
  <c r="T170" i="10" s="1"/>
  <c r="AI170" i="10"/>
  <c r="U170" i="10" s="1"/>
  <c r="AJ170" i="10"/>
  <c r="V170" i="10" s="1"/>
  <c r="AK170" i="10"/>
  <c r="W170" i="10" s="1"/>
  <c r="AL170" i="10"/>
  <c r="X170" i="10" s="1"/>
  <c r="AM170" i="10"/>
  <c r="Y170" i="10" s="1"/>
  <c r="AN170" i="10"/>
  <c r="Z170" i="10" s="1"/>
  <c r="AD171" i="10"/>
  <c r="P171" i="10" s="1"/>
  <c r="AE171" i="10"/>
  <c r="Q171" i="10" s="1"/>
  <c r="AF171" i="10"/>
  <c r="R171" i="10" s="1"/>
  <c r="AG171" i="10"/>
  <c r="S171" i="10" s="1"/>
  <c r="AH171" i="10"/>
  <c r="T171" i="10" s="1"/>
  <c r="AI171" i="10"/>
  <c r="U171" i="10" s="1"/>
  <c r="AJ171" i="10"/>
  <c r="V171" i="10" s="1"/>
  <c r="AK171" i="10"/>
  <c r="W171" i="10" s="1"/>
  <c r="AL171" i="10"/>
  <c r="X171" i="10" s="1"/>
  <c r="AM171" i="10"/>
  <c r="Y171" i="10" s="1"/>
  <c r="AN171" i="10"/>
  <c r="Z171" i="10" s="1"/>
  <c r="AD172" i="10"/>
  <c r="P172" i="10" s="1"/>
  <c r="AE172" i="10"/>
  <c r="Q172" i="10" s="1"/>
  <c r="AF172" i="10"/>
  <c r="R172" i="10" s="1"/>
  <c r="AG172" i="10"/>
  <c r="S172" i="10" s="1"/>
  <c r="AH172" i="10"/>
  <c r="T172" i="10" s="1"/>
  <c r="AI172" i="10"/>
  <c r="U172" i="10" s="1"/>
  <c r="AJ172" i="10"/>
  <c r="V172" i="10" s="1"/>
  <c r="AK172" i="10"/>
  <c r="W172" i="10" s="1"/>
  <c r="AL172" i="10"/>
  <c r="X172" i="10" s="1"/>
  <c r="AM172" i="10"/>
  <c r="Y172" i="10" s="1"/>
  <c r="AN172" i="10"/>
  <c r="Z172" i="10" s="1"/>
  <c r="AD173" i="10"/>
  <c r="P173" i="10" s="1"/>
  <c r="AE173" i="10"/>
  <c r="Q173" i="10" s="1"/>
  <c r="AF173" i="10"/>
  <c r="R173" i="10" s="1"/>
  <c r="AG173" i="10"/>
  <c r="S173" i="10" s="1"/>
  <c r="AH173" i="10"/>
  <c r="T173" i="10" s="1"/>
  <c r="AI173" i="10"/>
  <c r="U173" i="10" s="1"/>
  <c r="AJ173" i="10"/>
  <c r="V173" i="10" s="1"/>
  <c r="AK173" i="10"/>
  <c r="W173" i="10" s="1"/>
  <c r="AL173" i="10"/>
  <c r="X173" i="10" s="1"/>
  <c r="AM173" i="10"/>
  <c r="Y173" i="10" s="1"/>
  <c r="AN173" i="10"/>
  <c r="Z173" i="10" s="1"/>
  <c r="AD174" i="10"/>
  <c r="P174" i="10" s="1"/>
  <c r="AE174" i="10"/>
  <c r="Q174" i="10" s="1"/>
  <c r="AF174" i="10"/>
  <c r="R174" i="10" s="1"/>
  <c r="AG174" i="10"/>
  <c r="S174" i="10" s="1"/>
  <c r="AH174" i="10"/>
  <c r="T174" i="10" s="1"/>
  <c r="AI174" i="10"/>
  <c r="U174" i="10" s="1"/>
  <c r="AJ174" i="10"/>
  <c r="V174" i="10" s="1"/>
  <c r="AK174" i="10"/>
  <c r="W174" i="10" s="1"/>
  <c r="AL174" i="10"/>
  <c r="X174" i="10" s="1"/>
  <c r="AM174" i="10"/>
  <c r="Y174" i="10" s="1"/>
  <c r="AN174" i="10"/>
  <c r="Z174" i="10" s="1"/>
  <c r="AD175" i="10"/>
  <c r="P175" i="10" s="1"/>
  <c r="AE175" i="10"/>
  <c r="Q175" i="10" s="1"/>
  <c r="AF175" i="10"/>
  <c r="R175" i="10" s="1"/>
  <c r="AG175" i="10"/>
  <c r="S175" i="10" s="1"/>
  <c r="AH175" i="10"/>
  <c r="T175" i="10" s="1"/>
  <c r="AI175" i="10"/>
  <c r="U175" i="10" s="1"/>
  <c r="AJ175" i="10"/>
  <c r="V175" i="10" s="1"/>
  <c r="AK175" i="10"/>
  <c r="W175" i="10" s="1"/>
  <c r="AL175" i="10"/>
  <c r="X175" i="10" s="1"/>
  <c r="AM175" i="10"/>
  <c r="Y175" i="10" s="1"/>
  <c r="AN175" i="10"/>
  <c r="Z175" i="10" s="1"/>
  <c r="AD176" i="10"/>
  <c r="P176" i="10" s="1"/>
  <c r="AE176" i="10"/>
  <c r="Q176" i="10" s="1"/>
  <c r="AF176" i="10"/>
  <c r="R176" i="10" s="1"/>
  <c r="AG176" i="10"/>
  <c r="S176" i="10" s="1"/>
  <c r="AH176" i="10"/>
  <c r="T176" i="10" s="1"/>
  <c r="AI176" i="10"/>
  <c r="U176" i="10" s="1"/>
  <c r="AJ176" i="10"/>
  <c r="V176" i="10" s="1"/>
  <c r="AK176" i="10"/>
  <c r="W176" i="10" s="1"/>
  <c r="AL176" i="10"/>
  <c r="X176" i="10" s="1"/>
  <c r="AM176" i="10"/>
  <c r="Y176" i="10" s="1"/>
  <c r="AN176" i="10"/>
  <c r="Z176" i="10" s="1"/>
  <c r="AD177" i="10"/>
  <c r="P177" i="10" s="1"/>
  <c r="AE177" i="10"/>
  <c r="Q177" i="10" s="1"/>
  <c r="AF177" i="10"/>
  <c r="R177" i="10" s="1"/>
  <c r="AG177" i="10"/>
  <c r="S177" i="10" s="1"/>
  <c r="AH177" i="10"/>
  <c r="T177" i="10" s="1"/>
  <c r="AI177" i="10"/>
  <c r="U177" i="10" s="1"/>
  <c r="AJ177" i="10"/>
  <c r="V177" i="10" s="1"/>
  <c r="AK177" i="10"/>
  <c r="W177" i="10" s="1"/>
  <c r="AL177" i="10"/>
  <c r="X177" i="10" s="1"/>
  <c r="AM177" i="10"/>
  <c r="Y177" i="10" s="1"/>
  <c r="AN177" i="10"/>
  <c r="Z177" i="10" s="1"/>
  <c r="AD178" i="10"/>
  <c r="P178" i="10" s="1"/>
  <c r="AE178" i="10"/>
  <c r="Q178" i="10" s="1"/>
  <c r="AF178" i="10"/>
  <c r="R178" i="10" s="1"/>
  <c r="AG178" i="10"/>
  <c r="S178" i="10" s="1"/>
  <c r="AH178" i="10"/>
  <c r="T178" i="10" s="1"/>
  <c r="AI178" i="10"/>
  <c r="U178" i="10" s="1"/>
  <c r="AJ178" i="10"/>
  <c r="V178" i="10" s="1"/>
  <c r="AK178" i="10"/>
  <c r="W178" i="10" s="1"/>
  <c r="AL178" i="10"/>
  <c r="X178" i="10" s="1"/>
  <c r="AM178" i="10"/>
  <c r="Y178" i="10" s="1"/>
  <c r="AN178" i="10"/>
  <c r="Z178" i="10" s="1"/>
  <c r="AD179" i="10"/>
  <c r="P179" i="10" s="1"/>
  <c r="AE179" i="10"/>
  <c r="Q179" i="10" s="1"/>
  <c r="AF179" i="10"/>
  <c r="R179" i="10" s="1"/>
  <c r="AG179" i="10"/>
  <c r="S179" i="10" s="1"/>
  <c r="AH179" i="10"/>
  <c r="T179" i="10" s="1"/>
  <c r="AI179" i="10"/>
  <c r="U179" i="10" s="1"/>
  <c r="AJ179" i="10"/>
  <c r="V179" i="10" s="1"/>
  <c r="AK179" i="10"/>
  <c r="W179" i="10" s="1"/>
  <c r="AL179" i="10"/>
  <c r="X179" i="10" s="1"/>
  <c r="AM179" i="10"/>
  <c r="Y179" i="10" s="1"/>
  <c r="AN179" i="10"/>
  <c r="Z179" i="10" s="1"/>
  <c r="AD180" i="10"/>
  <c r="P180" i="10" s="1"/>
  <c r="AE180" i="10"/>
  <c r="Q180" i="10" s="1"/>
  <c r="AF180" i="10"/>
  <c r="R180" i="10" s="1"/>
  <c r="AG180" i="10"/>
  <c r="S180" i="10" s="1"/>
  <c r="AH180" i="10"/>
  <c r="T180" i="10" s="1"/>
  <c r="AI180" i="10"/>
  <c r="U180" i="10" s="1"/>
  <c r="AJ180" i="10"/>
  <c r="V180" i="10" s="1"/>
  <c r="AK180" i="10"/>
  <c r="W180" i="10" s="1"/>
  <c r="AL180" i="10"/>
  <c r="X180" i="10" s="1"/>
  <c r="AM180" i="10"/>
  <c r="Y180" i="10" s="1"/>
  <c r="AN180" i="10"/>
  <c r="Z180" i="10" s="1"/>
  <c r="AD181" i="10"/>
  <c r="P181" i="10" s="1"/>
  <c r="AE181" i="10"/>
  <c r="Q181" i="10" s="1"/>
  <c r="AF181" i="10"/>
  <c r="R181" i="10" s="1"/>
  <c r="AG181" i="10"/>
  <c r="S181" i="10" s="1"/>
  <c r="AH181" i="10"/>
  <c r="T181" i="10" s="1"/>
  <c r="AI181" i="10"/>
  <c r="U181" i="10" s="1"/>
  <c r="AJ181" i="10"/>
  <c r="V181" i="10" s="1"/>
  <c r="AK181" i="10"/>
  <c r="W181" i="10" s="1"/>
  <c r="AL181" i="10"/>
  <c r="X181" i="10" s="1"/>
  <c r="AM181" i="10"/>
  <c r="Y181" i="10" s="1"/>
  <c r="AN181" i="10"/>
  <c r="Z181" i="10" s="1"/>
  <c r="AD182" i="10"/>
  <c r="P182" i="10" s="1"/>
  <c r="AE182" i="10"/>
  <c r="Q182" i="10" s="1"/>
  <c r="AF182" i="10"/>
  <c r="R182" i="10" s="1"/>
  <c r="AG182" i="10"/>
  <c r="S182" i="10" s="1"/>
  <c r="AH182" i="10"/>
  <c r="T182" i="10" s="1"/>
  <c r="AI182" i="10"/>
  <c r="U182" i="10" s="1"/>
  <c r="AJ182" i="10"/>
  <c r="V182" i="10" s="1"/>
  <c r="AK182" i="10"/>
  <c r="W182" i="10" s="1"/>
  <c r="AL182" i="10"/>
  <c r="X182" i="10" s="1"/>
  <c r="AM182" i="10"/>
  <c r="Y182" i="10" s="1"/>
  <c r="AN182" i="10"/>
  <c r="Z182" i="10" s="1"/>
  <c r="AD183" i="10"/>
  <c r="P183" i="10" s="1"/>
  <c r="AE183" i="10"/>
  <c r="Q183" i="10" s="1"/>
  <c r="AF183" i="10"/>
  <c r="R183" i="10" s="1"/>
  <c r="AG183" i="10"/>
  <c r="S183" i="10" s="1"/>
  <c r="AH183" i="10"/>
  <c r="T183" i="10" s="1"/>
  <c r="AI183" i="10"/>
  <c r="U183" i="10" s="1"/>
  <c r="AJ183" i="10"/>
  <c r="V183" i="10" s="1"/>
  <c r="AK183" i="10"/>
  <c r="W183" i="10" s="1"/>
  <c r="AL183" i="10"/>
  <c r="X183" i="10" s="1"/>
  <c r="AM183" i="10"/>
  <c r="Y183" i="10" s="1"/>
  <c r="AN183" i="10"/>
  <c r="Z183" i="10" s="1"/>
  <c r="AD184" i="10"/>
  <c r="P184" i="10" s="1"/>
  <c r="AE184" i="10"/>
  <c r="Q184" i="10" s="1"/>
  <c r="AF184" i="10"/>
  <c r="R184" i="10" s="1"/>
  <c r="AG184" i="10"/>
  <c r="S184" i="10" s="1"/>
  <c r="AH184" i="10"/>
  <c r="T184" i="10" s="1"/>
  <c r="AI184" i="10"/>
  <c r="U184" i="10" s="1"/>
  <c r="AJ184" i="10"/>
  <c r="V184" i="10" s="1"/>
  <c r="AK184" i="10"/>
  <c r="W184" i="10" s="1"/>
  <c r="AL184" i="10"/>
  <c r="X184" i="10" s="1"/>
  <c r="AM184" i="10"/>
  <c r="Y184" i="10" s="1"/>
  <c r="AN184" i="10"/>
  <c r="Z184" i="10" s="1"/>
  <c r="AD185" i="10"/>
  <c r="P185" i="10" s="1"/>
  <c r="AE185" i="10"/>
  <c r="Q185" i="10" s="1"/>
  <c r="AF185" i="10"/>
  <c r="R185" i="10" s="1"/>
  <c r="AG185" i="10"/>
  <c r="S185" i="10" s="1"/>
  <c r="AH185" i="10"/>
  <c r="T185" i="10" s="1"/>
  <c r="AI185" i="10"/>
  <c r="U185" i="10" s="1"/>
  <c r="AJ185" i="10"/>
  <c r="V185" i="10" s="1"/>
  <c r="AK185" i="10"/>
  <c r="W185" i="10" s="1"/>
  <c r="AL185" i="10"/>
  <c r="X185" i="10" s="1"/>
  <c r="AM185" i="10"/>
  <c r="Y185" i="10" s="1"/>
  <c r="AN185" i="10"/>
  <c r="Z185" i="10" s="1"/>
  <c r="AD186" i="10"/>
  <c r="P186" i="10" s="1"/>
  <c r="AE186" i="10"/>
  <c r="Q186" i="10" s="1"/>
  <c r="AF186" i="10"/>
  <c r="R186" i="10" s="1"/>
  <c r="AG186" i="10"/>
  <c r="S186" i="10" s="1"/>
  <c r="AH186" i="10"/>
  <c r="T186" i="10" s="1"/>
  <c r="AI186" i="10"/>
  <c r="U186" i="10" s="1"/>
  <c r="AJ186" i="10"/>
  <c r="V186" i="10" s="1"/>
  <c r="AK186" i="10"/>
  <c r="W186" i="10" s="1"/>
  <c r="AL186" i="10"/>
  <c r="X186" i="10" s="1"/>
  <c r="AM186" i="10"/>
  <c r="Y186" i="10" s="1"/>
  <c r="AN186" i="10"/>
  <c r="Z186" i="10" s="1"/>
  <c r="AD187" i="10"/>
  <c r="P187" i="10" s="1"/>
  <c r="AE187" i="10"/>
  <c r="Q187" i="10" s="1"/>
  <c r="AF187" i="10"/>
  <c r="R187" i="10" s="1"/>
  <c r="AG187" i="10"/>
  <c r="S187" i="10" s="1"/>
  <c r="AH187" i="10"/>
  <c r="T187" i="10" s="1"/>
  <c r="AI187" i="10"/>
  <c r="U187" i="10" s="1"/>
  <c r="AJ187" i="10"/>
  <c r="V187" i="10" s="1"/>
  <c r="AK187" i="10"/>
  <c r="W187" i="10" s="1"/>
  <c r="AL187" i="10"/>
  <c r="X187" i="10" s="1"/>
  <c r="AM187" i="10"/>
  <c r="Y187" i="10" s="1"/>
  <c r="AN187" i="10"/>
  <c r="Z187" i="10" s="1"/>
  <c r="AD188" i="10"/>
  <c r="P188" i="10" s="1"/>
  <c r="AE188" i="10"/>
  <c r="Q188" i="10" s="1"/>
  <c r="AF188" i="10"/>
  <c r="R188" i="10" s="1"/>
  <c r="AG188" i="10"/>
  <c r="S188" i="10" s="1"/>
  <c r="AH188" i="10"/>
  <c r="T188" i="10" s="1"/>
  <c r="AI188" i="10"/>
  <c r="U188" i="10" s="1"/>
  <c r="AJ188" i="10"/>
  <c r="V188" i="10" s="1"/>
  <c r="AK188" i="10"/>
  <c r="W188" i="10" s="1"/>
  <c r="AL188" i="10"/>
  <c r="X188" i="10" s="1"/>
  <c r="AM188" i="10"/>
  <c r="Y188" i="10" s="1"/>
  <c r="AN188" i="10"/>
  <c r="Z188" i="10" s="1"/>
  <c r="AD189" i="10"/>
  <c r="P189" i="10" s="1"/>
  <c r="AE189" i="10"/>
  <c r="Q189" i="10" s="1"/>
  <c r="AF189" i="10"/>
  <c r="R189" i="10" s="1"/>
  <c r="AG189" i="10"/>
  <c r="S189" i="10" s="1"/>
  <c r="AH189" i="10"/>
  <c r="T189" i="10" s="1"/>
  <c r="AI189" i="10"/>
  <c r="U189" i="10" s="1"/>
  <c r="AJ189" i="10"/>
  <c r="V189" i="10" s="1"/>
  <c r="AK189" i="10"/>
  <c r="W189" i="10" s="1"/>
  <c r="AL189" i="10"/>
  <c r="X189" i="10" s="1"/>
  <c r="AM189" i="10"/>
  <c r="Y189" i="10" s="1"/>
  <c r="AN189" i="10"/>
  <c r="Z189" i="10" s="1"/>
  <c r="AD190" i="10"/>
  <c r="P190" i="10" s="1"/>
  <c r="AE190" i="10"/>
  <c r="Q190" i="10" s="1"/>
  <c r="AF190" i="10"/>
  <c r="R190" i="10" s="1"/>
  <c r="AG190" i="10"/>
  <c r="S190" i="10" s="1"/>
  <c r="AH190" i="10"/>
  <c r="T190" i="10" s="1"/>
  <c r="AI190" i="10"/>
  <c r="U190" i="10" s="1"/>
  <c r="AJ190" i="10"/>
  <c r="V190" i="10" s="1"/>
  <c r="AK190" i="10"/>
  <c r="W190" i="10" s="1"/>
  <c r="AL190" i="10"/>
  <c r="X190" i="10" s="1"/>
  <c r="AM190" i="10"/>
  <c r="Y190" i="10" s="1"/>
  <c r="AN190" i="10"/>
  <c r="Z190" i="10" s="1"/>
  <c r="AD191" i="10"/>
  <c r="P191" i="10" s="1"/>
  <c r="AE191" i="10"/>
  <c r="Q191" i="10" s="1"/>
  <c r="AF191" i="10"/>
  <c r="R191" i="10" s="1"/>
  <c r="AG191" i="10"/>
  <c r="S191" i="10" s="1"/>
  <c r="AH191" i="10"/>
  <c r="T191" i="10" s="1"/>
  <c r="AI191" i="10"/>
  <c r="U191" i="10" s="1"/>
  <c r="AJ191" i="10"/>
  <c r="V191" i="10" s="1"/>
  <c r="AK191" i="10"/>
  <c r="W191" i="10" s="1"/>
  <c r="AL191" i="10"/>
  <c r="X191" i="10" s="1"/>
  <c r="AM191" i="10"/>
  <c r="Y191" i="10" s="1"/>
  <c r="AN191" i="10"/>
  <c r="Z191" i="10" s="1"/>
  <c r="AD192" i="10"/>
  <c r="P192" i="10" s="1"/>
  <c r="AE192" i="10"/>
  <c r="Q192" i="10" s="1"/>
  <c r="AF192" i="10"/>
  <c r="R192" i="10" s="1"/>
  <c r="AG192" i="10"/>
  <c r="S192" i="10" s="1"/>
  <c r="AH192" i="10"/>
  <c r="T192" i="10" s="1"/>
  <c r="AI192" i="10"/>
  <c r="U192" i="10" s="1"/>
  <c r="AJ192" i="10"/>
  <c r="V192" i="10" s="1"/>
  <c r="AK192" i="10"/>
  <c r="W192" i="10" s="1"/>
  <c r="AL192" i="10"/>
  <c r="X192" i="10" s="1"/>
  <c r="AM192" i="10"/>
  <c r="Y192" i="10" s="1"/>
  <c r="AN192" i="10"/>
  <c r="Z192" i="10" s="1"/>
  <c r="AD193" i="10"/>
  <c r="P193" i="10" s="1"/>
  <c r="AE193" i="10"/>
  <c r="Q193" i="10" s="1"/>
  <c r="AF193" i="10"/>
  <c r="R193" i="10" s="1"/>
  <c r="AG193" i="10"/>
  <c r="S193" i="10" s="1"/>
  <c r="AH193" i="10"/>
  <c r="T193" i="10" s="1"/>
  <c r="AI193" i="10"/>
  <c r="U193" i="10" s="1"/>
  <c r="AJ193" i="10"/>
  <c r="V193" i="10" s="1"/>
  <c r="AK193" i="10"/>
  <c r="W193" i="10" s="1"/>
  <c r="AL193" i="10"/>
  <c r="X193" i="10" s="1"/>
  <c r="AM193" i="10"/>
  <c r="Y193" i="10" s="1"/>
  <c r="AN193" i="10"/>
  <c r="Z193" i="10" s="1"/>
  <c r="AD194" i="10"/>
  <c r="P194" i="10" s="1"/>
  <c r="AE194" i="10"/>
  <c r="Q194" i="10" s="1"/>
  <c r="AF194" i="10"/>
  <c r="R194" i="10" s="1"/>
  <c r="AG194" i="10"/>
  <c r="S194" i="10" s="1"/>
  <c r="AH194" i="10"/>
  <c r="T194" i="10" s="1"/>
  <c r="AI194" i="10"/>
  <c r="U194" i="10" s="1"/>
  <c r="AJ194" i="10"/>
  <c r="V194" i="10" s="1"/>
  <c r="AK194" i="10"/>
  <c r="W194" i="10" s="1"/>
  <c r="AL194" i="10"/>
  <c r="X194" i="10" s="1"/>
  <c r="AM194" i="10"/>
  <c r="Y194" i="10" s="1"/>
  <c r="AN194" i="10"/>
  <c r="Z194" i="10" s="1"/>
  <c r="AD195" i="10"/>
  <c r="P195" i="10" s="1"/>
  <c r="AE195" i="10"/>
  <c r="Q195" i="10" s="1"/>
  <c r="AF195" i="10"/>
  <c r="R195" i="10" s="1"/>
  <c r="AG195" i="10"/>
  <c r="S195" i="10" s="1"/>
  <c r="AH195" i="10"/>
  <c r="T195" i="10" s="1"/>
  <c r="AI195" i="10"/>
  <c r="U195" i="10" s="1"/>
  <c r="AJ195" i="10"/>
  <c r="V195" i="10" s="1"/>
  <c r="AK195" i="10"/>
  <c r="W195" i="10" s="1"/>
  <c r="AL195" i="10"/>
  <c r="X195" i="10" s="1"/>
  <c r="AM195" i="10"/>
  <c r="Y195" i="10" s="1"/>
  <c r="AN195" i="10"/>
  <c r="Z195" i="10" s="1"/>
  <c r="AD196" i="10"/>
  <c r="P196" i="10" s="1"/>
  <c r="AE196" i="10"/>
  <c r="Q196" i="10" s="1"/>
  <c r="AF196" i="10"/>
  <c r="R196" i="10" s="1"/>
  <c r="AG196" i="10"/>
  <c r="S196" i="10" s="1"/>
  <c r="AH196" i="10"/>
  <c r="T196" i="10" s="1"/>
  <c r="AI196" i="10"/>
  <c r="U196" i="10" s="1"/>
  <c r="AJ196" i="10"/>
  <c r="V196" i="10" s="1"/>
  <c r="AK196" i="10"/>
  <c r="W196" i="10" s="1"/>
  <c r="AL196" i="10"/>
  <c r="X196" i="10" s="1"/>
  <c r="AM196" i="10"/>
  <c r="Y196" i="10" s="1"/>
  <c r="AN196" i="10"/>
  <c r="Z196" i="10" s="1"/>
  <c r="AD197" i="10"/>
  <c r="P197" i="10" s="1"/>
  <c r="AE197" i="10"/>
  <c r="Q197" i="10" s="1"/>
  <c r="AF197" i="10"/>
  <c r="R197" i="10" s="1"/>
  <c r="AG197" i="10"/>
  <c r="S197" i="10" s="1"/>
  <c r="AH197" i="10"/>
  <c r="T197" i="10" s="1"/>
  <c r="AI197" i="10"/>
  <c r="U197" i="10" s="1"/>
  <c r="AJ197" i="10"/>
  <c r="V197" i="10" s="1"/>
  <c r="AK197" i="10"/>
  <c r="W197" i="10" s="1"/>
  <c r="AL197" i="10"/>
  <c r="X197" i="10" s="1"/>
  <c r="AM197" i="10"/>
  <c r="Y197" i="10" s="1"/>
  <c r="AN197" i="10"/>
  <c r="Z197" i="10" s="1"/>
  <c r="AD198" i="10"/>
  <c r="P198" i="10" s="1"/>
  <c r="AE198" i="10"/>
  <c r="Q198" i="10" s="1"/>
  <c r="AF198" i="10"/>
  <c r="R198" i="10" s="1"/>
  <c r="AG198" i="10"/>
  <c r="S198" i="10" s="1"/>
  <c r="AH198" i="10"/>
  <c r="T198" i="10" s="1"/>
  <c r="AI198" i="10"/>
  <c r="U198" i="10" s="1"/>
  <c r="AJ198" i="10"/>
  <c r="V198" i="10" s="1"/>
  <c r="AK198" i="10"/>
  <c r="W198" i="10" s="1"/>
  <c r="AL198" i="10"/>
  <c r="X198" i="10" s="1"/>
  <c r="AM198" i="10"/>
  <c r="Y198" i="10" s="1"/>
  <c r="AN198" i="10"/>
  <c r="Z198" i="10" s="1"/>
  <c r="AD199" i="10"/>
  <c r="P199" i="10" s="1"/>
  <c r="AE199" i="10"/>
  <c r="Q199" i="10" s="1"/>
  <c r="AF199" i="10"/>
  <c r="R199" i="10" s="1"/>
  <c r="AG199" i="10"/>
  <c r="S199" i="10" s="1"/>
  <c r="AH199" i="10"/>
  <c r="T199" i="10" s="1"/>
  <c r="AI199" i="10"/>
  <c r="U199" i="10" s="1"/>
  <c r="AJ199" i="10"/>
  <c r="V199" i="10" s="1"/>
  <c r="AK199" i="10"/>
  <c r="W199" i="10" s="1"/>
  <c r="AL199" i="10"/>
  <c r="X199" i="10" s="1"/>
  <c r="AM199" i="10"/>
  <c r="Y199" i="10" s="1"/>
  <c r="AN199" i="10"/>
  <c r="Z199" i="10" s="1"/>
  <c r="AD200" i="10"/>
  <c r="P200" i="10" s="1"/>
  <c r="AE200" i="10"/>
  <c r="Q200" i="10" s="1"/>
  <c r="AF200" i="10"/>
  <c r="R200" i="10" s="1"/>
  <c r="AG200" i="10"/>
  <c r="S200" i="10" s="1"/>
  <c r="AH200" i="10"/>
  <c r="T200" i="10" s="1"/>
  <c r="AI200" i="10"/>
  <c r="U200" i="10" s="1"/>
  <c r="AJ200" i="10"/>
  <c r="V200" i="10" s="1"/>
  <c r="AK200" i="10"/>
  <c r="W200" i="10" s="1"/>
  <c r="AL200" i="10"/>
  <c r="X200" i="10" s="1"/>
  <c r="AM200" i="10"/>
  <c r="Y200" i="10" s="1"/>
  <c r="AN200" i="10"/>
  <c r="Z200" i="10" s="1"/>
  <c r="AD201" i="10"/>
  <c r="P201" i="10" s="1"/>
  <c r="AE201" i="10"/>
  <c r="Q201" i="10" s="1"/>
  <c r="AF201" i="10"/>
  <c r="R201" i="10" s="1"/>
  <c r="AG201" i="10"/>
  <c r="S201" i="10" s="1"/>
  <c r="AH201" i="10"/>
  <c r="T201" i="10" s="1"/>
  <c r="AI201" i="10"/>
  <c r="U201" i="10" s="1"/>
  <c r="AJ201" i="10"/>
  <c r="V201" i="10" s="1"/>
  <c r="AK201" i="10"/>
  <c r="W201" i="10" s="1"/>
  <c r="AL201" i="10"/>
  <c r="X201" i="10" s="1"/>
  <c r="AM201" i="10"/>
  <c r="Y201" i="10" s="1"/>
  <c r="AN201" i="10"/>
  <c r="Z201" i="10" s="1"/>
  <c r="AD202" i="10"/>
  <c r="P202" i="10" s="1"/>
  <c r="AE202" i="10"/>
  <c r="Q202" i="10" s="1"/>
  <c r="AF202" i="10"/>
  <c r="R202" i="10" s="1"/>
  <c r="AG202" i="10"/>
  <c r="S202" i="10" s="1"/>
  <c r="AH202" i="10"/>
  <c r="T202" i="10" s="1"/>
  <c r="AI202" i="10"/>
  <c r="U202" i="10" s="1"/>
  <c r="AJ202" i="10"/>
  <c r="V202" i="10" s="1"/>
  <c r="AK202" i="10"/>
  <c r="W202" i="10" s="1"/>
  <c r="AL202" i="10"/>
  <c r="X202" i="10" s="1"/>
  <c r="AM202" i="10"/>
  <c r="Y202" i="10" s="1"/>
  <c r="AN202" i="10"/>
  <c r="Z202" i="10" s="1"/>
  <c r="AD203" i="10"/>
  <c r="P203" i="10" s="1"/>
  <c r="AE203" i="10"/>
  <c r="Q203" i="10" s="1"/>
  <c r="AF203" i="10"/>
  <c r="R203" i="10" s="1"/>
  <c r="AG203" i="10"/>
  <c r="S203" i="10" s="1"/>
  <c r="AH203" i="10"/>
  <c r="T203" i="10" s="1"/>
  <c r="AI203" i="10"/>
  <c r="U203" i="10" s="1"/>
  <c r="AJ203" i="10"/>
  <c r="V203" i="10" s="1"/>
  <c r="AK203" i="10"/>
  <c r="W203" i="10" s="1"/>
  <c r="AL203" i="10"/>
  <c r="X203" i="10" s="1"/>
  <c r="AM203" i="10"/>
  <c r="Y203" i="10" s="1"/>
  <c r="AN203" i="10"/>
  <c r="Z203" i="10" s="1"/>
  <c r="AD204" i="10"/>
  <c r="P204" i="10" s="1"/>
  <c r="AE204" i="10"/>
  <c r="Q204" i="10" s="1"/>
  <c r="AF204" i="10"/>
  <c r="R204" i="10" s="1"/>
  <c r="AG204" i="10"/>
  <c r="S204" i="10" s="1"/>
  <c r="AH204" i="10"/>
  <c r="T204" i="10" s="1"/>
  <c r="AI204" i="10"/>
  <c r="U204" i="10" s="1"/>
  <c r="AJ204" i="10"/>
  <c r="V204" i="10" s="1"/>
  <c r="AK204" i="10"/>
  <c r="W204" i="10" s="1"/>
  <c r="AL204" i="10"/>
  <c r="X204" i="10" s="1"/>
  <c r="AM204" i="10"/>
  <c r="Y204" i="10" s="1"/>
  <c r="AN204" i="10"/>
  <c r="Z204" i="10" s="1"/>
  <c r="AD205" i="10"/>
  <c r="P205" i="10" s="1"/>
  <c r="AE205" i="10"/>
  <c r="Q205" i="10" s="1"/>
  <c r="AF205" i="10"/>
  <c r="R205" i="10" s="1"/>
  <c r="AG205" i="10"/>
  <c r="S205" i="10" s="1"/>
  <c r="AH205" i="10"/>
  <c r="T205" i="10" s="1"/>
  <c r="AI205" i="10"/>
  <c r="U205" i="10" s="1"/>
  <c r="AJ205" i="10"/>
  <c r="V205" i="10" s="1"/>
  <c r="AK205" i="10"/>
  <c r="W205" i="10" s="1"/>
  <c r="AL205" i="10"/>
  <c r="X205" i="10" s="1"/>
  <c r="AM205" i="10"/>
  <c r="Y205" i="10" s="1"/>
  <c r="AN205" i="10"/>
  <c r="Z205" i="10" s="1"/>
  <c r="AD206" i="10"/>
  <c r="P206" i="10" s="1"/>
  <c r="AE206" i="10"/>
  <c r="Q206" i="10" s="1"/>
  <c r="AF206" i="10"/>
  <c r="R206" i="10" s="1"/>
  <c r="AG206" i="10"/>
  <c r="S206" i="10" s="1"/>
  <c r="AH206" i="10"/>
  <c r="T206" i="10" s="1"/>
  <c r="AI206" i="10"/>
  <c r="U206" i="10" s="1"/>
  <c r="AJ206" i="10"/>
  <c r="V206" i="10" s="1"/>
  <c r="AK206" i="10"/>
  <c r="W206" i="10" s="1"/>
  <c r="AL206" i="10"/>
  <c r="X206" i="10" s="1"/>
  <c r="AM206" i="10"/>
  <c r="Y206" i="10" s="1"/>
  <c r="AN206" i="10"/>
  <c r="Z206" i="10" s="1"/>
  <c r="AD207" i="10"/>
  <c r="P207" i="10" s="1"/>
  <c r="AE207" i="10"/>
  <c r="Q207" i="10" s="1"/>
  <c r="AF207" i="10"/>
  <c r="R207" i="10" s="1"/>
  <c r="AG207" i="10"/>
  <c r="S207" i="10" s="1"/>
  <c r="AH207" i="10"/>
  <c r="T207" i="10" s="1"/>
  <c r="AI207" i="10"/>
  <c r="U207" i="10" s="1"/>
  <c r="AJ207" i="10"/>
  <c r="V207" i="10" s="1"/>
  <c r="AK207" i="10"/>
  <c r="W207" i="10" s="1"/>
  <c r="AL207" i="10"/>
  <c r="X207" i="10" s="1"/>
  <c r="AM207" i="10"/>
  <c r="Y207" i="10" s="1"/>
  <c r="AN207" i="10"/>
  <c r="Z207" i="10" s="1"/>
  <c r="AD208" i="10"/>
  <c r="P208" i="10" s="1"/>
  <c r="AE208" i="10"/>
  <c r="Q208" i="10" s="1"/>
  <c r="AF208" i="10"/>
  <c r="R208" i="10" s="1"/>
  <c r="AG208" i="10"/>
  <c r="S208" i="10" s="1"/>
  <c r="AH208" i="10"/>
  <c r="T208" i="10" s="1"/>
  <c r="AI208" i="10"/>
  <c r="U208" i="10" s="1"/>
  <c r="AJ208" i="10"/>
  <c r="V208" i="10" s="1"/>
  <c r="AK208" i="10"/>
  <c r="W208" i="10" s="1"/>
  <c r="AL208" i="10"/>
  <c r="X208" i="10" s="1"/>
  <c r="AM208" i="10"/>
  <c r="Y208" i="10" s="1"/>
  <c r="AN208" i="10"/>
  <c r="Z208" i="10" s="1"/>
  <c r="AD209" i="10"/>
  <c r="P209" i="10" s="1"/>
  <c r="AE209" i="10"/>
  <c r="Q209" i="10" s="1"/>
  <c r="AF209" i="10"/>
  <c r="R209" i="10" s="1"/>
  <c r="AG209" i="10"/>
  <c r="S209" i="10" s="1"/>
  <c r="AH209" i="10"/>
  <c r="T209" i="10" s="1"/>
  <c r="AI209" i="10"/>
  <c r="U209" i="10" s="1"/>
  <c r="AJ209" i="10"/>
  <c r="V209" i="10" s="1"/>
  <c r="AK209" i="10"/>
  <c r="W209" i="10" s="1"/>
  <c r="AL209" i="10"/>
  <c r="X209" i="10" s="1"/>
  <c r="AM209" i="10"/>
  <c r="Y209" i="10" s="1"/>
  <c r="AN209" i="10"/>
  <c r="Z209" i="10" s="1"/>
  <c r="AD210" i="10"/>
  <c r="P210" i="10" s="1"/>
  <c r="AE210" i="10"/>
  <c r="Q210" i="10" s="1"/>
  <c r="AF210" i="10"/>
  <c r="R210" i="10" s="1"/>
  <c r="AG210" i="10"/>
  <c r="S210" i="10" s="1"/>
  <c r="AH210" i="10"/>
  <c r="T210" i="10" s="1"/>
  <c r="AI210" i="10"/>
  <c r="U210" i="10" s="1"/>
  <c r="AJ210" i="10"/>
  <c r="V210" i="10" s="1"/>
  <c r="AK210" i="10"/>
  <c r="W210" i="10" s="1"/>
  <c r="AL210" i="10"/>
  <c r="X210" i="10" s="1"/>
  <c r="AM210" i="10"/>
  <c r="Y210" i="10" s="1"/>
  <c r="AN210" i="10"/>
  <c r="Z210" i="10" s="1"/>
  <c r="AD211" i="10"/>
  <c r="P211" i="10" s="1"/>
  <c r="AE211" i="10"/>
  <c r="Q211" i="10" s="1"/>
  <c r="AF211" i="10"/>
  <c r="R211" i="10" s="1"/>
  <c r="AG211" i="10"/>
  <c r="S211" i="10" s="1"/>
  <c r="AH211" i="10"/>
  <c r="T211" i="10" s="1"/>
  <c r="AI211" i="10"/>
  <c r="U211" i="10" s="1"/>
  <c r="AJ211" i="10"/>
  <c r="V211" i="10" s="1"/>
  <c r="AK211" i="10"/>
  <c r="W211" i="10" s="1"/>
  <c r="AL211" i="10"/>
  <c r="X211" i="10" s="1"/>
  <c r="AM211" i="10"/>
  <c r="Y211" i="10" s="1"/>
  <c r="AN211" i="10"/>
  <c r="Z211" i="10" s="1"/>
  <c r="AD212" i="10"/>
  <c r="P212" i="10" s="1"/>
  <c r="AE212" i="10"/>
  <c r="Q212" i="10" s="1"/>
  <c r="AF212" i="10"/>
  <c r="R212" i="10" s="1"/>
  <c r="AG212" i="10"/>
  <c r="S212" i="10" s="1"/>
  <c r="AH212" i="10"/>
  <c r="T212" i="10" s="1"/>
  <c r="AI212" i="10"/>
  <c r="U212" i="10" s="1"/>
  <c r="AJ212" i="10"/>
  <c r="V212" i="10" s="1"/>
  <c r="AK212" i="10"/>
  <c r="W212" i="10" s="1"/>
  <c r="AL212" i="10"/>
  <c r="X212" i="10" s="1"/>
  <c r="AM212" i="10"/>
  <c r="Y212" i="10" s="1"/>
  <c r="AN212" i="10"/>
  <c r="Z212" i="10" s="1"/>
  <c r="AD213" i="10"/>
  <c r="P213" i="10" s="1"/>
  <c r="AE213" i="10"/>
  <c r="Q213" i="10" s="1"/>
  <c r="AF213" i="10"/>
  <c r="R213" i="10" s="1"/>
  <c r="AG213" i="10"/>
  <c r="S213" i="10" s="1"/>
  <c r="AH213" i="10"/>
  <c r="T213" i="10" s="1"/>
  <c r="AI213" i="10"/>
  <c r="U213" i="10" s="1"/>
  <c r="AJ213" i="10"/>
  <c r="V213" i="10" s="1"/>
  <c r="AK213" i="10"/>
  <c r="W213" i="10" s="1"/>
  <c r="AL213" i="10"/>
  <c r="X213" i="10" s="1"/>
  <c r="AM213" i="10"/>
  <c r="Y213" i="10" s="1"/>
  <c r="AN213" i="10"/>
  <c r="Z213" i="10" s="1"/>
  <c r="AD214" i="10"/>
  <c r="P214" i="10" s="1"/>
  <c r="AE214" i="10"/>
  <c r="Q214" i="10" s="1"/>
  <c r="AF214" i="10"/>
  <c r="R214" i="10" s="1"/>
  <c r="AG214" i="10"/>
  <c r="S214" i="10" s="1"/>
  <c r="AH214" i="10"/>
  <c r="T214" i="10" s="1"/>
  <c r="AI214" i="10"/>
  <c r="U214" i="10" s="1"/>
  <c r="AJ214" i="10"/>
  <c r="V214" i="10" s="1"/>
  <c r="AK214" i="10"/>
  <c r="W214" i="10" s="1"/>
  <c r="AL214" i="10"/>
  <c r="X214" i="10" s="1"/>
  <c r="AM214" i="10"/>
  <c r="Y214" i="10" s="1"/>
  <c r="AN214" i="10"/>
  <c r="Z214" i="10" s="1"/>
  <c r="AD215" i="10"/>
  <c r="P215" i="10" s="1"/>
  <c r="AE215" i="10"/>
  <c r="Q215" i="10" s="1"/>
  <c r="AF215" i="10"/>
  <c r="R215" i="10" s="1"/>
  <c r="AG215" i="10"/>
  <c r="S215" i="10" s="1"/>
  <c r="AH215" i="10"/>
  <c r="T215" i="10" s="1"/>
  <c r="AI215" i="10"/>
  <c r="U215" i="10" s="1"/>
  <c r="AJ215" i="10"/>
  <c r="V215" i="10" s="1"/>
  <c r="AK215" i="10"/>
  <c r="W215" i="10" s="1"/>
  <c r="AL215" i="10"/>
  <c r="X215" i="10" s="1"/>
  <c r="AM215" i="10"/>
  <c r="Y215" i="10" s="1"/>
  <c r="AN215" i="10"/>
  <c r="Z215" i="10" s="1"/>
  <c r="AD216" i="10"/>
  <c r="P216" i="10" s="1"/>
  <c r="AE216" i="10"/>
  <c r="Q216" i="10" s="1"/>
  <c r="AF216" i="10"/>
  <c r="R216" i="10" s="1"/>
  <c r="AG216" i="10"/>
  <c r="S216" i="10" s="1"/>
  <c r="AH216" i="10"/>
  <c r="T216" i="10" s="1"/>
  <c r="AI216" i="10"/>
  <c r="U216" i="10" s="1"/>
  <c r="AJ216" i="10"/>
  <c r="V216" i="10" s="1"/>
  <c r="AK216" i="10"/>
  <c r="W216" i="10" s="1"/>
  <c r="AL216" i="10"/>
  <c r="X216" i="10" s="1"/>
  <c r="AM216" i="10"/>
  <c r="Y216" i="10" s="1"/>
  <c r="AN216" i="10"/>
  <c r="Z216" i="10" s="1"/>
  <c r="AD217" i="10"/>
  <c r="P217" i="10" s="1"/>
  <c r="AE217" i="10"/>
  <c r="Q217" i="10" s="1"/>
  <c r="AF217" i="10"/>
  <c r="R217" i="10" s="1"/>
  <c r="AG217" i="10"/>
  <c r="S217" i="10" s="1"/>
  <c r="AH217" i="10"/>
  <c r="T217" i="10" s="1"/>
  <c r="AI217" i="10"/>
  <c r="U217" i="10" s="1"/>
  <c r="AJ217" i="10"/>
  <c r="V217" i="10" s="1"/>
  <c r="AK217" i="10"/>
  <c r="W217" i="10" s="1"/>
  <c r="AL217" i="10"/>
  <c r="X217" i="10" s="1"/>
  <c r="AM217" i="10"/>
  <c r="Y217" i="10" s="1"/>
  <c r="AN217" i="10"/>
  <c r="Z217" i="10" s="1"/>
  <c r="AD218" i="10"/>
  <c r="P218" i="10" s="1"/>
  <c r="AE218" i="10"/>
  <c r="Q218" i="10" s="1"/>
  <c r="AF218" i="10"/>
  <c r="R218" i="10" s="1"/>
  <c r="AG218" i="10"/>
  <c r="S218" i="10" s="1"/>
  <c r="AH218" i="10"/>
  <c r="T218" i="10" s="1"/>
  <c r="AI218" i="10"/>
  <c r="U218" i="10" s="1"/>
  <c r="AJ218" i="10"/>
  <c r="V218" i="10" s="1"/>
  <c r="AK218" i="10"/>
  <c r="W218" i="10" s="1"/>
  <c r="AL218" i="10"/>
  <c r="X218" i="10" s="1"/>
  <c r="AM218" i="10"/>
  <c r="Y218" i="10" s="1"/>
  <c r="AN218" i="10"/>
  <c r="Z218" i="10" s="1"/>
  <c r="AD219" i="10"/>
  <c r="P219" i="10" s="1"/>
  <c r="AE219" i="10"/>
  <c r="Q219" i="10" s="1"/>
  <c r="AF219" i="10"/>
  <c r="R219" i="10" s="1"/>
  <c r="AG219" i="10"/>
  <c r="S219" i="10" s="1"/>
  <c r="AH219" i="10"/>
  <c r="T219" i="10" s="1"/>
  <c r="AI219" i="10"/>
  <c r="U219" i="10" s="1"/>
  <c r="AJ219" i="10"/>
  <c r="V219" i="10" s="1"/>
  <c r="AK219" i="10"/>
  <c r="W219" i="10" s="1"/>
  <c r="AL219" i="10"/>
  <c r="X219" i="10" s="1"/>
  <c r="AM219" i="10"/>
  <c r="Y219" i="10" s="1"/>
  <c r="AN219" i="10"/>
  <c r="Z219" i="10" s="1"/>
  <c r="AD220" i="10"/>
  <c r="P220" i="10" s="1"/>
  <c r="AE220" i="10"/>
  <c r="Q220" i="10" s="1"/>
  <c r="AF220" i="10"/>
  <c r="R220" i="10" s="1"/>
  <c r="AG220" i="10"/>
  <c r="S220" i="10" s="1"/>
  <c r="AH220" i="10"/>
  <c r="T220" i="10" s="1"/>
  <c r="AI220" i="10"/>
  <c r="U220" i="10" s="1"/>
  <c r="AJ220" i="10"/>
  <c r="V220" i="10" s="1"/>
  <c r="AK220" i="10"/>
  <c r="W220" i="10" s="1"/>
  <c r="AL220" i="10"/>
  <c r="X220" i="10" s="1"/>
  <c r="AM220" i="10"/>
  <c r="Y220" i="10" s="1"/>
  <c r="AN220" i="10"/>
  <c r="Z220" i="10" s="1"/>
  <c r="AD221" i="10"/>
  <c r="P221" i="10" s="1"/>
  <c r="AE221" i="10"/>
  <c r="Q221" i="10" s="1"/>
  <c r="AF221" i="10"/>
  <c r="R221" i="10" s="1"/>
  <c r="AG221" i="10"/>
  <c r="S221" i="10" s="1"/>
  <c r="AH221" i="10"/>
  <c r="T221" i="10" s="1"/>
  <c r="AI221" i="10"/>
  <c r="U221" i="10" s="1"/>
  <c r="AJ221" i="10"/>
  <c r="V221" i="10" s="1"/>
  <c r="AK221" i="10"/>
  <c r="W221" i="10" s="1"/>
  <c r="AL221" i="10"/>
  <c r="X221" i="10" s="1"/>
  <c r="AM221" i="10"/>
  <c r="Y221" i="10" s="1"/>
  <c r="AN221" i="10"/>
  <c r="Z221" i="10" s="1"/>
  <c r="AD222" i="10"/>
  <c r="P222" i="10" s="1"/>
  <c r="AE222" i="10"/>
  <c r="Q222" i="10" s="1"/>
  <c r="AF222" i="10"/>
  <c r="R222" i="10" s="1"/>
  <c r="AG222" i="10"/>
  <c r="S222" i="10" s="1"/>
  <c r="AH222" i="10"/>
  <c r="T222" i="10" s="1"/>
  <c r="AI222" i="10"/>
  <c r="U222" i="10" s="1"/>
  <c r="AJ222" i="10"/>
  <c r="V222" i="10" s="1"/>
  <c r="AK222" i="10"/>
  <c r="W222" i="10" s="1"/>
  <c r="AL222" i="10"/>
  <c r="X222" i="10" s="1"/>
  <c r="AM222" i="10"/>
  <c r="Y222" i="10" s="1"/>
  <c r="AN222" i="10"/>
  <c r="Z222" i="10" s="1"/>
  <c r="AD223" i="10"/>
  <c r="P223" i="10" s="1"/>
  <c r="AE223" i="10"/>
  <c r="Q223" i="10" s="1"/>
  <c r="AF223" i="10"/>
  <c r="R223" i="10" s="1"/>
  <c r="AG223" i="10"/>
  <c r="S223" i="10" s="1"/>
  <c r="AH223" i="10"/>
  <c r="T223" i="10" s="1"/>
  <c r="AI223" i="10"/>
  <c r="U223" i="10" s="1"/>
  <c r="AJ223" i="10"/>
  <c r="V223" i="10" s="1"/>
  <c r="AK223" i="10"/>
  <c r="W223" i="10" s="1"/>
  <c r="AL223" i="10"/>
  <c r="X223" i="10" s="1"/>
  <c r="AM223" i="10"/>
  <c r="Y223" i="10" s="1"/>
  <c r="AN223" i="10"/>
  <c r="Z223" i="10" s="1"/>
  <c r="AD224" i="10"/>
  <c r="P224" i="10" s="1"/>
  <c r="AE224" i="10"/>
  <c r="Q224" i="10" s="1"/>
  <c r="AF224" i="10"/>
  <c r="R224" i="10" s="1"/>
  <c r="AG224" i="10"/>
  <c r="S224" i="10" s="1"/>
  <c r="AH224" i="10"/>
  <c r="T224" i="10" s="1"/>
  <c r="AI224" i="10"/>
  <c r="U224" i="10" s="1"/>
  <c r="AJ224" i="10"/>
  <c r="V224" i="10" s="1"/>
  <c r="AK224" i="10"/>
  <c r="W224" i="10" s="1"/>
  <c r="AL224" i="10"/>
  <c r="X224" i="10" s="1"/>
  <c r="AM224" i="10"/>
  <c r="Y224" i="10" s="1"/>
  <c r="AN224" i="10"/>
  <c r="Z224" i="10" s="1"/>
  <c r="AD225" i="10"/>
  <c r="P225" i="10" s="1"/>
  <c r="AE225" i="10"/>
  <c r="Q225" i="10" s="1"/>
  <c r="AF225" i="10"/>
  <c r="R225" i="10" s="1"/>
  <c r="AG225" i="10"/>
  <c r="S225" i="10" s="1"/>
  <c r="AH225" i="10"/>
  <c r="T225" i="10" s="1"/>
  <c r="AI225" i="10"/>
  <c r="U225" i="10" s="1"/>
  <c r="AJ225" i="10"/>
  <c r="V225" i="10" s="1"/>
  <c r="AK225" i="10"/>
  <c r="W225" i="10" s="1"/>
  <c r="AL225" i="10"/>
  <c r="X225" i="10" s="1"/>
  <c r="AM225" i="10"/>
  <c r="Y225" i="10" s="1"/>
  <c r="AN225" i="10"/>
  <c r="Z225" i="10" s="1"/>
  <c r="AD226" i="10"/>
  <c r="P226" i="10" s="1"/>
  <c r="AE226" i="10"/>
  <c r="Q226" i="10" s="1"/>
  <c r="AF226" i="10"/>
  <c r="R226" i="10" s="1"/>
  <c r="AG226" i="10"/>
  <c r="S226" i="10" s="1"/>
  <c r="AH226" i="10"/>
  <c r="T226" i="10" s="1"/>
  <c r="AI226" i="10"/>
  <c r="U226" i="10" s="1"/>
  <c r="AJ226" i="10"/>
  <c r="V226" i="10" s="1"/>
  <c r="AK226" i="10"/>
  <c r="W226" i="10" s="1"/>
  <c r="AL226" i="10"/>
  <c r="X226" i="10" s="1"/>
  <c r="AM226" i="10"/>
  <c r="Y226" i="10" s="1"/>
  <c r="AN226" i="10"/>
  <c r="Z226" i="10" s="1"/>
  <c r="AD227" i="10"/>
  <c r="P227" i="10" s="1"/>
  <c r="AE227" i="10"/>
  <c r="Q227" i="10" s="1"/>
  <c r="AF227" i="10"/>
  <c r="R227" i="10" s="1"/>
  <c r="AG227" i="10"/>
  <c r="S227" i="10" s="1"/>
  <c r="AH227" i="10"/>
  <c r="T227" i="10" s="1"/>
  <c r="AI227" i="10"/>
  <c r="U227" i="10" s="1"/>
  <c r="AJ227" i="10"/>
  <c r="V227" i="10" s="1"/>
  <c r="AK227" i="10"/>
  <c r="W227" i="10" s="1"/>
  <c r="AL227" i="10"/>
  <c r="X227" i="10" s="1"/>
  <c r="AM227" i="10"/>
  <c r="Y227" i="10" s="1"/>
  <c r="AN227" i="10"/>
  <c r="Z227" i="10" s="1"/>
  <c r="AD228" i="10"/>
  <c r="P228" i="10" s="1"/>
  <c r="AE228" i="10"/>
  <c r="Q228" i="10" s="1"/>
  <c r="AF228" i="10"/>
  <c r="R228" i="10" s="1"/>
  <c r="AG228" i="10"/>
  <c r="S228" i="10" s="1"/>
  <c r="AH228" i="10"/>
  <c r="T228" i="10" s="1"/>
  <c r="AI228" i="10"/>
  <c r="U228" i="10" s="1"/>
  <c r="AJ228" i="10"/>
  <c r="V228" i="10" s="1"/>
  <c r="AK228" i="10"/>
  <c r="W228" i="10" s="1"/>
  <c r="AL228" i="10"/>
  <c r="X228" i="10" s="1"/>
  <c r="AM228" i="10"/>
  <c r="Y228" i="10" s="1"/>
  <c r="AN228" i="10"/>
  <c r="Z228" i="10" s="1"/>
  <c r="AD229" i="10"/>
  <c r="P229" i="10" s="1"/>
  <c r="AE229" i="10"/>
  <c r="Q229" i="10" s="1"/>
  <c r="AF229" i="10"/>
  <c r="R229" i="10" s="1"/>
  <c r="AG229" i="10"/>
  <c r="S229" i="10" s="1"/>
  <c r="AH229" i="10"/>
  <c r="T229" i="10" s="1"/>
  <c r="AI229" i="10"/>
  <c r="U229" i="10" s="1"/>
  <c r="AJ229" i="10"/>
  <c r="V229" i="10" s="1"/>
  <c r="AK229" i="10"/>
  <c r="W229" i="10" s="1"/>
  <c r="AL229" i="10"/>
  <c r="X229" i="10" s="1"/>
  <c r="AM229" i="10"/>
  <c r="Y229" i="10" s="1"/>
  <c r="AN229" i="10"/>
  <c r="Z229" i="10" s="1"/>
  <c r="AD230" i="10"/>
  <c r="P230" i="10" s="1"/>
  <c r="AE230" i="10"/>
  <c r="Q230" i="10" s="1"/>
  <c r="AF230" i="10"/>
  <c r="R230" i="10" s="1"/>
  <c r="AG230" i="10"/>
  <c r="S230" i="10" s="1"/>
  <c r="AH230" i="10"/>
  <c r="T230" i="10" s="1"/>
  <c r="AI230" i="10"/>
  <c r="U230" i="10" s="1"/>
  <c r="AJ230" i="10"/>
  <c r="V230" i="10" s="1"/>
  <c r="AK230" i="10"/>
  <c r="W230" i="10" s="1"/>
  <c r="AL230" i="10"/>
  <c r="X230" i="10" s="1"/>
  <c r="AM230" i="10"/>
  <c r="Y230" i="10" s="1"/>
  <c r="AN230" i="10"/>
  <c r="Z230" i="10" s="1"/>
  <c r="AD231" i="10"/>
  <c r="P231" i="10" s="1"/>
  <c r="AE231" i="10"/>
  <c r="Q231" i="10" s="1"/>
  <c r="AF231" i="10"/>
  <c r="R231" i="10" s="1"/>
  <c r="AG231" i="10"/>
  <c r="S231" i="10" s="1"/>
  <c r="AH231" i="10"/>
  <c r="T231" i="10" s="1"/>
  <c r="AI231" i="10"/>
  <c r="U231" i="10" s="1"/>
  <c r="AJ231" i="10"/>
  <c r="V231" i="10" s="1"/>
  <c r="AK231" i="10"/>
  <c r="W231" i="10" s="1"/>
  <c r="AL231" i="10"/>
  <c r="X231" i="10" s="1"/>
  <c r="AM231" i="10"/>
  <c r="Y231" i="10" s="1"/>
  <c r="AN231" i="10"/>
  <c r="Z231" i="10" s="1"/>
  <c r="AD232" i="10"/>
  <c r="P232" i="10" s="1"/>
  <c r="AE232" i="10"/>
  <c r="Q232" i="10" s="1"/>
  <c r="AF232" i="10"/>
  <c r="R232" i="10" s="1"/>
  <c r="AG232" i="10"/>
  <c r="S232" i="10" s="1"/>
  <c r="AH232" i="10"/>
  <c r="T232" i="10" s="1"/>
  <c r="AI232" i="10"/>
  <c r="U232" i="10" s="1"/>
  <c r="AJ232" i="10"/>
  <c r="V232" i="10" s="1"/>
  <c r="AK232" i="10"/>
  <c r="W232" i="10" s="1"/>
  <c r="AL232" i="10"/>
  <c r="X232" i="10" s="1"/>
  <c r="AM232" i="10"/>
  <c r="Y232" i="10" s="1"/>
  <c r="AN232" i="10"/>
  <c r="Z232" i="10" s="1"/>
  <c r="AD233" i="10"/>
  <c r="P233" i="10" s="1"/>
  <c r="AE233" i="10"/>
  <c r="Q233" i="10" s="1"/>
  <c r="AF233" i="10"/>
  <c r="R233" i="10" s="1"/>
  <c r="AG233" i="10"/>
  <c r="S233" i="10" s="1"/>
  <c r="AH233" i="10"/>
  <c r="T233" i="10" s="1"/>
  <c r="AI233" i="10"/>
  <c r="U233" i="10" s="1"/>
  <c r="AJ233" i="10"/>
  <c r="V233" i="10" s="1"/>
  <c r="AK233" i="10"/>
  <c r="W233" i="10" s="1"/>
  <c r="AL233" i="10"/>
  <c r="X233" i="10" s="1"/>
  <c r="AM233" i="10"/>
  <c r="Y233" i="10" s="1"/>
  <c r="AN233" i="10"/>
  <c r="Z233" i="10" s="1"/>
  <c r="AD234" i="10"/>
  <c r="P234" i="10" s="1"/>
  <c r="AE234" i="10"/>
  <c r="Q234" i="10" s="1"/>
  <c r="AF234" i="10"/>
  <c r="R234" i="10" s="1"/>
  <c r="AG234" i="10"/>
  <c r="S234" i="10" s="1"/>
  <c r="AH234" i="10"/>
  <c r="T234" i="10" s="1"/>
  <c r="AI234" i="10"/>
  <c r="U234" i="10" s="1"/>
  <c r="AJ234" i="10"/>
  <c r="V234" i="10" s="1"/>
  <c r="AK234" i="10"/>
  <c r="W234" i="10" s="1"/>
  <c r="AL234" i="10"/>
  <c r="X234" i="10" s="1"/>
  <c r="AM234" i="10"/>
  <c r="Y234" i="10" s="1"/>
  <c r="AN234" i="10"/>
  <c r="Z234" i="10" s="1"/>
  <c r="AD235" i="10"/>
  <c r="P235" i="10" s="1"/>
  <c r="AE235" i="10"/>
  <c r="Q235" i="10" s="1"/>
  <c r="AF235" i="10"/>
  <c r="R235" i="10" s="1"/>
  <c r="AG235" i="10"/>
  <c r="S235" i="10" s="1"/>
  <c r="AH235" i="10"/>
  <c r="T235" i="10" s="1"/>
  <c r="AI235" i="10"/>
  <c r="U235" i="10" s="1"/>
  <c r="AJ235" i="10"/>
  <c r="V235" i="10" s="1"/>
  <c r="AK235" i="10"/>
  <c r="W235" i="10" s="1"/>
  <c r="AL235" i="10"/>
  <c r="X235" i="10" s="1"/>
  <c r="AM235" i="10"/>
  <c r="Y235" i="10" s="1"/>
  <c r="AN235" i="10"/>
  <c r="Z235" i="10" s="1"/>
  <c r="AD236" i="10"/>
  <c r="P236" i="10" s="1"/>
  <c r="AE236" i="10"/>
  <c r="Q236" i="10" s="1"/>
  <c r="AF236" i="10"/>
  <c r="R236" i="10" s="1"/>
  <c r="AG236" i="10"/>
  <c r="S236" i="10" s="1"/>
  <c r="AH236" i="10"/>
  <c r="T236" i="10" s="1"/>
  <c r="AI236" i="10"/>
  <c r="U236" i="10" s="1"/>
  <c r="AJ236" i="10"/>
  <c r="V236" i="10" s="1"/>
  <c r="AK236" i="10"/>
  <c r="W236" i="10" s="1"/>
  <c r="AL236" i="10"/>
  <c r="X236" i="10" s="1"/>
  <c r="AM236" i="10"/>
  <c r="Y236" i="10" s="1"/>
  <c r="AN236" i="10"/>
  <c r="Z236" i="10" s="1"/>
  <c r="AD237" i="10"/>
  <c r="P237" i="10" s="1"/>
  <c r="AE237" i="10"/>
  <c r="Q237" i="10" s="1"/>
  <c r="AF237" i="10"/>
  <c r="R237" i="10" s="1"/>
  <c r="AG237" i="10"/>
  <c r="S237" i="10" s="1"/>
  <c r="AH237" i="10"/>
  <c r="T237" i="10" s="1"/>
  <c r="AI237" i="10"/>
  <c r="U237" i="10" s="1"/>
  <c r="AJ237" i="10"/>
  <c r="V237" i="10" s="1"/>
  <c r="AK237" i="10"/>
  <c r="W237" i="10" s="1"/>
  <c r="AL237" i="10"/>
  <c r="X237" i="10" s="1"/>
  <c r="AM237" i="10"/>
  <c r="Y237" i="10" s="1"/>
  <c r="AN237" i="10"/>
  <c r="Z237" i="10" s="1"/>
  <c r="AD238" i="10"/>
  <c r="P238" i="10" s="1"/>
  <c r="AE238" i="10"/>
  <c r="Q238" i="10" s="1"/>
  <c r="AF238" i="10"/>
  <c r="R238" i="10" s="1"/>
  <c r="AG238" i="10"/>
  <c r="S238" i="10" s="1"/>
  <c r="AH238" i="10"/>
  <c r="T238" i="10" s="1"/>
  <c r="AI238" i="10"/>
  <c r="U238" i="10" s="1"/>
  <c r="AJ238" i="10"/>
  <c r="V238" i="10" s="1"/>
  <c r="AK238" i="10"/>
  <c r="W238" i="10" s="1"/>
  <c r="AL238" i="10"/>
  <c r="X238" i="10" s="1"/>
  <c r="AM238" i="10"/>
  <c r="Y238" i="10" s="1"/>
  <c r="AN238" i="10"/>
  <c r="Z238" i="10" s="1"/>
  <c r="AD239" i="10"/>
  <c r="P239" i="10" s="1"/>
  <c r="AE239" i="10"/>
  <c r="Q239" i="10" s="1"/>
  <c r="AF239" i="10"/>
  <c r="R239" i="10" s="1"/>
  <c r="AG239" i="10"/>
  <c r="S239" i="10" s="1"/>
  <c r="AH239" i="10"/>
  <c r="T239" i="10" s="1"/>
  <c r="AI239" i="10"/>
  <c r="U239" i="10" s="1"/>
  <c r="AJ239" i="10"/>
  <c r="V239" i="10" s="1"/>
  <c r="AK239" i="10"/>
  <c r="W239" i="10" s="1"/>
  <c r="AL239" i="10"/>
  <c r="X239" i="10" s="1"/>
  <c r="AM239" i="10"/>
  <c r="Y239" i="10" s="1"/>
  <c r="AN239" i="10"/>
  <c r="Z239" i="10" s="1"/>
  <c r="AD240" i="10"/>
  <c r="P240" i="10" s="1"/>
  <c r="AE240" i="10"/>
  <c r="Q240" i="10" s="1"/>
  <c r="AF240" i="10"/>
  <c r="R240" i="10" s="1"/>
  <c r="AG240" i="10"/>
  <c r="S240" i="10" s="1"/>
  <c r="AH240" i="10"/>
  <c r="T240" i="10" s="1"/>
  <c r="AI240" i="10"/>
  <c r="U240" i="10" s="1"/>
  <c r="AJ240" i="10"/>
  <c r="V240" i="10" s="1"/>
  <c r="AK240" i="10"/>
  <c r="W240" i="10" s="1"/>
  <c r="AL240" i="10"/>
  <c r="X240" i="10" s="1"/>
  <c r="AM240" i="10"/>
  <c r="Y240" i="10" s="1"/>
  <c r="AN240" i="10"/>
  <c r="Z240" i="10" s="1"/>
  <c r="AD241" i="10"/>
  <c r="P241" i="10" s="1"/>
  <c r="AE241" i="10"/>
  <c r="Q241" i="10" s="1"/>
  <c r="AF241" i="10"/>
  <c r="R241" i="10" s="1"/>
  <c r="AG241" i="10"/>
  <c r="S241" i="10" s="1"/>
  <c r="AH241" i="10"/>
  <c r="T241" i="10" s="1"/>
  <c r="AI241" i="10"/>
  <c r="U241" i="10" s="1"/>
  <c r="AJ241" i="10"/>
  <c r="V241" i="10" s="1"/>
  <c r="AK241" i="10"/>
  <c r="W241" i="10" s="1"/>
  <c r="AL241" i="10"/>
  <c r="X241" i="10" s="1"/>
  <c r="AM241" i="10"/>
  <c r="Y241" i="10" s="1"/>
  <c r="AN241" i="10"/>
  <c r="Z241" i="10" s="1"/>
  <c r="AD242" i="10"/>
  <c r="P242" i="10" s="1"/>
  <c r="AE242" i="10"/>
  <c r="Q242" i="10" s="1"/>
  <c r="AF242" i="10"/>
  <c r="R242" i="10" s="1"/>
  <c r="AG242" i="10"/>
  <c r="S242" i="10" s="1"/>
  <c r="AH242" i="10"/>
  <c r="T242" i="10" s="1"/>
  <c r="AI242" i="10"/>
  <c r="U242" i="10" s="1"/>
  <c r="AJ242" i="10"/>
  <c r="V242" i="10" s="1"/>
  <c r="AK242" i="10"/>
  <c r="W242" i="10" s="1"/>
  <c r="AL242" i="10"/>
  <c r="X242" i="10" s="1"/>
  <c r="AM242" i="10"/>
  <c r="Y242" i="10" s="1"/>
  <c r="AN242" i="10"/>
  <c r="Z242" i="10" s="1"/>
  <c r="AD243" i="10"/>
  <c r="P243" i="10" s="1"/>
  <c r="AE243" i="10"/>
  <c r="Q243" i="10" s="1"/>
  <c r="AF243" i="10"/>
  <c r="R243" i="10" s="1"/>
  <c r="AG243" i="10"/>
  <c r="S243" i="10" s="1"/>
  <c r="AH243" i="10"/>
  <c r="T243" i="10" s="1"/>
  <c r="AI243" i="10"/>
  <c r="U243" i="10" s="1"/>
  <c r="AJ243" i="10"/>
  <c r="V243" i="10" s="1"/>
  <c r="AK243" i="10"/>
  <c r="W243" i="10" s="1"/>
  <c r="AL243" i="10"/>
  <c r="X243" i="10" s="1"/>
  <c r="AM243" i="10"/>
  <c r="Y243" i="10" s="1"/>
  <c r="AN243" i="10"/>
  <c r="Z243" i="10" s="1"/>
  <c r="AD244" i="10"/>
  <c r="P244" i="10" s="1"/>
  <c r="AE244" i="10"/>
  <c r="Q244" i="10" s="1"/>
  <c r="AF244" i="10"/>
  <c r="R244" i="10" s="1"/>
  <c r="AG244" i="10"/>
  <c r="S244" i="10" s="1"/>
  <c r="AH244" i="10"/>
  <c r="T244" i="10" s="1"/>
  <c r="AI244" i="10"/>
  <c r="U244" i="10" s="1"/>
  <c r="AJ244" i="10"/>
  <c r="V244" i="10" s="1"/>
  <c r="AK244" i="10"/>
  <c r="W244" i="10" s="1"/>
  <c r="AL244" i="10"/>
  <c r="X244" i="10" s="1"/>
  <c r="AM244" i="10"/>
  <c r="Y244" i="10" s="1"/>
  <c r="AN244" i="10"/>
  <c r="Z244" i="10" s="1"/>
  <c r="AD245" i="10"/>
  <c r="P245" i="10" s="1"/>
  <c r="AE245" i="10"/>
  <c r="Q245" i="10" s="1"/>
  <c r="AF245" i="10"/>
  <c r="R245" i="10" s="1"/>
  <c r="AG245" i="10"/>
  <c r="S245" i="10" s="1"/>
  <c r="AH245" i="10"/>
  <c r="T245" i="10" s="1"/>
  <c r="AI245" i="10"/>
  <c r="U245" i="10" s="1"/>
  <c r="AJ245" i="10"/>
  <c r="V245" i="10" s="1"/>
  <c r="AK245" i="10"/>
  <c r="W245" i="10" s="1"/>
  <c r="AL245" i="10"/>
  <c r="X245" i="10" s="1"/>
  <c r="AM245" i="10"/>
  <c r="Y245" i="10" s="1"/>
  <c r="AN245" i="10"/>
  <c r="Z245" i="10" s="1"/>
  <c r="AD246" i="10"/>
  <c r="P246" i="10" s="1"/>
  <c r="AE246" i="10"/>
  <c r="Q246" i="10" s="1"/>
  <c r="AF246" i="10"/>
  <c r="R246" i="10" s="1"/>
  <c r="AG246" i="10"/>
  <c r="S246" i="10" s="1"/>
  <c r="AH246" i="10"/>
  <c r="T246" i="10" s="1"/>
  <c r="AI246" i="10"/>
  <c r="U246" i="10" s="1"/>
  <c r="AJ246" i="10"/>
  <c r="V246" i="10" s="1"/>
  <c r="AK246" i="10"/>
  <c r="W246" i="10" s="1"/>
  <c r="AL246" i="10"/>
  <c r="X246" i="10" s="1"/>
  <c r="AM246" i="10"/>
  <c r="Y246" i="10" s="1"/>
  <c r="AN246" i="10"/>
  <c r="Z246" i="10" s="1"/>
  <c r="AD247" i="10"/>
  <c r="P247" i="10" s="1"/>
  <c r="AE247" i="10"/>
  <c r="Q247" i="10" s="1"/>
  <c r="AF247" i="10"/>
  <c r="R247" i="10" s="1"/>
  <c r="AG247" i="10"/>
  <c r="S247" i="10" s="1"/>
  <c r="AH247" i="10"/>
  <c r="T247" i="10" s="1"/>
  <c r="AI247" i="10"/>
  <c r="U247" i="10" s="1"/>
  <c r="AJ247" i="10"/>
  <c r="V247" i="10" s="1"/>
  <c r="AK247" i="10"/>
  <c r="W247" i="10" s="1"/>
  <c r="AL247" i="10"/>
  <c r="X247" i="10" s="1"/>
  <c r="AM247" i="10"/>
  <c r="Y247" i="10" s="1"/>
  <c r="AN247" i="10"/>
  <c r="Z247" i="10" s="1"/>
  <c r="AD248" i="10"/>
  <c r="P248" i="10" s="1"/>
  <c r="AE248" i="10"/>
  <c r="Q248" i="10" s="1"/>
  <c r="AF248" i="10"/>
  <c r="R248" i="10" s="1"/>
  <c r="AG248" i="10"/>
  <c r="S248" i="10" s="1"/>
  <c r="AH248" i="10"/>
  <c r="T248" i="10" s="1"/>
  <c r="AI248" i="10"/>
  <c r="U248" i="10" s="1"/>
  <c r="AJ248" i="10"/>
  <c r="V248" i="10" s="1"/>
  <c r="AK248" i="10"/>
  <c r="W248" i="10" s="1"/>
  <c r="AL248" i="10"/>
  <c r="X248" i="10" s="1"/>
  <c r="AM248" i="10"/>
  <c r="Y248" i="10" s="1"/>
  <c r="AN248" i="10"/>
  <c r="Z248" i="10" s="1"/>
  <c r="AD249" i="10"/>
  <c r="P249" i="10" s="1"/>
  <c r="AE249" i="10"/>
  <c r="Q249" i="10" s="1"/>
  <c r="AF249" i="10"/>
  <c r="R249" i="10" s="1"/>
  <c r="AG249" i="10"/>
  <c r="S249" i="10" s="1"/>
  <c r="AH249" i="10"/>
  <c r="T249" i="10" s="1"/>
  <c r="AI249" i="10"/>
  <c r="U249" i="10" s="1"/>
  <c r="AJ249" i="10"/>
  <c r="V249" i="10" s="1"/>
  <c r="AK249" i="10"/>
  <c r="W249" i="10" s="1"/>
  <c r="AL249" i="10"/>
  <c r="X249" i="10" s="1"/>
  <c r="AM249" i="10"/>
  <c r="Y249" i="10" s="1"/>
  <c r="AN249" i="10"/>
  <c r="Z249" i="10" s="1"/>
  <c r="AD250" i="10"/>
  <c r="P250" i="10" s="1"/>
  <c r="AE250" i="10"/>
  <c r="Q250" i="10" s="1"/>
  <c r="AF250" i="10"/>
  <c r="R250" i="10" s="1"/>
  <c r="AG250" i="10"/>
  <c r="S250" i="10" s="1"/>
  <c r="AH250" i="10"/>
  <c r="T250" i="10" s="1"/>
  <c r="AI250" i="10"/>
  <c r="U250" i="10" s="1"/>
  <c r="AJ250" i="10"/>
  <c r="V250" i="10" s="1"/>
  <c r="AK250" i="10"/>
  <c r="W250" i="10" s="1"/>
  <c r="AL250" i="10"/>
  <c r="X250" i="10" s="1"/>
  <c r="AM250" i="10"/>
  <c r="Y250" i="10" s="1"/>
  <c r="AN250" i="10"/>
  <c r="Z250" i="10" s="1"/>
  <c r="AD251" i="10"/>
  <c r="P251" i="10" s="1"/>
  <c r="AE251" i="10"/>
  <c r="Q251" i="10" s="1"/>
  <c r="AF251" i="10"/>
  <c r="R251" i="10" s="1"/>
  <c r="AG251" i="10"/>
  <c r="S251" i="10" s="1"/>
  <c r="AH251" i="10"/>
  <c r="T251" i="10" s="1"/>
  <c r="AI251" i="10"/>
  <c r="U251" i="10" s="1"/>
  <c r="AJ251" i="10"/>
  <c r="V251" i="10" s="1"/>
  <c r="AK251" i="10"/>
  <c r="W251" i="10" s="1"/>
  <c r="AL251" i="10"/>
  <c r="X251" i="10" s="1"/>
  <c r="AM251" i="10"/>
  <c r="Y251" i="10" s="1"/>
  <c r="AN251" i="10"/>
  <c r="Z251" i="10" s="1"/>
  <c r="AD252" i="10"/>
  <c r="P252" i="10" s="1"/>
  <c r="AE252" i="10"/>
  <c r="Q252" i="10" s="1"/>
  <c r="AF252" i="10"/>
  <c r="R252" i="10" s="1"/>
  <c r="AG252" i="10"/>
  <c r="S252" i="10" s="1"/>
  <c r="AH252" i="10"/>
  <c r="T252" i="10" s="1"/>
  <c r="AI252" i="10"/>
  <c r="U252" i="10" s="1"/>
  <c r="AJ252" i="10"/>
  <c r="V252" i="10" s="1"/>
  <c r="AK252" i="10"/>
  <c r="W252" i="10" s="1"/>
  <c r="AL252" i="10"/>
  <c r="X252" i="10" s="1"/>
  <c r="AM252" i="10"/>
  <c r="Y252" i="10" s="1"/>
  <c r="AN252" i="10"/>
  <c r="Z252" i="10" s="1"/>
  <c r="AD253" i="10"/>
  <c r="P253" i="10" s="1"/>
  <c r="AE253" i="10"/>
  <c r="Q253" i="10" s="1"/>
  <c r="AF253" i="10"/>
  <c r="R253" i="10" s="1"/>
  <c r="AG253" i="10"/>
  <c r="S253" i="10" s="1"/>
  <c r="AH253" i="10"/>
  <c r="T253" i="10" s="1"/>
  <c r="AI253" i="10"/>
  <c r="U253" i="10" s="1"/>
  <c r="AJ253" i="10"/>
  <c r="V253" i="10" s="1"/>
  <c r="AK253" i="10"/>
  <c r="W253" i="10" s="1"/>
  <c r="AL253" i="10"/>
  <c r="X253" i="10" s="1"/>
  <c r="AM253" i="10"/>
  <c r="Y253" i="10" s="1"/>
  <c r="AN253" i="10"/>
  <c r="Z253" i="10" s="1"/>
  <c r="AD254" i="10"/>
  <c r="P254" i="10" s="1"/>
  <c r="AE254" i="10"/>
  <c r="Q254" i="10" s="1"/>
  <c r="AF254" i="10"/>
  <c r="R254" i="10" s="1"/>
  <c r="AG254" i="10"/>
  <c r="S254" i="10" s="1"/>
  <c r="AH254" i="10"/>
  <c r="T254" i="10" s="1"/>
  <c r="AI254" i="10"/>
  <c r="U254" i="10" s="1"/>
  <c r="AJ254" i="10"/>
  <c r="V254" i="10" s="1"/>
  <c r="AK254" i="10"/>
  <c r="W254" i="10" s="1"/>
  <c r="AL254" i="10"/>
  <c r="X254" i="10" s="1"/>
  <c r="AM254" i="10"/>
  <c r="Y254" i="10" s="1"/>
  <c r="AN254" i="10"/>
  <c r="Z254" i="10" s="1"/>
  <c r="AD255" i="10"/>
  <c r="P255" i="10" s="1"/>
  <c r="AE255" i="10"/>
  <c r="Q255" i="10" s="1"/>
  <c r="AF255" i="10"/>
  <c r="R255" i="10" s="1"/>
  <c r="AG255" i="10"/>
  <c r="S255" i="10" s="1"/>
  <c r="AH255" i="10"/>
  <c r="T255" i="10" s="1"/>
  <c r="AI255" i="10"/>
  <c r="U255" i="10" s="1"/>
  <c r="AJ255" i="10"/>
  <c r="V255" i="10" s="1"/>
  <c r="AK255" i="10"/>
  <c r="W255" i="10" s="1"/>
  <c r="AL255" i="10"/>
  <c r="X255" i="10" s="1"/>
  <c r="AM255" i="10"/>
  <c r="Y255" i="10" s="1"/>
  <c r="AN255" i="10"/>
  <c r="Z255" i="10" s="1"/>
  <c r="AD256" i="10"/>
  <c r="P256" i="10" s="1"/>
  <c r="AE256" i="10"/>
  <c r="Q256" i="10" s="1"/>
  <c r="AF256" i="10"/>
  <c r="R256" i="10" s="1"/>
  <c r="AG256" i="10"/>
  <c r="S256" i="10" s="1"/>
  <c r="AH256" i="10"/>
  <c r="T256" i="10" s="1"/>
  <c r="AI256" i="10"/>
  <c r="U256" i="10" s="1"/>
  <c r="AJ256" i="10"/>
  <c r="V256" i="10" s="1"/>
  <c r="AK256" i="10"/>
  <c r="W256" i="10" s="1"/>
  <c r="AL256" i="10"/>
  <c r="X256" i="10" s="1"/>
  <c r="AM256" i="10"/>
  <c r="Y256" i="10" s="1"/>
  <c r="AN256" i="10"/>
  <c r="Z256" i="10" s="1"/>
  <c r="AD257" i="10"/>
  <c r="P257" i="10" s="1"/>
  <c r="AE257" i="10"/>
  <c r="Q257" i="10" s="1"/>
  <c r="AF257" i="10"/>
  <c r="R257" i="10" s="1"/>
  <c r="AG257" i="10"/>
  <c r="S257" i="10" s="1"/>
  <c r="AH257" i="10"/>
  <c r="T257" i="10" s="1"/>
  <c r="AI257" i="10"/>
  <c r="U257" i="10" s="1"/>
  <c r="AJ257" i="10"/>
  <c r="V257" i="10" s="1"/>
  <c r="AK257" i="10"/>
  <c r="W257" i="10" s="1"/>
  <c r="AL257" i="10"/>
  <c r="X257" i="10" s="1"/>
  <c r="AM257" i="10"/>
  <c r="Y257" i="10" s="1"/>
  <c r="AN257" i="10"/>
  <c r="Z257" i="10" s="1"/>
  <c r="AD258" i="10"/>
  <c r="P258" i="10" s="1"/>
  <c r="AE258" i="10"/>
  <c r="Q258" i="10" s="1"/>
  <c r="AF258" i="10"/>
  <c r="R258" i="10" s="1"/>
  <c r="AG258" i="10"/>
  <c r="S258" i="10" s="1"/>
  <c r="AH258" i="10"/>
  <c r="T258" i="10" s="1"/>
  <c r="AI258" i="10"/>
  <c r="U258" i="10" s="1"/>
  <c r="AJ258" i="10"/>
  <c r="V258" i="10" s="1"/>
  <c r="AK258" i="10"/>
  <c r="W258" i="10" s="1"/>
  <c r="AL258" i="10"/>
  <c r="X258" i="10" s="1"/>
  <c r="AM258" i="10"/>
  <c r="Y258" i="10" s="1"/>
  <c r="AN258" i="10"/>
  <c r="Z258" i="10" s="1"/>
  <c r="AD259" i="10"/>
  <c r="P259" i="10" s="1"/>
  <c r="AE259" i="10"/>
  <c r="Q259" i="10" s="1"/>
  <c r="AF259" i="10"/>
  <c r="R259" i="10" s="1"/>
  <c r="AG259" i="10"/>
  <c r="S259" i="10" s="1"/>
  <c r="AH259" i="10"/>
  <c r="T259" i="10" s="1"/>
  <c r="AI259" i="10"/>
  <c r="U259" i="10" s="1"/>
  <c r="AJ259" i="10"/>
  <c r="V259" i="10" s="1"/>
  <c r="AK259" i="10"/>
  <c r="W259" i="10" s="1"/>
  <c r="AL259" i="10"/>
  <c r="X259" i="10" s="1"/>
  <c r="AM259" i="10"/>
  <c r="Y259" i="10" s="1"/>
  <c r="AN259" i="10"/>
  <c r="Z259" i="10" s="1"/>
  <c r="AD260" i="10"/>
  <c r="P260" i="10" s="1"/>
  <c r="AE260" i="10"/>
  <c r="Q260" i="10" s="1"/>
  <c r="AF260" i="10"/>
  <c r="R260" i="10" s="1"/>
  <c r="AG260" i="10"/>
  <c r="S260" i="10" s="1"/>
  <c r="AH260" i="10"/>
  <c r="T260" i="10" s="1"/>
  <c r="AI260" i="10"/>
  <c r="U260" i="10" s="1"/>
  <c r="AJ260" i="10"/>
  <c r="V260" i="10" s="1"/>
  <c r="AK260" i="10"/>
  <c r="W260" i="10" s="1"/>
  <c r="AL260" i="10"/>
  <c r="X260" i="10" s="1"/>
  <c r="AM260" i="10"/>
  <c r="Y260" i="10" s="1"/>
  <c r="AN260" i="10"/>
  <c r="Z260" i="10" s="1"/>
  <c r="AD261" i="10"/>
  <c r="P261" i="10" s="1"/>
  <c r="AE261" i="10"/>
  <c r="Q261" i="10" s="1"/>
  <c r="AF261" i="10"/>
  <c r="R261" i="10" s="1"/>
  <c r="AG261" i="10"/>
  <c r="S261" i="10" s="1"/>
  <c r="AH261" i="10"/>
  <c r="T261" i="10" s="1"/>
  <c r="AI261" i="10"/>
  <c r="U261" i="10" s="1"/>
  <c r="AJ261" i="10"/>
  <c r="V261" i="10" s="1"/>
  <c r="AK261" i="10"/>
  <c r="W261" i="10" s="1"/>
  <c r="AL261" i="10"/>
  <c r="X261" i="10" s="1"/>
  <c r="AM261" i="10"/>
  <c r="Y261" i="10" s="1"/>
  <c r="AN261" i="10"/>
  <c r="Z261" i="10" s="1"/>
  <c r="AD262" i="10"/>
  <c r="P262" i="10" s="1"/>
  <c r="AE262" i="10"/>
  <c r="Q262" i="10" s="1"/>
  <c r="AF262" i="10"/>
  <c r="R262" i="10" s="1"/>
  <c r="AG262" i="10"/>
  <c r="S262" i="10" s="1"/>
  <c r="AH262" i="10"/>
  <c r="T262" i="10" s="1"/>
  <c r="AI262" i="10"/>
  <c r="U262" i="10" s="1"/>
  <c r="AJ262" i="10"/>
  <c r="V262" i="10" s="1"/>
  <c r="AK262" i="10"/>
  <c r="W262" i="10" s="1"/>
  <c r="AL262" i="10"/>
  <c r="X262" i="10" s="1"/>
  <c r="AM262" i="10"/>
  <c r="Y262" i="10" s="1"/>
  <c r="AN262" i="10"/>
  <c r="Z262" i="10" s="1"/>
  <c r="AE3" i="10"/>
  <c r="AF3" i="10"/>
  <c r="AG3" i="10"/>
  <c r="AH3" i="10"/>
  <c r="AI3" i="10"/>
  <c r="AJ3" i="10"/>
  <c r="AK3" i="10"/>
  <c r="AL3" i="10"/>
  <c r="AM3" i="10"/>
  <c r="AN3" i="10"/>
  <c r="Z3" i="10" s="1"/>
  <c r="AD3" i="10"/>
  <c r="U3" i="10" l="1"/>
  <c r="T3" i="10"/>
  <c r="Y3" i="10"/>
  <c r="S3" i="10"/>
  <c r="X3" i="10"/>
  <c r="R3" i="10"/>
  <c r="W3" i="10"/>
  <c r="Q3" i="10"/>
  <c r="V3" i="10"/>
  <c r="P3" i="10"/>
  <c r="H26" i="5"/>
  <c r="I26" i="5"/>
  <c r="B5" i="5" s="1"/>
</calcChain>
</file>

<file path=xl/sharedStrings.xml><?xml version="1.0" encoding="utf-8"?>
<sst xmlns="http://schemas.openxmlformats.org/spreadsheetml/2006/main" count="241" uniqueCount="135">
  <si>
    <t>Treasury Bill</t>
  </si>
  <si>
    <t>Optimal Risky Portfolio</t>
  </si>
  <si>
    <t>SML Portfolio Weights</t>
  </si>
  <si>
    <t>Standard Deviation</t>
  </si>
  <si>
    <t>SML Portfolio</t>
  </si>
  <si>
    <t>Minimum Variance Portolio</t>
  </si>
  <si>
    <t>Total</t>
  </si>
  <si>
    <t>CAPM</t>
  </si>
  <si>
    <t>Beta</t>
  </si>
  <si>
    <t>Sharpe Ratio</t>
  </si>
  <si>
    <t xml:space="preserve">Variance </t>
  </si>
  <si>
    <t>Return</t>
  </si>
  <si>
    <t>Date</t>
  </si>
  <si>
    <t>Treasury Bill Returns</t>
  </si>
  <si>
    <t>Returns</t>
  </si>
  <si>
    <t>NFLX</t>
  </si>
  <si>
    <t>used as a computation or temporary formula area</t>
  </si>
  <si>
    <t>light green shading indicates hidden contents</t>
  </si>
  <si>
    <t>indicates weights that will change after solver is used</t>
  </si>
  <si>
    <t>aqua shading indicates a direct link to another cell</t>
  </si>
  <si>
    <t>rose shading indicates Solver should be used</t>
  </si>
  <si>
    <t>contain user input data</t>
  </si>
  <si>
    <t>2 point reduction for each of the following: 1) if file is named incorrectly, 2) the cells have been moved or work (other than a comment) is shown outside of the specified cells in the model, 3) base case numbers not used</t>
  </si>
  <si>
    <t>light gray shading indicates cells which should</t>
  </si>
  <si>
    <t>Formatting including table labels</t>
  </si>
  <si>
    <t>Cov, Corr, and regression tables</t>
  </si>
  <si>
    <t>(perhaps with user written components)</t>
  </si>
  <si>
    <t>Questions</t>
  </si>
  <si>
    <t>should contain Excel functions</t>
  </si>
  <si>
    <t>Macro, scroll bar, and solver</t>
  </si>
  <si>
    <t>pale blue shading indicates cells that</t>
  </si>
  <si>
    <t>Correct equations/functions used</t>
  </si>
  <si>
    <t>Comments</t>
  </si>
  <si>
    <t>Your Points</t>
  </si>
  <si>
    <t>Total Points</t>
  </si>
  <si>
    <t>Rubric</t>
  </si>
  <si>
    <t>should hold user written formulas</t>
  </si>
  <si>
    <t>light yellow shading indicates cells that</t>
  </si>
  <si>
    <t>applicable for all projects</t>
  </si>
  <si>
    <r>
      <t>Note</t>
    </r>
    <r>
      <rPr>
        <b/>
        <sz val="12"/>
        <color indexed="10"/>
        <rFont val="Arial"/>
        <family val="2"/>
      </rPr>
      <t>: Not all of these cell codes will be</t>
    </r>
  </si>
  <si>
    <t>Worksheet Key</t>
  </si>
  <si>
    <t>Comments:</t>
  </si>
  <si>
    <t>Grade:</t>
  </si>
  <si>
    <t>Name:</t>
  </si>
  <si>
    <t>Stock Information</t>
  </si>
  <si>
    <t>Equally weighted portfolio</t>
  </si>
  <si>
    <t>Portfolio Information</t>
  </si>
  <si>
    <t>Project #5 Portfolio Management</t>
  </si>
  <si>
    <t>WM</t>
  </si>
  <si>
    <t>Weekly Return</t>
  </si>
  <si>
    <t>3M Company</t>
  </si>
  <si>
    <t>Waste Management Inc.</t>
  </si>
  <si>
    <t>Amazon.Com Incorporated</t>
  </si>
  <si>
    <t>Boeing Company</t>
  </si>
  <si>
    <t>Carnival Corporation New</t>
  </si>
  <si>
    <t>Texas Instruments Incorporated</t>
  </si>
  <si>
    <t>Ford Motor Company</t>
  </si>
  <si>
    <t>Morgan Stanley</t>
  </si>
  <si>
    <t>Humana Incorporated</t>
  </si>
  <si>
    <t>Activision Blizzard Incorporated</t>
  </si>
  <si>
    <t>S&amp;P 500 Index</t>
  </si>
  <si>
    <t>MMM</t>
  </si>
  <si>
    <t>AMZN</t>
  </si>
  <si>
    <t>BA</t>
  </si>
  <si>
    <t>CCL</t>
  </si>
  <si>
    <t>TXN</t>
  </si>
  <si>
    <t>F</t>
  </si>
  <si>
    <t>MS</t>
  </si>
  <si>
    <t>HUM</t>
  </si>
  <si>
    <t>ATVI</t>
  </si>
  <si>
    <t>.SPX</t>
  </si>
  <si>
    <t>Place Corr. and Cov. Table and Regression Analysis Here</t>
  </si>
  <si>
    <t>Risk Premiums</t>
  </si>
  <si>
    <t>A</t>
  </si>
  <si>
    <t>B</t>
  </si>
  <si>
    <t>Portfolio Type</t>
  </si>
  <si>
    <t>Company</t>
  </si>
  <si>
    <t>Abnormal Returns</t>
  </si>
  <si>
    <t>Abnormal Return</t>
  </si>
  <si>
    <t>Optimal Risky portfolio</t>
  </si>
  <si>
    <t>set objective</t>
  </si>
  <si>
    <t>min, max, or specific number</t>
  </si>
  <si>
    <t>variable cells to change</t>
  </si>
  <si>
    <t>list both constraints</t>
  </si>
  <si>
    <t>Minimum Variance Portfolio</t>
  </si>
  <si>
    <t>AMZN Regression</t>
  </si>
  <si>
    <t>R-squared</t>
  </si>
  <si>
    <t>standard error</t>
  </si>
  <si>
    <t>S&amp;P 500 coefficient (beta) and pvalue</t>
  </si>
  <si>
    <t>intercept coefficient and pvalue</t>
  </si>
  <si>
    <t>x</t>
  </si>
  <si>
    <t>o</t>
  </si>
  <si>
    <t>a</t>
  </si>
  <si>
    <t>s</t>
  </si>
  <si>
    <t>c</t>
  </si>
  <si>
    <t>w</t>
  </si>
  <si>
    <t>i</t>
  </si>
  <si>
    <t>SUMMARY OUTPUT</t>
  </si>
  <si>
    <t>Regression Statistics</t>
  </si>
  <si>
    <t>Multiple R</t>
  </si>
  <si>
    <t>R Square</t>
  </si>
  <si>
    <t>Adjusted R Square</t>
  </si>
  <si>
    <t>Standard Error</t>
  </si>
  <si>
    <t>Observations</t>
  </si>
  <si>
    <t>ANOVA</t>
  </si>
  <si>
    <t>Regression</t>
  </si>
  <si>
    <t>Residual</t>
  </si>
  <si>
    <t>Intercept</t>
  </si>
  <si>
    <t>df</t>
  </si>
  <si>
    <t>SS</t>
  </si>
  <si>
    <t>Significance F</t>
  </si>
  <si>
    <t>Coefficients</t>
  </si>
  <si>
    <t>t Stat</t>
  </si>
  <si>
    <t>P-value</t>
  </si>
  <si>
    <t>Lower 95%</t>
  </si>
  <si>
    <t>Upper 95%</t>
  </si>
  <si>
    <t>Lower 95.0%</t>
  </si>
  <si>
    <t>Upper 95.0%</t>
  </si>
  <si>
    <t>SPX</t>
  </si>
  <si>
    <t>The S&amp;P coefficient based on the regression that we ran was 1.25. This signifies a beta of 1.25 for AMZN. This means that AMZ is sensitive to price movements in the market and tends to follow suit.</t>
  </si>
  <si>
    <t>E6</t>
  </si>
  <si>
    <t>G7</t>
  </si>
  <si>
    <t>Max</t>
  </si>
  <si>
    <t>Min</t>
  </si>
  <si>
    <t>e24:e33</t>
  </si>
  <si>
    <t>f24:f33</t>
  </si>
  <si>
    <t>e34=1, e24:e33&gt;0</t>
  </si>
  <si>
    <t>f34=1, f24:f33&gt;0</t>
  </si>
  <si>
    <t>The R-squared value for the AMZN regression is .31. This indicates a moderately positive correlation between AMZN and the S&amp;P.</t>
  </si>
  <si>
    <t>The standard error of .03 illustrates the potential for the actual stock return to be .03 higher or lower than the given value. Because this value is small, we can predict the actual return more precisely.</t>
  </si>
  <si>
    <t>The intercept coefficient and p-value are .005 and .03, respectively. This means that on average when the return of the market is 0, the return for AMZN will be .005 and since .03&lt;.05 for the p-value, this will be significant</t>
  </si>
  <si>
    <t>Correlation</t>
  </si>
  <si>
    <t>Covariance</t>
  </si>
  <si>
    <t>MMM and TXN have the highest correlation of .58 while ATVI and HUM have the lowest correlation at .11. This means that adding TXN to a portfolio with MMM will have little diversification benefit while adding HUM to a portfolio with ATVI will have more diversifcation benefit.</t>
  </si>
  <si>
    <t>The optimal risky portfolio suggests that the majority of assets should be allocated to WM(50%). This was calculated using solver to find the weights at which the sharpe ratio could be maximized. The optimal risky portfolio is one that chooses its weights based on how the sharpe ratio can be maximized. This method finds a combination of utilizing the efficient assets while throwing in other assets that provide diversification. The sharpe ratio of the optimal risky portfolio will be higher than the sharpe ratio of any individual stock in the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</si>
</sst>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7" formatCode="_(&quot;$&quot;* #,##0.00000_);_(&quot;$&quot;* \(#,##0.00000\);_(&quot;$&quot;* &quot;-&quot;??_);_(@_)"/>
    <numFmt numFmtId="168" formatCode="0.000%"/>
    <numFmt numFmtId="173" formatCode="_(* #,##0.0000_);_(* \(#,##0.0000\);_(* &quot;-&quot;??_);_(@_)"/>
    <numFmt numFmtId="177" formatCode="_(* #,##0.000000_);_(* \(#,##0.000000\);_(* &quot;-&quot;??_);_(@_)"/>
  </numFmts>
  <fonts count="1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2"/>
      <name val="Arial"/>
      <family val="2"/>
    </font>
    <font>
      <sz val="11"/>
      <name val="Calibri"/>
      <family val="2"/>
      <scheme val="minor"/>
    </font>
    <font>
      <sz val="11"/>
      <color theme="1" tint="4.9989318521683403E-2"/>
      <name val="Calibri"/>
      <family val="2"/>
      <scheme val="minor"/>
    </font>
    <font>
      <sz val="10"/>
      <name val="Arial"/>
      <family val="2"/>
    </font>
    <font>
      <sz val="11"/>
      <name val="Arial"/>
      <family val="2"/>
    </font>
    <font>
      <b/>
      <sz val="12"/>
      <color indexed="10"/>
      <name val="Arial"/>
      <family val="2"/>
    </font>
    <font>
      <b/>
      <sz val="12"/>
      <name val="Arial"/>
      <family val="2"/>
    </font>
    <font>
      <b/>
      <u/>
      <sz val="12"/>
      <color indexed="10"/>
      <name val="Arial"/>
      <family val="2"/>
    </font>
    <font>
      <b/>
      <sz val="10"/>
      <color indexed="10"/>
      <name val="Arial"/>
      <family val="2"/>
    </font>
    <font>
      <sz val="11"/>
      <color theme="1"/>
      <name val="Times New Roman"/>
      <family val="1"/>
    </font>
    <font>
      <b/>
      <sz val="14"/>
      <color theme="1"/>
      <name val="Calibri"/>
      <family val="2"/>
      <scheme val="minor"/>
    </font>
    <font>
      <sz val="12"/>
      <color theme="1"/>
      <name val="Calibri"/>
      <family val="2"/>
      <scheme val="minor"/>
    </font>
    <font>
      <i/>
      <sz val="11"/>
      <color theme="1"/>
      <name val="Calibri"/>
      <family val="2"/>
      <scheme val="minor"/>
    </font>
  </fonts>
  <fills count="13">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theme="0" tint="-0.249977111117893"/>
        <bgColor indexed="64"/>
      </patternFill>
    </fill>
    <fill>
      <patternFill patternType="solid">
        <fgColor indexed="44"/>
        <bgColor indexed="64"/>
      </patternFill>
    </fill>
    <fill>
      <patternFill patternType="solid">
        <fgColor indexed="45"/>
        <bgColor indexed="64"/>
      </patternFill>
    </fill>
    <fill>
      <patternFill patternType="solid">
        <fgColor rgb="FF00B0F0"/>
        <bgColor indexed="64"/>
      </patternFill>
    </fill>
    <fill>
      <patternFill patternType="solid">
        <fgColor rgb="FFFF0000"/>
        <bgColor indexed="64"/>
      </patternFill>
    </fill>
    <fill>
      <patternFill patternType="solid">
        <fgColor theme="2" tint="-0.249977111117893"/>
        <bgColor indexed="64"/>
      </patternFill>
    </fill>
    <fill>
      <patternFill patternType="solid">
        <fgColor indexed="22"/>
        <bgColor indexed="64"/>
      </patternFill>
    </fill>
    <fill>
      <patternFill patternType="solid">
        <fgColor theme="0"/>
        <bgColor indexed="64"/>
      </patternFill>
    </fill>
    <fill>
      <patternFill patternType="solid">
        <fgColor theme="4" tint="0.59999389629810485"/>
        <bgColor indexed="64"/>
      </patternFill>
    </fill>
  </fills>
  <borders count="29">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style="thin">
        <color auto="1"/>
      </left>
      <right/>
      <top style="thin">
        <color auto="1"/>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auto="1"/>
      </right>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7" fillId="0" borderId="0"/>
  </cellStyleXfs>
  <cellXfs count="116">
    <xf numFmtId="0" fontId="0" fillId="0" borderId="0" xfId="0"/>
    <xf numFmtId="43" fontId="3" fillId="0" borderId="2" xfId="1" applyFont="1" applyBorder="1" applyAlignment="1">
      <alignment horizontal="left"/>
    </xf>
    <xf numFmtId="43" fontId="3" fillId="0" borderId="4" xfId="1" applyFont="1" applyBorder="1" applyAlignment="1">
      <alignment horizontal="left"/>
    </xf>
    <xf numFmtId="43" fontId="3" fillId="0" borderId="8" xfId="1" applyFont="1" applyBorder="1" applyAlignment="1">
      <alignment horizontal="left"/>
    </xf>
    <xf numFmtId="43" fontId="3" fillId="0" borderId="10" xfId="1" applyFont="1" applyBorder="1" applyAlignment="1">
      <alignment horizontal="left"/>
    </xf>
    <xf numFmtId="44" fontId="0" fillId="9" borderId="0" xfId="2" applyFont="1" applyFill="1"/>
    <xf numFmtId="0" fontId="4" fillId="0" borderId="0" xfId="0" applyFont="1"/>
    <xf numFmtId="0" fontId="4" fillId="2" borderId="15" xfId="0" applyFont="1" applyFill="1" applyBorder="1"/>
    <xf numFmtId="0" fontId="0" fillId="8" borderId="0" xfId="0" applyFill="1"/>
    <xf numFmtId="0" fontId="5" fillId="0" borderId="0" xfId="0" applyFont="1"/>
    <xf numFmtId="0" fontId="0" fillId="7" borderId="0" xfId="0" applyFill="1"/>
    <xf numFmtId="0" fontId="5" fillId="6" borderId="0" xfId="0" applyFont="1" applyFill="1"/>
    <xf numFmtId="0" fontId="2" fillId="0" borderId="15" xfId="4" applyFont="1" applyBorder="1"/>
    <xf numFmtId="0" fontId="8" fillId="0" borderId="15" xfId="4" applyFont="1" applyBorder="1"/>
    <xf numFmtId="0" fontId="8" fillId="0" borderId="15" xfId="4" applyFont="1" applyBorder="1" applyAlignment="1">
      <alignment wrapText="1"/>
    </xf>
    <xf numFmtId="0" fontId="2" fillId="0" borderId="15" xfId="4" applyFont="1" applyBorder="1" applyAlignment="1">
      <alignment wrapText="1"/>
    </xf>
    <xf numFmtId="0" fontId="5" fillId="10" borderId="0" xfId="0" applyFont="1" applyFill="1"/>
    <xf numFmtId="0" fontId="5" fillId="5" borderId="0" xfId="0" applyFont="1" applyFill="1"/>
    <xf numFmtId="0" fontId="8" fillId="0" borderId="15" xfId="4" applyFont="1" applyBorder="1" applyAlignment="1">
      <alignment horizontal="center"/>
    </xf>
    <xf numFmtId="0" fontId="5" fillId="3" borderId="0" xfId="0" applyFont="1" applyFill="1"/>
    <xf numFmtId="0" fontId="4" fillId="0" borderId="0" xfId="0" applyFont="1" applyAlignment="1">
      <alignment horizontal="centerContinuous"/>
    </xf>
    <xf numFmtId="0" fontId="9" fillId="0" borderId="0" xfId="0" applyFont="1" applyAlignment="1">
      <alignment horizontal="left"/>
    </xf>
    <xf numFmtId="0" fontId="10" fillId="0" borderId="0" xfId="0" applyFont="1" applyAlignment="1">
      <alignment horizontal="centerContinuous"/>
    </xf>
    <xf numFmtId="0" fontId="11" fillId="0" borderId="0" xfId="0" applyFont="1" applyAlignment="1">
      <alignment horizontal="left"/>
    </xf>
    <xf numFmtId="0" fontId="0" fillId="0" borderId="16" xfId="0" applyBorder="1" applyAlignment="1">
      <alignment horizontal="centerContinuous"/>
    </xf>
    <xf numFmtId="0" fontId="4" fillId="0" borderId="16" xfId="0" applyFont="1" applyBorder="1" applyAlignment="1">
      <alignment horizontal="centerContinuous"/>
    </xf>
    <xf numFmtId="0" fontId="4" fillId="0" borderId="17" xfId="0" applyFont="1" applyBorder="1" applyAlignment="1">
      <alignment horizontal="centerContinuous"/>
    </xf>
    <xf numFmtId="0" fontId="10" fillId="0" borderId="18" xfId="0" applyFont="1" applyBorder="1" applyAlignment="1">
      <alignment horizontal="centerContinuous"/>
    </xf>
    <xf numFmtId="0" fontId="9" fillId="0" borderId="15" xfId="0" applyFont="1" applyBorder="1" applyAlignment="1">
      <alignment horizontal="center"/>
    </xf>
    <xf numFmtId="0" fontId="0" fillId="11" borderId="0" xfId="0" applyFill="1"/>
    <xf numFmtId="43" fontId="3" fillId="0" borderId="18" xfId="1" applyFont="1" applyBorder="1" applyAlignment="1">
      <alignment horizontal="center"/>
    </xf>
    <xf numFmtId="43" fontId="3" fillId="0" borderId="18" xfId="1" applyFont="1" applyBorder="1" applyAlignment="1">
      <alignment horizontal="center" wrapText="1"/>
    </xf>
    <xf numFmtId="43" fontId="5" fillId="3" borderId="17" xfId="1" applyFont="1" applyFill="1" applyBorder="1"/>
    <xf numFmtId="43" fontId="3" fillId="0" borderId="17" xfId="1" applyFont="1" applyBorder="1" applyAlignment="1">
      <alignment horizontal="center" wrapText="1"/>
    </xf>
    <xf numFmtId="43" fontId="3" fillId="0" borderId="16" xfId="1" applyFont="1" applyBorder="1" applyAlignment="1">
      <alignment horizontal="center" wrapText="1"/>
    </xf>
    <xf numFmtId="10" fontId="3" fillId="0" borderId="17" xfId="3" applyNumberFormat="1" applyFont="1" applyBorder="1" applyAlignment="1">
      <alignment horizontal="center"/>
    </xf>
    <xf numFmtId="10" fontId="0" fillId="9" borderId="0" xfId="3" applyNumberFormat="1" applyFont="1" applyFill="1"/>
    <xf numFmtId="10" fontId="0" fillId="11" borderId="0" xfId="3" applyNumberFormat="1" applyFont="1" applyFill="1"/>
    <xf numFmtId="14" fontId="0" fillId="0" borderId="0" xfId="0" applyNumberFormat="1"/>
    <xf numFmtId="44" fontId="0" fillId="0" borderId="0" xfId="2" applyFont="1"/>
    <xf numFmtId="0" fontId="4" fillId="2" borderId="0" xfId="0" applyFont="1" applyFill="1"/>
    <xf numFmtId="43" fontId="3" fillId="11" borderId="26" xfId="1" applyFont="1" applyFill="1" applyBorder="1" applyAlignment="1">
      <alignment horizontal="center" vertical="center" wrapText="1"/>
    </xf>
    <xf numFmtId="43" fontId="3" fillId="11" borderId="27" xfId="1" applyFont="1" applyFill="1" applyBorder="1" applyAlignment="1">
      <alignment horizontal="center" vertical="center" wrapText="1"/>
    </xf>
    <xf numFmtId="43" fontId="3" fillId="11" borderId="28" xfId="1" applyFont="1" applyFill="1" applyBorder="1" applyAlignment="1">
      <alignment horizontal="center" vertical="center" wrapText="1"/>
    </xf>
    <xf numFmtId="43" fontId="3" fillId="0" borderId="18" xfId="1" applyFont="1" applyBorder="1" applyAlignment="1">
      <alignment horizontal="center"/>
    </xf>
    <xf numFmtId="14" fontId="0" fillId="0" borderId="0" xfId="0" applyNumberFormat="1" applyAlignment="1">
      <alignment horizontal="left"/>
    </xf>
    <xf numFmtId="44" fontId="0" fillId="0" borderId="0" xfId="2" applyFont="1" applyAlignment="1">
      <alignment horizontal="left"/>
    </xf>
    <xf numFmtId="44" fontId="15" fillId="0" borderId="0" xfId="2" applyFont="1" applyAlignment="1">
      <alignment horizontal="left"/>
    </xf>
    <xf numFmtId="14" fontId="0" fillId="9" borderId="0" xfId="0" applyNumberFormat="1" applyFill="1"/>
    <xf numFmtId="44" fontId="15" fillId="9" borderId="0" xfId="2" applyFont="1" applyFill="1"/>
    <xf numFmtId="0" fontId="0" fillId="11" borderId="0" xfId="0" applyFill="1" applyAlignment="1">
      <alignment wrapText="1"/>
    </xf>
    <xf numFmtId="43" fontId="3" fillId="0" borderId="20" xfId="1" applyFont="1" applyBorder="1" applyAlignment="1">
      <alignment horizontal="left"/>
    </xf>
    <xf numFmtId="43" fontId="3" fillId="0" borderId="21" xfId="1" applyFont="1" applyBorder="1" applyAlignment="1">
      <alignment horizontal="left"/>
    </xf>
    <xf numFmtId="43" fontId="3" fillId="0" borderId="19" xfId="1" applyFont="1" applyBorder="1" applyAlignment="1">
      <alignment horizontal="left"/>
    </xf>
    <xf numFmtId="43" fontId="3" fillId="11" borderId="12" xfId="1" applyFont="1" applyFill="1" applyBorder="1" applyAlignment="1">
      <alignment horizontal="left" wrapText="1"/>
    </xf>
    <xf numFmtId="43" fontId="3" fillId="11" borderId="14" xfId="1" applyFont="1" applyFill="1" applyBorder="1" applyAlignment="1">
      <alignment horizontal="center" wrapText="1"/>
    </xf>
    <xf numFmtId="43" fontId="3" fillId="11" borderId="11" xfId="1" applyFont="1" applyFill="1" applyBorder="1" applyAlignment="1">
      <alignment horizontal="center" wrapText="1"/>
    </xf>
    <xf numFmtId="43" fontId="3" fillId="11" borderId="18" xfId="1" applyFont="1" applyFill="1" applyBorder="1" applyAlignment="1"/>
    <xf numFmtId="43" fontId="3" fillId="11" borderId="17" xfId="1" applyFont="1" applyFill="1" applyBorder="1" applyAlignment="1"/>
    <xf numFmtId="43" fontId="3" fillId="11" borderId="16" xfId="1" applyFont="1" applyFill="1" applyBorder="1" applyAlignment="1"/>
    <xf numFmtId="0" fontId="0" fillId="11" borderId="15" xfId="0" applyFill="1" applyBorder="1" applyAlignment="1">
      <alignment wrapText="1"/>
    </xf>
    <xf numFmtId="0" fontId="0" fillId="11" borderId="15" xfId="0" applyFill="1" applyBorder="1"/>
    <xf numFmtId="0" fontId="0" fillId="11" borderId="0" xfId="0" applyFill="1" applyAlignment="1">
      <alignment horizontal="center"/>
    </xf>
    <xf numFmtId="0" fontId="13" fillId="11" borderId="15" xfId="0" applyFont="1" applyFill="1" applyBorder="1" applyAlignment="1">
      <alignment horizontal="left" vertical="center" wrapText="1"/>
    </xf>
    <xf numFmtId="0" fontId="0" fillId="11" borderId="15" xfId="0" applyFill="1" applyBorder="1" applyAlignment="1">
      <alignment horizontal="center" wrapText="1"/>
    </xf>
    <xf numFmtId="0" fontId="10" fillId="0" borderId="18" xfId="0" applyFont="1" applyBorder="1" applyAlignment="1">
      <alignment horizontal="center"/>
    </xf>
    <xf numFmtId="0" fontId="10" fillId="0" borderId="17" xfId="0" applyFont="1" applyBorder="1" applyAlignment="1">
      <alignment horizontal="center"/>
    </xf>
    <xf numFmtId="0" fontId="10" fillId="0" borderId="16" xfId="0" applyFont="1" applyBorder="1" applyAlignment="1">
      <alignment horizontal="center"/>
    </xf>
    <xf numFmtId="0" fontId="4" fillId="10" borderId="18" xfId="0" applyFont="1" applyFill="1" applyBorder="1" applyAlignment="1">
      <alignment horizontal="center"/>
    </xf>
    <xf numFmtId="0" fontId="4" fillId="10" borderId="17" xfId="0" applyFont="1" applyFill="1" applyBorder="1" applyAlignment="1">
      <alignment horizontal="center"/>
    </xf>
    <xf numFmtId="0" fontId="4" fillId="10" borderId="16" xfId="0" applyFont="1" applyFill="1" applyBorder="1" applyAlignment="1">
      <alignment horizontal="center"/>
    </xf>
    <xf numFmtId="0" fontId="9" fillId="0" borderId="12" xfId="0" applyFont="1" applyBorder="1" applyAlignment="1">
      <alignment vertical="top" wrapText="1"/>
    </xf>
    <xf numFmtId="0" fontId="12" fillId="0" borderId="14" xfId="0" applyFont="1" applyBorder="1" applyAlignment="1">
      <alignment vertical="top" wrapText="1"/>
    </xf>
    <xf numFmtId="0" fontId="12" fillId="0" borderId="11" xfId="0" applyFont="1" applyBorder="1" applyAlignment="1">
      <alignment vertical="top" wrapText="1"/>
    </xf>
    <xf numFmtId="0" fontId="12" fillId="0" borderId="10" xfId="0" applyFont="1" applyBorder="1" applyAlignment="1">
      <alignment vertical="top" wrapText="1"/>
    </xf>
    <xf numFmtId="0" fontId="12" fillId="0" borderId="0" xfId="0" applyFont="1" applyAlignment="1">
      <alignment vertical="top" wrapText="1"/>
    </xf>
    <xf numFmtId="0" fontId="12" fillId="0" borderId="9" xfId="0" applyFont="1" applyBorder="1" applyAlignment="1">
      <alignment vertical="top" wrapText="1"/>
    </xf>
    <xf numFmtId="0" fontId="12" fillId="0" borderId="8" xfId="0" applyFont="1" applyBorder="1" applyAlignment="1">
      <alignment vertical="top" wrapText="1"/>
    </xf>
    <xf numFmtId="0" fontId="12" fillId="0" borderId="13" xfId="0" applyFont="1" applyBorder="1" applyAlignment="1">
      <alignment vertical="top" wrapText="1"/>
    </xf>
    <xf numFmtId="0" fontId="12" fillId="0" borderId="7" xfId="0" applyFont="1" applyBorder="1" applyAlignment="1">
      <alignment vertical="top" wrapText="1"/>
    </xf>
    <xf numFmtId="43" fontId="3" fillId="11" borderId="23" xfId="1" applyFont="1" applyFill="1" applyBorder="1" applyAlignment="1">
      <alignment horizontal="center"/>
    </xf>
    <xf numFmtId="43" fontId="3" fillId="11" borderId="24" xfId="1" applyFont="1" applyFill="1" applyBorder="1" applyAlignment="1">
      <alignment horizontal="center"/>
    </xf>
    <xf numFmtId="43" fontId="3" fillId="11" borderId="25" xfId="1" applyFont="1" applyFill="1" applyBorder="1" applyAlignment="1">
      <alignment horizontal="center"/>
    </xf>
    <xf numFmtId="43" fontId="3" fillId="0" borderId="12" xfId="1" applyFont="1" applyBorder="1" applyAlignment="1">
      <alignment horizontal="center" wrapText="1"/>
    </xf>
    <xf numFmtId="43" fontId="3" fillId="0" borderId="11" xfId="1" applyFont="1" applyBorder="1" applyAlignment="1">
      <alignment horizontal="center" wrapText="1"/>
    </xf>
    <xf numFmtId="43" fontId="3" fillId="0" borderId="6" xfId="1" applyFont="1" applyBorder="1" applyAlignment="1">
      <alignment horizontal="center"/>
    </xf>
    <xf numFmtId="43" fontId="3" fillId="0" borderId="5" xfId="1" applyFont="1" applyBorder="1" applyAlignment="1">
      <alignment horizontal="center"/>
    </xf>
    <xf numFmtId="43" fontId="14" fillId="0" borderId="10" xfId="1" applyFont="1" applyBorder="1" applyAlignment="1">
      <alignment horizontal="center"/>
    </xf>
    <xf numFmtId="43" fontId="14" fillId="0" borderId="0" xfId="1" applyFont="1" applyAlignment="1">
      <alignment horizontal="center"/>
    </xf>
    <xf numFmtId="0" fontId="0" fillId="11" borderId="15" xfId="0" applyFill="1" applyBorder="1" applyAlignment="1">
      <alignment horizontal="center" wrapText="1"/>
    </xf>
    <xf numFmtId="0" fontId="0" fillId="11" borderId="18" xfId="0" applyFill="1" applyBorder="1" applyAlignment="1">
      <alignment horizontal="center" wrapText="1"/>
    </xf>
    <xf numFmtId="0" fontId="0" fillId="11" borderId="16" xfId="0" applyFill="1" applyBorder="1" applyAlignment="1">
      <alignment horizontal="center" wrapText="1"/>
    </xf>
    <xf numFmtId="10" fontId="5" fillId="3" borderId="0" xfId="3" applyNumberFormat="1" applyFont="1" applyFill="1"/>
    <xf numFmtId="167" fontId="0" fillId="0" borderId="0" xfId="0" applyNumberFormat="1"/>
    <xf numFmtId="0" fontId="0" fillId="0" borderId="0" xfId="0" applyFill="1" applyBorder="1" applyAlignment="1"/>
    <xf numFmtId="0" fontId="0" fillId="0" borderId="22" xfId="0" applyFill="1" applyBorder="1" applyAlignment="1"/>
    <xf numFmtId="0" fontId="16" fillId="0" borderId="24" xfId="0" applyFont="1" applyFill="1" applyBorder="1" applyAlignment="1">
      <alignment horizontal="center"/>
    </xf>
    <xf numFmtId="0" fontId="0" fillId="11" borderId="0" xfId="0" applyFill="1" applyBorder="1"/>
    <xf numFmtId="0" fontId="0" fillId="11" borderId="0" xfId="0" applyFill="1" applyBorder="1" applyAlignment="1"/>
    <xf numFmtId="10" fontId="5" fillId="5" borderId="9" xfId="1" applyNumberFormat="1" applyFont="1" applyFill="1" applyBorder="1"/>
    <xf numFmtId="168" fontId="0" fillId="11" borderId="0" xfId="3" applyNumberFormat="1" applyFont="1" applyFill="1"/>
    <xf numFmtId="10" fontId="0" fillId="11" borderId="0" xfId="0" applyNumberFormat="1" applyFill="1"/>
    <xf numFmtId="0" fontId="16" fillId="11" borderId="0" xfId="0" applyFont="1" applyFill="1" applyBorder="1" applyAlignment="1">
      <alignment horizontal="center"/>
    </xf>
    <xf numFmtId="0" fontId="16" fillId="0" borderId="24" xfId="0" applyFont="1" applyFill="1" applyBorder="1" applyAlignment="1">
      <alignment horizontal="centerContinuous"/>
    </xf>
    <xf numFmtId="9" fontId="0" fillId="8" borderId="10" xfId="3" applyFont="1" applyFill="1" applyBorder="1"/>
    <xf numFmtId="9" fontId="0" fillId="8" borderId="0" xfId="3" applyFont="1" applyFill="1"/>
    <xf numFmtId="10" fontId="5" fillId="12" borderId="15" xfId="3" applyNumberFormat="1" applyFont="1" applyFill="1" applyBorder="1"/>
    <xf numFmtId="43" fontId="0" fillId="12" borderId="15" xfId="1" applyFont="1" applyFill="1" applyBorder="1"/>
    <xf numFmtId="43" fontId="5" fillId="12" borderId="15" xfId="1" applyFont="1" applyFill="1" applyBorder="1"/>
    <xf numFmtId="10" fontId="5" fillId="12" borderId="15" xfId="1" applyNumberFormat="1" applyFont="1" applyFill="1" applyBorder="1"/>
    <xf numFmtId="177" fontId="5" fillId="12" borderId="15" xfId="1" applyNumberFormat="1" applyFont="1" applyFill="1" applyBorder="1"/>
    <xf numFmtId="173" fontId="5" fillId="12" borderId="15" xfId="1" applyNumberFormat="1" applyFont="1" applyFill="1" applyBorder="1"/>
    <xf numFmtId="2" fontId="5" fillId="12" borderId="15" xfId="3" applyNumberFormat="1" applyFont="1" applyFill="1" applyBorder="1"/>
    <xf numFmtId="9" fontId="5" fillId="3" borderId="3" xfId="3" applyFont="1" applyFill="1" applyBorder="1"/>
    <xf numFmtId="9" fontId="5" fillId="3" borderId="1" xfId="3" applyFont="1" applyFill="1" applyBorder="1"/>
    <xf numFmtId="10" fontId="6" fillId="4" borderId="7" xfId="3" applyNumberFormat="1" applyFont="1" applyFill="1" applyBorder="1" applyAlignment="1">
      <alignment horizontal="center"/>
    </xf>
  </cellXfs>
  <cellStyles count="5">
    <cellStyle name="Comma" xfId="1" builtinId="3"/>
    <cellStyle name="Currency" xfId="2" builtinId="4"/>
    <cellStyle name="Normal" xfId="0" builtinId="0"/>
    <cellStyle name="Normal 2 2" xfId="4"/>
    <cellStyle name="Percent" xfId="3" builtinId="5"/>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Spin" dx="22" fmlaLink="$N$8" inc="50" max="1000" page="10" val="50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13</xdr:col>
          <xdr:colOff>44450</xdr:colOff>
          <xdr:row>4</xdr:row>
          <xdr:rowOff>63501</xdr:rowOff>
        </xdr:from>
        <xdr:to>
          <xdr:col>14</xdr:col>
          <xdr:colOff>222250</xdr:colOff>
          <xdr:row>8</xdr:row>
          <xdr:rowOff>158751</xdr:rowOff>
        </xdr:to>
        <xdr:sp macro="" textlink="">
          <xdr:nvSpPr>
            <xdr:cNvPr id="3073" name="Spinner 1" hidden="1">
              <a:extLst>
                <a:ext uri="{63B3BB69-23CF-44E3-9099-C40C66FF867C}">
                  <a14:compatExt spid="_x0000_s307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2"/>
  <sheetViews>
    <sheetView workbookViewId="0">
      <selection activeCell="B15" sqref="B15"/>
    </sheetView>
  </sheetViews>
  <sheetFormatPr defaultColWidth="17.140625" defaultRowHeight="15" x14ac:dyDescent="0.25"/>
  <cols>
    <col min="7" max="7" width="69.7109375" customWidth="1"/>
    <col min="8" max="8" width="16.85546875" customWidth="1"/>
    <col min="10" max="10" width="55.140625" customWidth="1"/>
  </cols>
  <sheetData>
    <row r="1" spans="1:6" ht="15.75" x14ac:dyDescent="0.25">
      <c r="A1" s="65" t="s">
        <v>47</v>
      </c>
      <c r="B1" s="66"/>
      <c r="C1" s="66"/>
      <c r="D1" s="66"/>
      <c r="E1" s="66"/>
      <c r="F1" s="67"/>
    </row>
    <row r="2" spans="1:6" ht="15.75" x14ac:dyDescent="0.25">
      <c r="A2" s="6"/>
      <c r="B2" s="6"/>
      <c r="C2" s="6"/>
      <c r="D2" s="6"/>
    </row>
    <row r="3" spans="1:6" ht="15.75" x14ac:dyDescent="0.25">
      <c r="A3" s="6" t="s">
        <v>43</v>
      </c>
      <c r="B3" s="68"/>
      <c r="C3" s="69"/>
      <c r="D3" s="69"/>
      <c r="E3" s="69"/>
      <c r="F3" s="70"/>
    </row>
    <row r="4" spans="1:6" ht="15.75" x14ac:dyDescent="0.25">
      <c r="A4" s="6"/>
      <c r="B4" s="6"/>
      <c r="C4" s="6"/>
      <c r="D4" s="6"/>
    </row>
    <row r="5" spans="1:6" ht="15.75" x14ac:dyDescent="0.25">
      <c r="A5" s="6" t="s">
        <v>42</v>
      </c>
      <c r="B5" s="28">
        <f>I26</f>
        <v>0</v>
      </c>
      <c r="C5" s="6"/>
      <c r="D5" s="6"/>
    </row>
    <row r="6" spans="1:6" ht="15.75" x14ac:dyDescent="0.25">
      <c r="A6" s="6"/>
      <c r="B6" s="6"/>
      <c r="C6" s="6"/>
      <c r="D6" s="6"/>
    </row>
    <row r="7" spans="1:6" ht="15.75" x14ac:dyDescent="0.25">
      <c r="A7" s="6" t="s">
        <v>41</v>
      </c>
      <c r="B7" s="71"/>
      <c r="C7" s="72"/>
      <c r="D7" s="72"/>
      <c r="E7" s="72"/>
      <c r="F7" s="73"/>
    </row>
    <row r="8" spans="1:6" ht="15.75" x14ac:dyDescent="0.25">
      <c r="A8" s="6"/>
      <c r="B8" s="74"/>
      <c r="C8" s="75"/>
      <c r="D8" s="75"/>
      <c r="E8" s="75"/>
      <c r="F8" s="76"/>
    </row>
    <row r="9" spans="1:6" ht="15.75" x14ac:dyDescent="0.25">
      <c r="A9" s="6"/>
      <c r="B9" s="74"/>
      <c r="C9" s="75"/>
      <c r="D9" s="75"/>
      <c r="E9" s="75"/>
      <c r="F9" s="76"/>
    </row>
    <row r="10" spans="1:6" ht="15.75" x14ac:dyDescent="0.25">
      <c r="A10" s="6"/>
      <c r="B10" s="74"/>
      <c r="C10" s="75"/>
      <c r="D10" s="75"/>
      <c r="E10" s="75"/>
      <c r="F10" s="76"/>
    </row>
    <row r="11" spans="1:6" ht="15.75" x14ac:dyDescent="0.25">
      <c r="A11" s="6"/>
      <c r="B11" s="77"/>
      <c r="C11" s="78"/>
      <c r="D11" s="78"/>
      <c r="E11" s="78"/>
      <c r="F11" s="79"/>
    </row>
    <row r="12" spans="1:6" ht="15.75" x14ac:dyDescent="0.25">
      <c r="A12" s="6"/>
      <c r="B12" s="6"/>
      <c r="C12" s="6"/>
      <c r="D12" s="6"/>
    </row>
    <row r="13" spans="1:6" ht="15.75" x14ac:dyDescent="0.25">
      <c r="A13" s="27" t="s">
        <v>40</v>
      </c>
      <c r="B13" s="26"/>
      <c r="C13" s="26"/>
      <c r="D13" s="26"/>
      <c r="E13" s="25"/>
      <c r="F13" s="24"/>
    </row>
    <row r="14" spans="1:6" ht="15.75" x14ac:dyDescent="0.25">
      <c r="A14" s="22"/>
      <c r="B14" s="20"/>
      <c r="C14" s="20"/>
      <c r="D14" s="20"/>
      <c r="E14" s="20"/>
    </row>
    <row r="15" spans="1:6" ht="15.75" x14ac:dyDescent="0.25">
      <c r="A15" s="22"/>
      <c r="B15" s="20"/>
      <c r="C15" s="23" t="s">
        <v>39</v>
      </c>
      <c r="D15" s="20"/>
      <c r="E15" s="20"/>
    </row>
    <row r="16" spans="1:6" ht="15.75" x14ac:dyDescent="0.25">
      <c r="A16" s="22"/>
      <c r="B16" s="20"/>
      <c r="C16" s="21" t="s">
        <v>38</v>
      </c>
      <c r="D16" s="20"/>
      <c r="E16" s="20"/>
    </row>
    <row r="17" spans="1:10" ht="15.75" x14ac:dyDescent="0.25">
      <c r="A17" s="9"/>
      <c r="B17" s="6"/>
      <c r="C17" s="6"/>
      <c r="D17" s="6"/>
      <c r="E17" s="6"/>
    </row>
    <row r="18" spans="1:10" ht="15.75" x14ac:dyDescent="0.25">
      <c r="A18" s="19" t="s">
        <v>90</v>
      </c>
      <c r="C18" s="6" t="s">
        <v>37</v>
      </c>
      <c r="D18" s="6"/>
      <c r="E18" s="6"/>
    </row>
    <row r="19" spans="1:10" ht="15.75" x14ac:dyDescent="0.25">
      <c r="A19" s="9"/>
      <c r="C19" s="6" t="s">
        <v>36</v>
      </c>
      <c r="D19" s="6"/>
      <c r="E19" s="6"/>
      <c r="G19" s="18" t="s">
        <v>35</v>
      </c>
      <c r="H19" s="18" t="s">
        <v>34</v>
      </c>
      <c r="I19" s="18" t="s">
        <v>33</v>
      </c>
      <c r="J19" s="18" t="s">
        <v>32</v>
      </c>
    </row>
    <row r="20" spans="1:10" ht="15.75" x14ac:dyDescent="0.25">
      <c r="A20" s="9"/>
      <c r="C20" s="6"/>
      <c r="D20" s="6"/>
      <c r="E20" s="6"/>
      <c r="G20" s="14" t="s">
        <v>31</v>
      </c>
      <c r="H20" s="14">
        <v>20</v>
      </c>
      <c r="I20" s="14"/>
      <c r="J20" s="15"/>
    </row>
    <row r="21" spans="1:10" ht="15.75" x14ac:dyDescent="0.25">
      <c r="A21" s="17" t="s">
        <v>91</v>
      </c>
      <c r="C21" s="6" t="s">
        <v>30</v>
      </c>
      <c r="D21" s="6"/>
      <c r="E21" s="6"/>
      <c r="G21" s="14" t="s">
        <v>29</v>
      </c>
      <c r="H21" s="14">
        <v>15</v>
      </c>
      <c r="I21" s="14"/>
      <c r="J21" s="15"/>
    </row>
    <row r="22" spans="1:10" ht="15.75" x14ac:dyDescent="0.25">
      <c r="A22" s="9"/>
      <c r="C22" s="6" t="s">
        <v>28</v>
      </c>
      <c r="D22" s="6"/>
      <c r="E22" s="6"/>
      <c r="G22" s="14" t="s">
        <v>27</v>
      </c>
      <c r="H22" s="14">
        <v>5</v>
      </c>
      <c r="I22" s="14"/>
      <c r="J22" s="15"/>
    </row>
    <row r="23" spans="1:10" ht="15.75" x14ac:dyDescent="0.25">
      <c r="A23" s="9"/>
      <c r="C23" s="6" t="s">
        <v>26</v>
      </c>
      <c r="D23" s="6"/>
      <c r="E23" s="6"/>
      <c r="G23" s="14" t="s">
        <v>25</v>
      </c>
      <c r="H23" s="14">
        <v>5</v>
      </c>
      <c r="I23" s="14"/>
      <c r="J23" s="15"/>
    </row>
    <row r="24" spans="1:10" ht="15.75" x14ac:dyDescent="0.25">
      <c r="A24" s="9"/>
      <c r="C24" s="6"/>
      <c r="D24" s="6"/>
      <c r="E24" s="6"/>
      <c r="G24" s="14" t="s">
        <v>24</v>
      </c>
      <c r="H24" s="14">
        <v>5</v>
      </c>
      <c r="I24" s="14"/>
      <c r="J24" s="15"/>
    </row>
    <row r="25" spans="1:10" ht="57.75" x14ac:dyDescent="0.25">
      <c r="A25" s="16" t="s">
        <v>92</v>
      </c>
      <c r="C25" s="6" t="s">
        <v>23</v>
      </c>
      <c r="D25" s="6"/>
      <c r="E25" s="6"/>
      <c r="G25" s="14" t="s">
        <v>22</v>
      </c>
      <c r="H25" s="14">
        <v>0</v>
      </c>
      <c r="I25" s="14"/>
      <c r="J25" s="15"/>
    </row>
    <row r="26" spans="1:10" ht="15.75" x14ac:dyDescent="0.25">
      <c r="A26" s="9"/>
      <c r="C26" s="6" t="s">
        <v>21</v>
      </c>
      <c r="D26" s="6"/>
      <c r="E26" s="6"/>
      <c r="G26" s="14" t="s">
        <v>6</v>
      </c>
      <c r="H26" s="13">
        <f>SUM(H20:H25)</f>
        <v>50</v>
      </c>
      <c r="I26" s="13">
        <f>SUM(I20:I25)</f>
        <v>0</v>
      </c>
      <c r="J26" s="12"/>
    </row>
    <row r="27" spans="1:10" ht="15.75" x14ac:dyDescent="0.25">
      <c r="A27" s="9"/>
      <c r="C27" s="6"/>
      <c r="D27" s="6"/>
      <c r="E27" s="6"/>
    </row>
    <row r="28" spans="1:10" ht="15.75" x14ac:dyDescent="0.25">
      <c r="A28" s="11" t="s">
        <v>93</v>
      </c>
      <c r="C28" s="6" t="s">
        <v>20</v>
      </c>
      <c r="D28" s="6"/>
      <c r="E28" s="6"/>
    </row>
    <row r="29" spans="1:10" ht="15.75" x14ac:dyDescent="0.25">
      <c r="A29" s="9"/>
      <c r="C29" s="6"/>
      <c r="D29" s="6"/>
      <c r="E29" s="6"/>
    </row>
    <row r="30" spans="1:10" ht="15.75" x14ac:dyDescent="0.25">
      <c r="C30" s="6"/>
      <c r="D30" s="6"/>
      <c r="E30" s="6"/>
    </row>
    <row r="31" spans="1:10" ht="15.75" x14ac:dyDescent="0.25">
      <c r="A31" s="10" t="s">
        <v>94</v>
      </c>
      <c r="C31" s="6" t="s">
        <v>19</v>
      </c>
      <c r="D31" s="6"/>
      <c r="E31" s="6"/>
    </row>
    <row r="32" spans="1:10" ht="15.75" x14ac:dyDescent="0.25">
      <c r="A32" s="9"/>
      <c r="C32" s="6"/>
      <c r="D32" s="6"/>
      <c r="E32" s="6"/>
    </row>
    <row r="33" spans="1:5" ht="15.75" x14ac:dyDescent="0.25">
      <c r="D33" s="6"/>
      <c r="E33" s="6"/>
    </row>
    <row r="34" spans="1:5" ht="15.75" x14ac:dyDescent="0.25">
      <c r="A34" s="8" t="s">
        <v>95</v>
      </c>
      <c r="C34" s="6" t="s">
        <v>18</v>
      </c>
      <c r="D34" s="6"/>
      <c r="E34" s="6"/>
    </row>
    <row r="35" spans="1:5" ht="15.75" x14ac:dyDescent="0.25">
      <c r="D35" s="6"/>
      <c r="E35" s="6"/>
    </row>
    <row r="36" spans="1:5" ht="15.75" x14ac:dyDescent="0.25">
      <c r="A36" s="7" t="s">
        <v>96</v>
      </c>
      <c r="C36" s="6" t="s">
        <v>17</v>
      </c>
      <c r="D36" s="6"/>
      <c r="E36" s="6"/>
    </row>
    <row r="37" spans="1:5" ht="15.75" x14ac:dyDescent="0.25">
      <c r="A37" s="6"/>
      <c r="C37" s="6" t="s">
        <v>16</v>
      </c>
      <c r="D37" s="6"/>
      <c r="E37" s="6"/>
    </row>
    <row r="38" spans="1:5" x14ac:dyDescent="0.25">
      <c r="A38" s="9"/>
    </row>
    <row r="39" spans="1:5" ht="15.75" x14ac:dyDescent="0.25">
      <c r="A39" s="9"/>
      <c r="C39" s="6"/>
    </row>
    <row r="40" spans="1:5" x14ac:dyDescent="0.25">
      <c r="A40" s="9"/>
    </row>
    <row r="41" spans="1:5" ht="15.75" x14ac:dyDescent="0.25">
      <c r="A41" s="9"/>
      <c r="C41" s="6"/>
    </row>
    <row r="42" spans="1:5" ht="15.75" x14ac:dyDescent="0.25">
      <c r="A42" s="9"/>
      <c r="C42" s="6"/>
    </row>
  </sheetData>
  <mergeCells count="3">
    <mergeCell ref="A1:F1"/>
    <mergeCell ref="B3:F3"/>
    <mergeCell ref="B7: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C2:O34"/>
  <sheetViews>
    <sheetView tabSelected="1" topLeftCell="B1" zoomScale="70" zoomScaleNormal="70" workbookViewId="0">
      <selection activeCell="P4" sqref="P4"/>
    </sheetView>
  </sheetViews>
  <sheetFormatPr defaultColWidth="9.140625" defaultRowHeight="15" x14ac:dyDescent="0.25"/>
  <cols>
    <col min="1" max="1" width="9.140625" style="29"/>
    <col min="2" max="2" width="9.140625" style="29" customWidth="1"/>
    <col min="3" max="3" width="35" style="29" customWidth="1"/>
    <col min="4" max="4" width="16" style="29" customWidth="1"/>
    <col min="5" max="5" width="48.7109375" style="29" customWidth="1"/>
    <col min="6" max="6" width="17.42578125" style="29" customWidth="1"/>
    <col min="7" max="7" width="14.85546875" style="29" customWidth="1"/>
    <col min="8" max="8" width="15.140625" style="29" customWidth="1"/>
    <col min="9" max="9" width="12.42578125" style="29" customWidth="1"/>
    <col min="10" max="10" width="16.85546875" style="29" customWidth="1"/>
    <col min="11" max="11" width="22.140625" style="29" customWidth="1"/>
    <col min="12" max="12" width="29" style="29" customWidth="1"/>
    <col min="13" max="13" width="12.28515625" style="29" customWidth="1"/>
    <col min="14" max="14" width="22.85546875" style="29" customWidth="1"/>
    <col min="15" max="15" width="11.28515625" style="29" customWidth="1"/>
    <col min="16" max="16" width="12.42578125" style="29" customWidth="1"/>
    <col min="17" max="16384" width="9.140625" style="29"/>
  </cols>
  <sheetData>
    <row r="2" spans="3:15" x14ac:dyDescent="0.25">
      <c r="C2" s="57" t="s">
        <v>46</v>
      </c>
      <c r="D2" s="58"/>
      <c r="E2" s="58"/>
      <c r="F2" s="58"/>
      <c r="G2" s="58"/>
      <c r="H2" s="58"/>
      <c r="I2" s="58"/>
      <c r="J2" s="59"/>
      <c r="L2" s="83" t="s">
        <v>0</v>
      </c>
      <c r="M2" s="84"/>
    </row>
    <row r="3" spans="3:15" ht="30" x14ac:dyDescent="0.25">
      <c r="C3" s="54" t="s">
        <v>75</v>
      </c>
      <c r="D3" s="55" t="s">
        <v>11</v>
      </c>
      <c r="E3" s="55" t="s">
        <v>10</v>
      </c>
      <c r="F3" s="55" t="s">
        <v>3</v>
      </c>
      <c r="G3" s="55" t="s">
        <v>9</v>
      </c>
      <c r="H3" s="55" t="s">
        <v>8</v>
      </c>
      <c r="I3" s="55" t="s">
        <v>7</v>
      </c>
      <c r="J3" s="56" t="s">
        <v>78</v>
      </c>
      <c r="L3" s="4" t="s">
        <v>49</v>
      </c>
      <c r="M3" s="99">
        <f>AVERAGE('Returns and Tables'!AC3:AC262)</f>
        <v>1.3600000000000005E-4</v>
      </c>
    </row>
    <row r="4" spans="3:15" x14ac:dyDescent="0.25">
      <c r="C4" s="51" t="s">
        <v>4</v>
      </c>
      <c r="D4" s="106">
        <f>M7*M3+M8*D7</f>
        <v>2.354933858934591E-3</v>
      </c>
      <c r="E4" s="107"/>
      <c r="F4" s="108">
        <f>M8*F7+M7*M4</f>
        <v>9.9700917602334183E-3</v>
      </c>
      <c r="G4" s="108">
        <f>(D4-$M$3)/F4</f>
        <v>0.2225590207489366</v>
      </c>
      <c r="H4" s="108">
        <f>M8*H7+M7*N17</f>
        <v>0.94149427479980297</v>
      </c>
      <c r="I4" s="106">
        <f>$M$3+H4*(D4-$M$3)</f>
        <v>2.225113524346351E-3</v>
      </c>
      <c r="J4" s="109">
        <f>D4-I4</f>
        <v>1.2982033458824004E-4</v>
      </c>
      <c r="L4" s="3" t="s">
        <v>3</v>
      </c>
      <c r="M4" s="115">
        <v>0</v>
      </c>
    </row>
    <row r="5" spans="3:15" ht="15.75" thickBot="1" x14ac:dyDescent="0.3">
      <c r="C5" s="52" t="s">
        <v>45</v>
      </c>
      <c r="D5" s="106">
        <f>MMULT(D13:M13,D24:D33)</f>
        <v>3.0772629838736725E-3</v>
      </c>
      <c r="E5" s="110">
        <f t="array" ref="E5">MMULT(TRANSPOSE(D24:D33), MMULT('Returns and Tables'!B4:K13, Portfolios!D24:D33))</f>
        <v>4.3743491568176929E-4</v>
      </c>
      <c r="F5" s="111">
        <f>SQRT(E5)</f>
        <v>2.0914944792701923E-2</v>
      </c>
      <c r="G5" s="108">
        <f t="shared" ref="G5:G7" si="0">(D5-$M$3)/F5</f>
        <v>0.14062972735648813</v>
      </c>
      <c r="H5" s="108">
        <f>MMULT(D17:M17,D24:D33)</f>
        <v>1.0575822393608907</v>
      </c>
      <c r="I5" s="106">
        <f t="shared" ref="I5:I7" si="1">$M$3+H5*(D5-$M$3)</f>
        <v>3.2466274930344138E-3</v>
      </c>
      <c r="J5" s="109">
        <f t="shared" ref="J5:J7" si="2">D5-I5</f>
        <v>-1.6936450916074132E-4</v>
      </c>
    </row>
    <row r="6" spans="3:15" x14ac:dyDescent="0.25">
      <c r="C6" s="52" t="s">
        <v>5</v>
      </c>
      <c r="D6" s="106">
        <f>MMULT(D13:M13,E24:E33)</f>
        <v>3.086965536988165E-3</v>
      </c>
      <c r="E6" s="110">
        <f t="array" ref="E6">MMULT(TRANSPOSE(E24:E33), MMULT('Returns and Tables'!B4:K13, Portfolios!E24:E33))</f>
        <v>3.2012566686776467E-4</v>
      </c>
      <c r="F6" s="108">
        <f>SQRT(E6)</f>
        <v>1.789205597095439E-2</v>
      </c>
      <c r="G6" s="108">
        <f t="shared" si="0"/>
        <v>0.16493160661797077</v>
      </c>
      <c r="H6" s="108">
        <f>MMULT(D17:M17,E24:E33)</f>
        <v>0.80291971487211133</v>
      </c>
      <c r="I6" s="106">
        <f t="shared" si="1"/>
        <v>2.5053884075559646E-3</v>
      </c>
      <c r="J6" s="109">
        <f t="shared" si="2"/>
        <v>5.8157712943220042E-4</v>
      </c>
      <c r="L6" s="85" t="s">
        <v>2</v>
      </c>
      <c r="M6" s="86"/>
    </row>
    <row r="7" spans="3:15" x14ac:dyDescent="0.25">
      <c r="C7" s="53" t="s">
        <v>1</v>
      </c>
      <c r="D7" s="106">
        <f>MMULT(D13:M13,F24:F33)</f>
        <v>4.5738677178691822E-3</v>
      </c>
      <c r="E7" s="110">
        <f t="array" ref="E7">MMULT(TRANSPOSE(F24:F33), MMULT('Returns and Tables'!B4:K13, Portfolios!F24:F33))</f>
        <v>3.9761091882989721E-4</v>
      </c>
      <c r="F7" s="111">
        <f>SQRT(E7)</f>
        <v>1.9940183520466837E-2</v>
      </c>
      <c r="G7" s="108">
        <f t="shared" si="0"/>
        <v>0.2225590207489366</v>
      </c>
      <c r="H7" s="108">
        <f>MMULT(D17:M17,F24:F33)</f>
        <v>0.88298854959960593</v>
      </c>
      <c r="I7" s="106">
        <f t="shared" si="1"/>
        <v>4.054586379516222E-3</v>
      </c>
      <c r="J7" s="109">
        <f t="shared" si="2"/>
        <v>5.1928133835296014E-4</v>
      </c>
      <c r="L7" s="2" t="s">
        <v>0</v>
      </c>
      <c r="M7" s="113">
        <f>1-M8</f>
        <v>0.5</v>
      </c>
    </row>
    <row r="8" spans="3:15" ht="16.5" thickBot="1" x14ac:dyDescent="0.3">
      <c r="L8" s="1" t="s">
        <v>1</v>
      </c>
      <c r="M8" s="114">
        <f>N8/1000</f>
        <v>0.5</v>
      </c>
      <c r="N8" s="40">
        <v>500</v>
      </c>
    </row>
    <row r="10" spans="3:15" ht="15.75" thickBot="1" x14ac:dyDescent="0.3"/>
    <row r="11" spans="3:15" x14ac:dyDescent="0.25">
      <c r="C11" s="80" t="s">
        <v>44</v>
      </c>
      <c r="D11" s="81"/>
      <c r="E11" s="81"/>
      <c r="F11" s="81"/>
      <c r="G11" s="81"/>
      <c r="H11" s="81"/>
      <c r="I11" s="81"/>
      <c r="J11" s="81"/>
      <c r="K11" s="81"/>
      <c r="L11" s="81"/>
      <c r="M11" s="81"/>
      <c r="N11" s="82"/>
    </row>
    <row r="12" spans="3:15" ht="15.75" x14ac:dyDescent="0.25">
      <c r="C12" s="41" t="s">
        <v>76</v>
      </c>
      <c r="D12" s="5" t="s">
        <v>61</v>
      </c>
      <c r="E12" s="5" t="s">
        <v>48</v>
      </c>
      <c r="F12" s="5" t="s">
        <v>62</v>
      </c>
      <c r="G12" s="5" t="s">
        <v>63</v>
      </c>
      <c r="H12" s="5" t="s">
        <v>64</v>
      </c>
      <c r="I12" s="5" t="s">
        <v>65</v>
      </c>
      <c r="J12" s="5" t="s">
        <v>66</v>
      </c>
      <c r="K12" s="5" t="s">
        <v>67</v>
      </c>
      <c r="L12" s="49" t="s">
        <v>68</v>
      </c>
      <c r="M12" s="49" t="s">
        <v>69</v>
      </c>
      <c r="N12" s="5" t="s">
        <v>70</v>
      </c>
    </row>
    <row r="13" spans="3:15" x14ac:dyDescent="0.25">
      <c r="C13" s="42" t="s">
        <v>11</v>
      </c>
      <c r="D13" s="106">
        <f>AVERAGE('Returns and Tables'!AD3:AD262)</f>
        <v>2.0540535232539407E-3</v>
      </c>
      <c r="E13" s="106">
        <f>AVERAGE('Returns and Tables'!AE3:AE262)</f>
        <v>3.7015069466541212E-3</v>
      </c>
      <c r="F13" s="106">
        <f>AVERAGE('Returns and Tables'!AF3:AF262)</f>
        <v>6.8211264775547269E-3</v>
      </c>
      <c r="G13" s="106">
        <f>AVERAGE('Returns and Tables'!AG3:AG262)</f>
        <v>4.908581481384215E-3</v>
      </c>
      <c r="H13" s="106">
        <f>AVERAGE('Returns and Tables'!AH3:AH262)</f>
        <v>1.8427040516038238E-3</v>
      </c>
      <c r="I13" s="106">
        <f>AVERAGE('Returns and Tables'!AI3:AI262)</f>
        <v>3.7383226777600691E-3</v>
      </c>
      <c r="J13" s="106">
        <f>AVERAGE('Returns and Tables'!AJ3:AJ262)</f>
        <v>-1.8143244199786471E-3</v>
      </c>
      <c r="K13" s="106">
        <f>AVERAGE('Returns and Tables'!AK3:AK262)</f>
        <v>1.7414578508243386E-3</v>
      </c>
      <c r="L13" s="106">
        <f>AVERAGE('Returns and Tables'!AL3:AL262)</f>
        <v>4.0064727548677938E-3</v>
      </c>
      <c r="M13" s="106">
        <f>AVERAGE('Returns and Tables'!AM3:AM262)</f>
        <v>3.7727284948123356E-3</v>
      </c>
      <c r="N13" s="106">
        <f>AVERAGE('Returns and Tables'!AN3:AN262)</f>
        <v>1.7546047495456262E-3</v>
      </c>
      <c r="O13" s="100"/>
    </row>
    <row r="14" spans="3:15" x14ac:dyDescent="0.25">
      <c r="C14" s="42" t="s">
        <v>10</v>
      </c>
      <c r="D14" s="106">
        <f>_xlfn.VAR.S('Returns and Tables'!AD3:AD262)</f>
        <v>6.6561957151446249E-4</v>
      </c>
      <c r="E14" s="106">
        <f>_xlfn.VAR.S('Returns and Tables'!AE3:AE262)</f>
        <v>4.1102141582726246E-4</v>
      </c>
      <c r="F14" s="106">
        <f>_xlfn.VAR.S('Returns and Tables'!AF3:AF262)</f>
        <v>1.6395669674206729E-3</v>
      </c>
      <c r="G14" s="106">
        <f>_xlfn.VAR.S('Returns and Tables'!AG3:AG262)</f>
        <v>1.1164359391396981E-3</v>
      </c>
      <c r="H14" s="106">
        <f>_xlfn.VAR.S('Returns and Tables'!AH3:AH262)</f>
        <v>9.9658460159255681E-4</v>
      </c>
      <c r="I14" s="106">
        <f>_xlfn.VAR.S('Returns and Tables'!AI3:AI262)</f>
        <v>8.978891709350282E-4</v>
      </c>
      <c r="J14" s="106">
        <f>_xlfn.VAR.S('Returns and Tables'!AJ3:AJ262)</f>
        <v>1.0335931987287667E-3</v>
      </c>
      <c r="K14" s="106">
        <f>_xlfn.VAR.S('Returns and Tables'!AK3:AK262)</f>
        <v>1.301584635092124E-3</v>
      </c>
      <c r="L14" s="106">
        <f>_xlfn.VAR.S('Returns and Tables'!AL3:AL262)</f>
        <v>1.3122398414048926E-3</v>
      </c>
      <c r="M14" s="106">
        <f>_xlfn.VAR.S('Returns and Tables'!AM3:AM262)</f>
        <v>1.6472584434490409E-3</v>
      </c>
      <c r="N14" s="106">
        <f>_xlfn.VAR.S('Returns and Tables'!AN3:AN262)</f>
        <v>3.2396372200350139E-4</v>
      </c>
    </row>
    <row r="15" spans="3:15" ht="15.75" customHeight="1" x14ac:dyDescent="0.25">
      <c r="C15" s="42" t="s">
        <v>3</v>
      </c>
      <c r="D15" s="106">
        <f>SQRT(D14)</f>
        <v>2.5799604096079894E-2</v>
      </c>
      <c r="E15" s="106">
        <f t="shared" ref="E15:N15" si="3">SQRT(E14)</f>
        <v>2.0273663108260984E-2</v>
      </c>
      <c r="F15" s="106">
        <f t="shared" si="3"/>
        <v>4.0491566620972731E-2</v>
      </c>
      <c r="G15" s="106">
        <f t="shared" si="3"/>
        <v>3.3413110288323923E-2</v>
      </c>
      <c r="H15" s="106">
        <f t="shared" si="3"/>
        <v>3.1568728222602774E-2</v>
      </c>
      <c r="I15" s="106">
        <f t="shared" si="3"/>
        <v>2.9964798863583719E-2</v>
      </c>
      <c r="J15" s="106">
        <f t="shared" si="3"/>
        <v>3.2149544300483744E-2</v>
      </c>
      <c r="K15" s="106">
        <f t="shared" si="3"/>
        <v>3.6077480997044734E-2</v>
      </c>
      <c r="L15" s="106">
        <f t="shared" si="3"/>
        <v>3.6224851157801774E-2</v>
      </c>
      <c r="M15" s="106">
        <f t="shared" si="3"/>
        <v>4.0586431765419352E-2</v>
      </c>
      <c r="N15" s="106">
        <f t="shared" si="3"/>
        <v>1.799899224966502E-2</v>
      </c>
    </row>
    <row r="16" spans="3:15" x14ac:dyDescent="0.25">
      <c r="C16" s="42" t="s">
        <v>9</v>
      </c>
      <c r="D16" s="106">
        <f>(D13-$M$3)/D15</f>
        <v>7.4344300637751964E-2</v>
      </c>
      <c r="E16" s="106">
        <f t="shared" ref="E16:N16" si="4">(E13-$M$3)/E15</f>
        <v>0.17586890576283035</v>
      </c>
      <c r="F16" s="106">
        <f t="shared" si="4"/>
        <v>0.16509923017135489</v>
      </c>
      <c r="G16" s="106">
        <f t="shared" si="4"/>
        <v>0.14283559477705896</v>
      </c>
      <c r="H16" s="106">
        <f t="shared" si="4"/>
        <v>5.4063123467287706E-2</v>
      </c>
      <c r="I16" s="106">
        <f t="shared" si="4"/>
        <v>0.12021848349991694</v>
      </c>
      <c r="J16" s="106">
        <f t="shared" si="4"/>
        <v>-6.0664138867725759E-2</v>
      </c>
      <c r="K16" s="106">
        <f t="shared" si="4"/>
        <v>4.4500275697071219E-2</v>
      </c>
      <c r="L16" s="106">
        <f t="shared" si="4"/>
        <v>0.10684578766127538</v>
      </c>
      <c r="M16" s="106">
        <f t="shared" si="4"/>
        <v>8.9604538675186488E-2</v>
      </c>
      <c r="N16" s="106">
        <f t="shared" si="4"/>
        <v>8.9927520779711986E-2</v>
      </c>
    </row>
    <row r="17" spans="3:14" x14ac:dyDescent="0.25">
      <c r="C17" s="42" t="s">
        <v>8</v>
      </c>
      <c r="D17" s="112">
        <f>SLOPE('Returns and Tables'!AD3:AD262,'Returns and Tables'!$AN$3:$AN$262)</f>
        <v>1.1010042378743587</v>
      </c>
      <c r="E17" s="112">
        <f>SLOPE('Returns and Tables'!AE3:AE262,'Returns and Tables'!$AN$3:$AN$262)</f>
        <v>0.65612042297722661</v>
      </c>
      <c r="F17" s="112">
        <f>SLOPE('Returns and Tables'!AF3:AF262,'Returns and Tables'!$AN$3:$AN$262)</f>
        <v>1.2523450231835849</v>
      </c>
      <c r="G17" s="112">
        <f>SLOPE('Returns and Tables'!AG3:AG262,'Returns and Tables'!$AN$3:$AN$262)</f>
        <v>1.0810833311991292</v>
      </c>
      <c r="H17" s="112">
        <f>SLOPE('Returns and Tables'!AH3:AH262,'Returns and Tables'!$AN$3:$AN$262)</f>
        <v>1.0417190143778754</v>
      </c>
      <c r="I17" s="112">
        <f>SLOPE('Returns and Tables'!AI3:AI262,'Returns and Tables'!$AN$3:$AN$262)</f>
        <v>1.199824696439725</v>
      </c>
      <c r="J17" s="112">
        <f>SLOPE('Returns and Tables'!AJ3:AJ262,'Returns and Tables'!$AN$3:$AN$262)</f>
        <v>1.0187705372173237</v>
      </c>
      <c r="K17" s="112">
        <f>SLOPE('Returns and Tables'!AK3:AK262,'Returns and Tables'!$AN$3:$AN$262)</f>
        <v>1.4356505364575967</v>
      </c>
      <c r="L17" s="112">
        <f>SLOPE('Returns and Tables'!AL3:AL262,'Returns and Tables'!$AN$3:$AN$262)</f>
        <v>0.85986522380878794</v>
      </c>
      <c r="M17" s="112">
        <f>SLOPE('Returns and Tables'!AM3:AM262,'Returns and Tables'!$AN$3:$AN$262)</f>
        <v>0.92943937007329935</v>
      </c>
      <c r="N17" s="112">
        <f>SLOPE('Returns and Tables'!AN3:AN262,'Returns and Tables'!$AN$3:$AN$262)</f>
        <v>1</v>
      </c>
    </row>
    <row r="18" spans="3:14" x14ac:dyDescent="0.25">
      <c r="C18" s="42" t="s">
        <v>7</v>
      </c>
      <c r="D18" s="106">
        <f>$M$3+D17*(D13-$M$3)</f>
        <v>2.2477850575724333E-3</v>
      </c>
      <c r="E18" s="106">
        <f t="shared" ref="E18:N18" si="5">$M$3+E17*(E13-$M$3)</f>
        <v>2.4754019259669415E-3</v>
      </c>
      <c r="F18" s="106">
        <f t="shared" si="5"/>
        <v>8.5080848735184719E-3</v>
      </c>
      <c r="G18" s="106">
        <f t="shared" si="5"/>
        <v>5.2955582863141223E-3</v>
      </c>
      <c r="H18" s="106">
        <f t="shared" si="5"/>
        <v>1.913906062471462E-3</v>
      </c>
      <c r="I18" s="106">
        <f t="shared" si="5"/>
        <v>4.4581557133214125E-3</v>
      </c>
      <c r="J18" s="106">
        <f t="shared" si="5"/>
        <v>-1.8509330570897116E-3</v>
      </c>
      <c r="K18" s="106">
        <f t="shared" si="5"/>
        <v>2.440876424796022E-3</v>
      </c>
      <c r="L18" s="106">
        <f t="shared" si="5"/>
        <v>3.4640849216102118E-3</v>
      </c>
      <c r="M18" s="106">
        <f t="shared" si="5"/>
        <v>3.5161186413459958E-3</v>
      </c>
      <c r="N18" s="106">
        <f t="shared" si="5"/>
        <v>1.7546047495456262E-3</v>
      </c>
    </row>
    <row r="19" spans="3:14" ht="15.75" thickBot="1" x14ac:dyDescent="0.3">
      <c r="C19" s="43" t="s">
        <v>77</v>
      </c>
      <c r="D19" s="106">
        <f>D13-D18</f>
        <v>-1.937315343184926E-4</v>
      </c>
      <c r="E19" s="106">
        <f t="shared" ref="E19:N19" si="6">E13-E18</f>
        <v>1.2261050206871797E-3</v>
      </c>
      <c r="F19" s="106">
        <f t="shared" si="6"/>
        <v>-1.686958395963745E-3</v>
      </c>
      <c r="G19" s="106">
        <f t="shared" si="6"/>
        <v>-3.8697680492990726E-4</v>
      </c>
      <c r="H19" s="106">
        <f t="shared" si="6"/>
        <v>-7.1202010867638197E-5</v>
      </c>
      <c r="I19" s="106">
        <f t="shared" si="6"/>
        <v>-7.1983303556134338E-4</v>
      </c>
      <c r="J19" s="106">
        <f t="shared" si="6"/>
        <v>3.6608637111064466E-5</v>
      </c>
      <c r="K19" s="106">
        <f t="shared" si="6"/>
        <v>-6.9941857397168338E-4</v>
      </c>
      <c r="L19" s="106">
        <f t="shared" si="6"/>
        <v>5.4238783325758193E-4</v>
      </c>
      <c r="M19" s="106">
        <f t="shared" si="6"/>
        <v>2.5660985346633979E-4</v>
      </c>
      <c r="N19" s="106">
        <f t="shared" si="6"/>
        <v>0</v>
      </c>
    </row>
    <row r="21" spans="3:14" x14ac:dyDescent="0.25">
      <c r="D21" s="101"/>
    </row>
    <row r="23" spans="3:14" ht="61.15" customHeight="1" x14ac:dyDescent="0.25">
      <c r="C23" s="31" t="s">
        <v>76</v>
      </c>
      <c r="D23" s="33" t="s">
        <v>45</v>
      </c>
      <c r="E23" s="33" t="s">
        <v>5</v>
      </c>
      <c r="F23" s="34" t="s">
        <v>1</v>
      </c>
    </row>
    <row r="24" spans="3:14" x14ac:dyDescent="0.25">
      <c r="C24" s="5" t="s">
        <v>61</v>
      </c>
      <c r="D24" s="104">
        <v>0.1</v>
      </c>
      <c r="E24" s="105">
        <v>4.5560212536143278E-2</v>
      </c>
      <c r="F24" s="105">
        <v>0</v>
      </c>
    </row>
    <row r="25" spans="3:14" x14ac:dyDescent="0.25">
      <c r="C25" s="5" t="s">
        <v>48</v>
      </c>
      <c r="D25" s="104">
        <f>D24</f>
        <v>0.1</v>
      </c>
      <c r="E25" s="105">
        <v>0.57207314599036108</v>
      </c>
      <c r="F25" s="105">
        <v>0.50198758510824038</v>
      </c>
    </row>
    <row r="26" spans="3:14" x14ac:dyDescent="0.25">
      <c r="C26" s="5" t="s">
        <v>62</v>
      </c>
      <c r="D26" s="104">
        <f t="shared" ref="D26:D33" si="7">D25</f>
        <v>0.1</v>
      </c>
      <c r="E26" s="105">
        <v>0</v>
      </c>
      <c r="F26" s="105">
        <v>0.21380118978752616</v>
      </c>
    </row>
    <row r="27" spans="3:14" x14ac:dyDescent="0.25">
      <c r="C27" s="5" t="s">
        <v>63</v>
      </c>
      <c r="D27" s="104">
        <f t="shared" si="7"/>
        <v>0.1</v>
      </c>
      <c r="E27" s="105">
        <v>3.9760500140791993E-2</v>
      </c>
      <c r="F27" s="105">
        <v>0.14484155912109412</v>
      </c>
    </row>
    <row r="28" spans="3:14" x14ac:dyDescent="0.25">
      <c r="C28" s="5" t="s">
        <v>64</v>
      </c>
      <c r="D28" s="104">
        <f t="shared" si="7"/>
        <v>0.1</v>
      </c>
      <c r="E28" s="105">
        <v>3.8030078756433813E-2</v>
      </c>
      <c r="F28" s="105">
        <v>0</v>
      </c>
    </row>
    <row r="29" spans="3:14" x14ac:dyDescent="0.25">
      <c r="C29" s="5" t="s">
        <v>65</v>
      </c>
      <c r="D29" s="104">
        <f t="shared" si="7"/>
        <v>0.1</v>
      </c>
      <c r="E29" s="105">
        <v>3.106909045449285E-2</v>
      </c>
      <c r="F29" s="105">
        <v>2.2633612297872276E-2</v>
      </c>
    </row>
    <row r="30" spans="3:14" x14ac:dyDescent="0.25">
      <c r="C30" s="5" t="s">
        <v>66</v>
      </c>
      <c r="D30" s="104">
        <f t="shared" si="7"/>
        <v>0.1</v>
      </c>
      <c r="E30" s="105">
        <v>9.9537622632306519E-2</v>
      </c>
      <c r="F30" s="105">
        <v>0</v>
      </c>
    </row>
    <row r="31" spans="3:14" x14ac:dyDescent="0.25">
      <c r="C31" s="5" t="s">
        <v>67</v>
      </c>
      <c r="D31" s="104">
        <f t="shared" si="7"/>
        <v>0.1</v>
      </c>
      <c r="E31" s="105">
        <v>0</v>
      </c>
      <c r="F31" s="105">
        <v>0</v>
      </c>
    </row>
    <row r="32" spans="3:14" ht="15.75" x14ac:dyDescent="0.25">
      <c r="C32" s="49" t="s">
        <v>68</v>
      </c>
      <c r="D32" s="104">
        <f t="shared" si="7"/>
        <v>0.1</v>
      </c>
      <c r="E32" s="105">
        <v>8.0053281818417435E-2</v>
      </c>
      <c r="F32" s="105">
        <v>9.1554978846081672E-2</v>
      </c>
    </row>
    <row r="33" spans="3:6" ht="15.75" x14ac:dyDescent="0.25">
      <c r="C33" s="49" t="s">
        <v>69</v>
      </c>
      <c r="D33" s="104">
        <f t="shared" si="7"/>
        <v>0.1</v>
      </c>
      <c r="E33" s="105">
        <v>9.3916067671052803E-2</v>
      </c>
      <c r="F33" s="105">
        <v>2.5181074839185649E-2</v>
      </c>
    </row>
    <row r="34" spans="3:6" x14ac:dyDescent="0.25">
      <c r="C34" s="31" t="s">
        <v>6</v>
      </c>
      <c r="D34" s="32">
        <f>SUM(D24:D33)</f>
        <v>0.99999999999999989</v>
      </c>
      <c r="E34" s="32">
        <f t="shared" ref="E34:F34" si="8">SUM(E24:E33)</f>
        <v>0.99999999999999967</v>
      </c>
      <c r="F34" s="32">
        <f t="shared" si="8"/>
        <v>1.0000000000000002</v>
      </c>
    </row>
  </sheetData>
  <mergeCells count="3">
    <mergeCell ref="C11:N11"/>
    <mergeCell ref="L2:M2"/>
    <mergeCell ref="L6:M6"/>
  </mergeCells>
  <conditionalFormatting sqref="D13:N13">
    <cfRule type="colorScale" priority="3">
      <colorScale>
        <cfvo type="min"/>
        <cfvo type="percentile" val="50"/>
        <cfvo type="max"/>
        <color rgb="FFF8696B"/>
        <color rgb="FFFFEB84"/>
        <color rgb="FF63BE7B"/>
      </colorScale>
    </cfRule>
  </conditionalFormatting>
  <conditionalFormatting sqref="D15:N15">
    <cfRule type="colorScale" priority="2">
      <colorScale>
        <cfvo type="min"/>
        <cfvo type="percentile" val="50"/>
        <cfvo type="max"/>
        <color rgb="FF63BE7B"/>
        <color rgb="FFFFEB84"/>
        <color rgb="FFF8696B"/>
      </colorScale>
    </cfRule>
  </conditionalFormatting>
  <conditionalFormatting sqref="D16:N1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Spinner 1">
              <controlPr defaultSize="0" autoPict="0">
                <anchor moveWithCells="1" sizeWithCells="1">
                  <from>
                    <xdr:col>13</xdr:col>
                    <xdr:colOff>47625</xdr:colOff>
                    <xdr:row>4</xdr:row>
                    <xdr:rowOff>66675</xdr:rowOff>
                  </from>
                  <to>
                    <xdr:col>14</xdr:col>
                    <xdr:colOff>219075</xdr:colOff>
                    <xdr:row>8</xdr:row>
                    <xdr:rowOff>161925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N297"/>
  <sheetViews>
    <sheetView zoomScale="90" zoomScaleNormal="90" workbookViewId="0">
      <selection activeCell="C25" sqref="C25"/>
    </sheetView>
  </sheetViews>
  <sheetFormatPr defaultColWidth="9.140625" defaultRowHeight="15" x14ac:dyDescent="0.25"/>
  <cols>
    <col min="1" max="1" width="17.140625" style="29" customWidth="1"/>
    <col min="2" max="2" width="13.140625" style="29" bestFit="1" customWidth="1"/>
    <col min="3" max="3" width="13.42578125" style="29" customWidth="1"/>
    <col min="4" max="5" width="13.140625" style="29" bestFit="1" customWidth="1"/>
    <col min="6" max="6" width="13.42578125" style="29" bestFit="1" customWidth="1"/>
    <col min="7" max="9" width="13.140625" bestFit="1" customWidth="1"/>
    <col min="10" max="13" width="9.140625" customWidth="1"/>
    <col min="14" max="14" width="9.140625" style="29"/>
    <col min="15" max="15" width="11.5703125" style="29" bestFit="1" customWidth="1"/>
    <col min="16" max="16" width="9.140625" style="29"/>
    <col min="17" max="17" width="13.28515625" style="29" customWidth="1"/>
    <col min="18" max="18" width="9.140625" style="29"/>
    <col min="19" max="19" width="12.5703125" style="29" customWidth="1"/>
    <col min="20" max="20" width="9.140625" style="29"/>
    <col min="21" max="21" width="13.7109375" style="29" customWidth="1"/>
    <col min="22" max="22" width="16.7109375" style="29" customWidth="1"/>
    <col min="23" max="23" width="9.140625" style="29"/>
    <col min="24" max="24" width="14.5703125" style="29" customWidth="1"/>
    <col min="25" max="25" width="14.7109375" style="29" customWidth="1"/>
    <col min="26" max="26" width="18.42578125" style="29" customWidth="1"/>
    <col min="27" max="27" width="9.140625" style="29"/>
    <col min="28" max="28" width="11.5703125" style="29" bestFit="1" customWidth="1"/>
    <col min="29" max="29" width="19.28515625" style="37" customWidth="1"/>
    <col min="30" max="30" width="11.28515625" style="29" customWidth="1"/>
    <col min="31" max="31" width="13.28515625" style="29" customWidth="1"/>
    <col min="32" max="32" width="9.140625" style="29"/>
    <col min="33" max="33" width="12.5703125" style="29" customWidth="1"/>
    <col min="34" max="34" width="9.140625" style="29"/>
    <col min="35" max="35" width="13.7109375" style="29" customWidth="1"/>
    <col min="36" max="36" width="16.7109375" style="29" customWidth="1"/>
    <col min="37" max="37" width="9.140625" style="29"/>
    <col min="38" max="38" width="14.5703125" style="29" customWidth="1"/>
    <col min="39" max="39" width="14.7109375" style="29" customWidth="1"/>
    <col min="40" max="40" width="18.42578125" style="29" customWidth="1"/>
    <col min="41" max="16384" width="9.140625" style="29"/>
  </cols>
  <sheetData>
    <row r="1" spans="1:40" ht="18.75" x14ac:dyDescent="0.3">
      <c r="A1" s="87" t="s">
        <v>71</v>
      </c>
      <c r="B1" s="88"/>
      <c r="C1" s="88"/>
      <c r="D1" s="88"/>
      <c r="E1" s="88"/>
      <c r="F1" s="88"/>
      <c r="G1" s="88"/>
      <c r="H1" s="88"/>
      <c r="I1" s="88"/>
      <c r="J1" s="88"/>
      <c r="K1" s="88"/>
      <c r="L1" s="88"/>
      <c r="M1" s="29"/>
      <c r="O1" s="87" t="s">
        <v>72</v>
      </c>
      <c r="P1" s="88"/>
      <c r="Q1" s="88"/>
      <c r="R1" s="88"/>
      <c r="S1" s="88"/>
      <c r="T1" s="88"/>
      <c r="U1" s="88"/>
      <c r="V1" s="88"/>
      <c r="W1" s="88"/>
      <c r="X1" s="88"/>
      <c r="Y1" s="88"/>
      <c r="Z1" s="88"/>
      <c r="AB1" s="87" t="s">
        <v>14</v>
      </c>
      <c r="AC1" s="88"/>
      <c r="AD1" s="88"/>
      <c r="AE1" s="88"/>
      <c r="AF1" s="88"/>
      <c r="AG1" s="88"/>
      <c r="AH1" s="88"/>
      <c r="AI1" s="88"/>
      <c r="AJ1" s="88"/>
      <c r="AK1" s="88"/>
      <c r="AL1" s="88"/>
      <c r="AM1" s="88"/>
      <c r="AN1" s="88"/>
    </row>
    <row r="2" spans="1:40" ht="16.5" thickBot="1" x14ac:dyDescent="0.3">
      <c r="G2" s="29"/>
      <c r="H2" s="29"/>
      <c r="I2" s="29"/>
      <c r="J2" s="29"/>
      <c r="K2" s="29"/>
      <c r="L2" s="29"/>
      <c r="M2" s="29"/>
      <c r="O2" s="30" t="s">
        <v>12</v>
      </c>
      <c r="P2" s="5" t="s">
        <v>61</v>
      </c>
      <c r="Q2" s="5" t="s">
        <v>48</v>
      </c>
      <c r="R2" s="5" t="s">
        <v>62</v>
      </c>
      <c r="S2" s="5" t="s">
        <v>63</v>
      </c>
      <c r="T2" s="5" t="s">
        <v>64</v>
      </c>
      <c r="U2" s="5" t="s">
        <v>65</v>
      </c>
      <c r="V2" s="5" t="s">
        <v>66</v>
      </c>
      <c r="W2" s="5" t="s">
        <v>67</v>
      </c>
      <c r="X2" s="49" t="s">
        <v>68</v>
      </c>
      <c r="Y2" s="49" t="s">
        <v>69</v>
      </c>
      <c r="Z2" s="5" t="s">
        <v>70</v>
      </c>
      <c r="AB2" s="44" t="s">
        <v>12</v>
      </c>
      <c r="AC2" s="35" t="s">
        <v>13</v>
      </c>
      <c r="AD2" s="5" t="s">
        <v>61</v>
      </c>
      <c r="AE2" s="5" t="s">
        <v>48</v>
      </c>
      <c r="AF2" s="5" t="s">
        <v>62</v>
      </c>
      <c r="AG2" s="5" t="s">
        <v>63</v>
      </c>
      <c r="AH2" s="5" t="s">
        <v>64</v>
      </c>
      <c r="AI2" s="5" t="s">
        <v>65</v>
      </c>
      <c r="AJ2" s="5" t="s">
        <v>66</v>
      </c>
      <c r="AK2" s="5" t="s">
        <v>67</v>
      </c>
      <c r="AL2" s="49" t="s">
        <v>68</v>
      </c>
      <c r="AM2" s="49" t="s">
        <v>69</v>
      </c>
      <c r="AN2" s="5" t="s">
        <v>118</v>
      </c>
    </row>
    <row r="3" spans="1:40" x14ac:dyDescent="0.25">
      <c r="A3" s="96" t="s">
        <v>132</v>
      </c>
      <c r="B3" s="96" t="s">
        <v>61</v>
      </c>
      <c r="C3" s="96" t="s">
        <v>48</v>
      </c>
      <c r="D3" s="96" t="s">
        <v>62</v>
      </c>
      <c r="E3" s="96" t="s">
        <v>63</v>
      </c>
      <c r="F3" s="96" t="s">
        <v>64</v>
      </c>
      <c r="G3" s="96" t="s">
        <v>65</v>
      </c>
      <c r="H3" s="96" t="s">
        <v>66</v>
      </c>
      <c r="I3" s="96" t="s">
        <v>67</v>
      </c>
      <c r="J3" s="96" t="s">
        <v>68</v>
      </c>
      <c r="K3" s="96" t="s">
        <v>69</v>
      </c>
      <c r="L3" s="29"/>
      <c r="M3" s="29"/>
      <c r="O3" s="38">
        <v>41726</v>
      </c>
      <c r="P3" s="92">
        <f>AD3-$AC3</f>
        <v>8.1029807692306506E-3</v>
      </c>
      <c r="Q3" s="92">
        <f t="shared" ref="Q3:Z3" si="0">AE3-$AC$3</f>
        <v>1.0301809477043991E-2</v>
      </c>
      <c r="R3" s="92">
        <f t="shared" si="0"/>
        <v>-6.1931108091620016E-2</v>
      </c>
      <c r="S3" s="92">
        <f t="shared" si="0"/>
        <v>1.5326922825909573E-2</v>
      </c>
      <c r="T3" s="92">
        <f t="shared" si="0"/>
        <v>-6.8544267133566664E-2</v>
      </c>
      <c r="U3" s="92">
        <f t="shared" si="0"/>
        <v>-1.0826542948038134E-2</v>
      </c>
      <c r="V3" s="92">
        <f t="shared" si="0"/>
        <v>-1.3028248222366741E-3</v>
      </c>
      <c r="W3" s="92">
        <f t="shared" si="0"/>
        <v>-5.1850490797546049E-2</v>
      </c>
      <c r="X3" s="92">
        <f t="shared" si="0"/>
        <v>-3.3431659970937659E-2</v>
      </c>
      <c r="Y3" s="92">
        <f t="shared" si="0"/>
        <v>-1.5890654475457257E-2</v>
      </c>
      <c r="Z3" s="92">
        <f t="shared" si="0"/>
        <v>-4.7782424536759269E-3</v>
      </c>
      <c r="AB3" s="38">
        <v>41726</v>
      </c>
      <c r="AC3" s="36">
        <v>1.0000000000000001E-5</v>
      </c>
      <c r="AD3" s="92">
        <f>(Prices!D7-Prices!D6)/Prices!D6</f>
        <v>8.1129807692306502E-3</v>
      </c>
      <c r="AE3" s="92">
        <f>(Prices!E7-Prices!E6)/Prices!E6</f>
        <v>1.0311809477043991E-2</v>
      </c>
      <c r="AF3" s="92">
        <f>(Prices!F7-Prices!F6)/Prices!F6</f>
        <v>-6.1921108091620013E-2</v>
      </c>
      <c r="AG3" s="92">
        <f>(Prices!G7-Prices!G6)/Prices!G6</f>
        <v>1.5336922825909573E-2</v>
      </c>
      <c r="AH3" s="92">
        <f>(Prices!H7-Prices!H6)/Prices!H6</f>
        <v>-6.8534267133566668E-2</v>
      </c>
      <c r="AI3" s="92">
        <f>(Prices!I7-Prices!I6)/Prices!I6</f>
        <v>-1.0816542948038134E-2</v>
      </c>
      <c r="AJ3" s="92">
        <f>(Prices!J7-Prices!J6)/Prices!J6</f>
        <v>-1.2928248222366741E-3</v>
      </c>
      <c r="AK3" s="92">
        <f>(Prices!K7-Prices!K6)/Prices!K6</f>
        <v>-5.1840490797546046E-2</v>
      </c>
      <c r="AL3" s="92">
        <f>(Prices!L7-Prices!L6)/Prices!L6</f>
        <v>-3.3421659970937656E-2</v>
      </c>
      <c r="AM3" s="92">
        <f>(Prices!M7-Prices!M6)/Prices!M6</f>
        <v>-1.5880654475457258E-2</v>
      </c>
      <c r="AN3" s="92">
        <f>(Prices!N7-Prices!N6)/Prices!N6</f>
        <v>-4.7682424536759273E-3</v>
      </c>
    </row>
    <row r="4" spans="1:40" ht="15.75" thickBot="1" x14ac:dyDescent="0.3">
      <c r="A4" s="94" t="s">
        <v>61</v>
      </c>
      <c r="B4" s="94">
        <f>VARP('Returns and Tables'!$AD$3:$AD$262)</f>
        <v>6.630594962394069E-4</v>
      </c>
      <c r="C4" s="94">
        <v>3.0110281859019203E-4</v>
      </c>
      <c r="D4" s="94">
        <v>3.2673949734059182E-4</v>
      </c>
      <c r="E4" s="94">
        <v>3.4995998075196651E-4</v>
      </c>
      <c r="F4" s="94">
        <v>3.6756187053374977E-4</v>
      </c>
      <c r="G4" s="94">
        <v>4.4859973314162688E-4</v>
      </c>
      <c r="H4" s="94">
        <v>2.8388519107776282E-4</v>
      </c>
      <c r="I4" s="94">
        <v>5.2320350253425821E-4</v>
      </c>
      <c r="J4" s="94">
        <v>3.0263262348609083E-4</v>
      </c>
      <c r="K4" s="95">
        <v>2.480515187480456E-4</v>
      </c>
      <c r="L4" s="29"/>
      <c r="M4" s="29"/>
      <c r="O4" s="38">
        <v>41733</v>
      </c>
      <c r="P4" s="92">
        <f>AD4-$AC4</f>
        <v>1.2359597615499443E-2</v>
      </c>
      <c r="Q4" s="92">
        <f t="shared" ref="Q4:T4" si="1">AE4-$AC4</f>
        <v>1.6514908869987844E-2</v>
      </c>
      <c r="R4" s="92">
        <f t="shared" si="1"/>
        <v>-4.5207935345474723E-2</v>
      </c>
      <c r="S4" s="92">
        <f t="shared" si="1"/>
        <v>2.3451353045155086E-2</v>
      </c>
      <c r="T4" s="92">
        <f t="shared" si="1"/>
        <v>1.7712878625134171E-2</v>
      </c>
      <c r="U4" s="92">
        <f t="shared" ref="U4" si="2">AI4-$AC4</f>
        <v>-6.4422469982846724E-3</v>
      </c>
      <c r="V4" s="92">
        <f t="shared" ref="V4" si="3">AJ4-$AC4</f>
        <v>4.4002944983818751E-2</v>
      </c>
      <c r="W4" s="92">
        <f t="shared" ref="W4" si="4">AK4-$AC4</f>
        <v>-1.7480074409576159E-2</v>
      </c>
      <c r="X4" s="92">
        <f t="shared" ref="X4" si="5">AL4-$AC4</f>
        <v>-7.7036681995048149E-3</v>
      </c>
      <c r="Y4" s="92">
        <f t="shared" ref="Y4" si="6">AM4-$AC4</f>
        <v>-1.6146919315403338E-2</v>
      </c>
      <c r="Z4" s="92">
        <f t="shared" ref="Z4" si="7">AN4-$AC4</f>
        <v>4.0112583843843761E-3</v>
      </c>
      <c r="AB4" s="38">
        <v>41733</v>
      </c>
      <c r="AC4" s="36">
        <v>1.0000000000000001E-5</v>
      </c>
      <c r="AD4" s="92">
        <f>(Prices!D8-Prices!D7)/Prices!D7</f>
        <v>1.2369597615499443E-2</v>
      </c>
      <c r="AE4" s="92">
        <f>(Prices!E8-Prices!E7)/Prices!E7</f>
        <v>1.6524908869987844E-2</v>
      </c>
      <c r="AF4" s="92">
        <f>(Prices!F8-Prices!F7)/Prices!F7</f>
        <v>-4.519793534547472E-2</v>
      </c>
      <c r="AG4" s="92">
        <f>(Prices!G8-Prices!G7)/Prices!G7</f>
        <v>2.3461353045155085E-2</v>
      </c>
      <c r="AH4" s="92">
        <f>(Prices!H8-Prices!H7)/Prices!H7</f>
        <v>1.7722878625134171E-2</v>
      </c>
      <c r="AI4" s="92">
        <f>(Prices!I8-Prices!I7)/Prices!I7</f>
        <v>-6.4322469982846728E-3</v>
      </c>
      <c r="AJ4" s="92">
        <f>(Prices!J8-Prices!J7)/Prices!J7</f>
        <v>4.4012944983818754E-2</v>
      </c>
      <c r="AK4" s="92">
        <f>(Prices!K8-Prices!K7)/Prices!K7</f>
        <v>-1.747007440957616E-2</v>
      </c>
      <c r="AL4" s="92">
        <f>(Prices!L8-Prices!L7)/Prices!L7</f>
        <v>-7.6936681995048153E-3</v>
      </c>
      <c r="AM4" s="92">
        <f>(Prices!M8-Prices!M7)/Prices!M7</f>
        <v>-1.6136919315403338E-2</v>
      </c>
      <c r="AN4" s="92">
        <f>(Prices!N8-Prices!N7)/Prices!N7</f>
        <v>4.0212583843843757E-3</v>
      </c>
    </row>
    <row r="5" spans="1:40" ht="15.75" thickBot="1" x14ac:dyDescent="0.3">
      <c r="A5" s="94" t="s">
        <v>48</v>
      </c>
      <c r="B5" s="94">
        <v>3.0110281859019203E-4</v>
      </c>
      <c r="C5" s="94">
        <f>VARP('Returns and Tables'!$AE$3:$AE$262)</f>
        <v>4.0944056422792681E-4</v>
      </c>
      <c r="D5" s="94">
        <v>2.3981849355002934E-4</v>
      </c>
      <c r="E5" s="94">
        <v>2.4087051537903387E-4</v>
      </c>
      <c r="F5" s="94">
        <v>2.4232983580195274E-4</v>
      </c>
      <c r="G5" s="94">
        <v>2.3594897533248547E-4</v>
      </c>
      <c r="H5" s="94">
        <v>1.8285801440160045E-4</v>
      </c>
      <c r="I5" s="94">
        <v>2.5837945642290114E-4</v>
      </c>
      <c r="J5" s="94">
        <v>2.119836167968837E-4</v>
      </c>
      <c r="K5" s="95">
        <v>1.1652945252888906E-4</v>
      </c>
      <c r="L5" s="29"/>
      <c r="M5" s="29"/>
      <c r="O5" s="38">
        <v>41740</v>
      </c>
      <c r="P5" s="92">
        <f t="shared" ref="P5:P68" si="8">AD5-$AC5</f>
        <v>-2.5540998086265473E-2</v>
      </c>
      <c r="Q5" s="92">
        <f t="shared" ref="Q5:Q68" si="9">AE5-$AC5</f>
        <v>-1.8407841262251878E-2</v>
      </c>
      <c r="R5" s="92">
        <f t="shared" ref="R5:R68" si="10">AF5-$AC5</f>
        <v>-3.4891609907120764E-2</v>
      </c>
      <c r="S5" s="92">
        <f t="shared" ref="S5:S68" si="11">AG5-$AC5</f>
        <v>-4.1686292981629791E-2</v>
      </c>
      <c r="T5" s="92">
        <f t="shared" ref="T5:T68" si="12">AH5-$AC5</f>
        <v>-2.2955145118733443E-2</v>
      </c>
      <c r="U5" s="92">
        <f t="shared" ref="U5:U68" si="13">AI5-$AC5</f>
        <v>-2.9348295209322538E-2</v>
      </c>
      <c r="V5" s="92">
        <f t="shared" ref="V5:V68" si="14">AJ5-$AC5</f>
        <v>-3.0998140111593197E-2</v>
      </c>
      <c r="W5" s="92">
        <f t="shared" ref="W5:W68" si="15">AK5-$AC5</f>
        <v>-6.2561738557787364E-2</v>
      </c>
      <c r="X5" s="92">
        <f t="shared" ref="X5:X68" si="16">AL5-$AC5</f>
        <v>-3.6093039836021724E-2</v>
      </c>
      <c r="Y5" s="92">
        <f t="shared" ref="Y5:Y68" si="17">AM5-$AC5</f>
        <v>-5.3677932405566689E-2</v>
      </c>
      <c r="Z5" s="92">
        <f t="shared" ref="Z5:Z68" si="18">AN5-$AC5</f>
        <v>-2.6486673991389282E-2</v>
      </c>
      <c r="AB5" s="38">
        <v>41740</v>
      </c>
      <c r="AC5" s="36">
        <v>0</v>
      </c>
      <c r="AD5" s="92">
        <f>(Prices!D9-Prices!D8)/Prices!D8</f>
        <v>-2.5540998086265473E-2</v>
      </c>
      <c r="AE5" s="92">
        <f>(Prices!E9-Prices!E8)/Prices!E8</f>
        <v>-1.8407841262251878E-2</v>
      </c>
      <c r="AF5" s="92">
        <f>(Prices!F9-Prices!F8)/Prices!F8</f>
        <v>-3.4891609907120764E-2</v>
      </c>
      <c r="AG5" s="92">
        <f>(Prices!G9-Prices!G8)/Prices!G8</f>
        <v>-4.1686292981629791E-2</v>
      </c>
      <c r="AH5" s="92">
        <f>(Prices!H9-Prices!H8)/Prices!H8</f>
        <v>-2.2955145118733443E-2</v>
      </c>
      <c r="AI5" s="92">
        <f>(Prices!I9-Prices!I8)/Prices!I8</f>
        <v>-2.9348295209322538E-2</v>
      </c>
      <c r="AJ5" s="92">
        <f>(Prices!J9-Prices!J8)/Prices!J8</f>
        <v>-3.0998140111593197E-2</v>
      </c>
      <c r="AK5" s="92">
        <f>(Prices!K9-Prices!K8)/Prices!K8</f>
        <v>-6.2561738557787364E-2</v>
      </c>
      <c r="AL5" s="92">
        <f>(Prices!L9-Prices!L8)/Prices!L8</f>
        <v>-3.6093039836021724E-2</v>
      </c>
      <c r="AM5" s="92">
        <f>(Prices!M9-Prices!M8)/Prices!M8</f>
        <v>-5.3677932405566689E-2</v>
      </c>
      <c r="AN5" s="92">
        <f>(Prices!N9-Prices!N8)/Prices!N8</f>
        <v>-2.6486673991389282E-2</v>
      </c>
    </row>
    <row r="6" spans="1:40" ht="15.75" thickBot="1" x14ac:dyDescent="0.3">
      <c r="A6" s="94" t="s">
        <v>62</v>
      </c>
      <c r="B6" s="94">
        <v>3.2673949734059182E-4</v>
      </c>
      <c r="C6" s="94">
        <v>2.3981849355002934E-4</v>
      </c>
      <c r="D6" s="94">
        <f>VARP('Returns and Tables'!$AF$3:$AF$262)</f>
        <v>1.6332609406229011E-3</v>
      </c>
      <c r="E6" s="94">
        <v>4.8735069804406298E-4</v>
      </c>
      <c r="F6" s="94">
        <v>4.8628580882145722E-4</v>
      </c>
      <c r="G6" s="94">
        <v>4.4465732843260001E-4</v>
      </c>
      <c r="H6" s="94">
        <v>3.8522986875016074E-4</v>
      </c>
      <c r="I6" s="94">
        <v>4.944453083438789E-4</v>
      </c>
      <c r="J6" s="94">
        <v>3.3971450504023226E-4</v>
      </c>
      <c r="K6" s="95">
        <v>7.0245148506915421E-4</v>
      </c>
      <c r="L6" s="29"/>
      <c r="M6" s="29"/>
      <c r="O6" s="38">
        <v>41747</v>
      </c>
      <c r="P6" s="92">
        <f t="shared" si="8"/>
        <v>4.0335372762293258E-2</v>
      </c>
      <c r="Q6" s="92">
        <f t="shared" si="9"/>
        <v>2.3623964929371622E-2</v>
      </c>
      <c r="R6" s="92">
        <f t="shared" si="10"/>
        <v>4.2280144924128515E-2</v>
      </c>
      <c r="S6" s="92">
        <f t="shared" si="11"/>
        <v>4.7923322683706145E-2</v>
      </c>
      <c r="T6" s="92">
        <f t="shared" si="12"/>
        <v>7.8314879827166926E-3</v>
      </c>
      <c r="U6" s="92">
        <f t="shared" si="13"/>
        <v>1.8897287683414882E-2</v>
      </c>
      <c r="V6" s="92">
        <f t="shared" si="14"/>
        <v>2.3672424824056251E-2</v>
      </c>
      <c r="W6" s="92">
        <f t="shared" si="15"/>
        <v>8.0435546188970947E-2</v>
      </c>
      <c r="X6" s="92">
        <f t="shared" si="16"/>
        <v>-3.1619822485207116E-2</v>
      </c>
      <c r="Y6" s="92">
        <f t="shared" si="17"/>
        <v>3.4138655462184989E-2</v>
      </c>
      <c r="Z6" s="92">
        <f t="shared" si="18"/>
        <v>2.7075129358264761E-2</v>
      </c>
      <c r="AB6" s="38">
        <v>41747</v>
      </c>
      <c r="AC6" s="36">
        <v>0</v>
      </c>
      <c r="AD6" s="92">
        <f>(Prices!D10-Prices!D9)/Prices!D9</f>
        <v>4.0335372762293258E-2</v>
      </c>
      <c r="AE6" s="92">
        <f>(Prices!E10-Prices!E9)/Prices!E9</f>
        <v>2.3623964929371622E-2</v>
      </c>
      <c r="AF6" s="92">
        <f>(Prices!F10-Prices!F9)/Prices!F9</f>
        <v>4.2280144924128515E-2</v>
      </c>
      <c r="AG6" s="92">
        <f>(Prices!G10-Prices!G9)/Prices!G9</f>
        <v>4.7923322683706145E-2</v>
      </c>
      <c r="AH6" s="92">
        <f>(Prices!H10-Prices!H9)/Prices!H9</f>
        <v>7.8314879827166926E-3</v>
      </c>
      <c r="AI6" s="92">
        <f>(Prices!I10-Prices!I9)/Prices!I9</f>
        <v>1.8897287683414882E-2</v>
      </c>
      <c r="AJ6" s="92">
        <f>(Prices!J10-Prices!J9)/Prices!J9</f>
        <v>2.3672424824056251E-2</v>
      </c>
      <c r="AK6" s="92">
        <f>(Prices!K10-Prices!K9)/Prices!K9</f>
        <v>8.0435546188970947E-2</v>
      </c>
      <c r="AL6" s="92">
        <f>(Prices!L10-Prices!L9)/Prices!L9</f>
        <v>-3.1619822485207116E-2</v>
      </c>
      <c r="AM6" s="92">
        <f>(Prices!M10-Prices!M9)/Prices!M9</f>
        <v>3.4138655462184989E-2</v>
      </c>
      <c r="AN6" s="92">
        <f>(Prices!N10-Prices!N9)/Prices!N9</f>
        <v>2.7075129358264761E-2</v>
      </c>
    </row>
    <row r="7" spans="1:40" ht="15.75" thickBot="1" x14ac:dyDescent="0.3">
      <c r="A7" s="94" t="s">
        <v>63</v>
      </c>
      <c r="B7" s="94">
        <v>3.4995998075196651E-4</v>
      </c>
      <c r="C7" s="94">
        <v>2.4087051537903387E-4</v>
      </c>
      <c r="D7" s="94">
        <v>4.8735069804406298E-4</v>
      </c>
      <c r="E7" s="94">
        <f>VARP('Returns and Tables'!$AG$3:$AG$262)</f>
        <v>1.1121419547583916E-3</v>
      </c>
      <c r="F7" s="94">
        <v>3.2701644264066827E-4</v>
      </c>
      <c r="G7" s="94">
        <v>3.7532257431778851E-4</v>
      </c>
      <c r="H7" s="94">
        <v>4.39630905486196E-4</v>
      </c>
      <c r="I7" s="94">
        <v>5.1263535131100448E-4</v>
      </c>
      <c r="J7" s="94">
        <v>2.6269059299748125E-4</v>
      </c>
      <c r="K7" s="95">
        <v>3.5288057332232979E-4</v>
      </c>
      <c r="L7" s="29"/>
      <c r="M7" s="29"/>
      <c r="O7" s="38">
        <v>41754</v>
      </c>
      <c r="P7" s="92">
        <f t="shared" si="8"/>
        <v>-8.4948812894793269E-3</v>
      </c>
      <c r="Q7" s="92">
        <f t="shared" si="9"/>
        <v>2.4030454437306639E-2</v>
      </c>
      <c r="R7" s="92">
        <f t="shared" si="10"/>
        <v>-6.4879535871472147E-2</v>
      </c>
      <c r="S7" s="92">
        <f t="shared" si="11"/>
        <v>5.7848655409630618E-3</v>
      </c>
      <c r="T7" s="92">
        <f t="shared" si="12"/>
        <v>1.9828510182207985E-2</v>
      </c>
      <c r="U7" s="92">
        <f t="shared" si="13"/>
        <v>1.1128082042330463E-2</v>
      </c>
      <c r="V7" s="92">
        <f t="shared" si="14"/>
        <v>-1.375000000000004E-2</v>
      </c>
      <c r="W7" s="92">
        <f t="shared" si="15"/>
        <v>-5.8517555266581036E-3</v>
      </c>
      <c r="X7" s="92">
        <f t="shared" si="16"/>
        <v>4.2390681687989422E-2</v>
      </c>
      <c r="Y7" s="92">
        <f t="shared" si="17"/>
        <v>-1.1681056373793824E-2</v>
      </c>
      <c r="Z7" s="92">
        <f t="shared" si="18"/>
        <v>-7.7752098857835153E-4</v>
      </c>
      <c r="AB7" s="38">
        <v>41754</v>
      </c>
      <c r="AC7" s="36">
        <v>0</v>
      </c>
      <c r="AD7" s="92">
        <f>(Prices!D11-Prices!D10)/Prices!D10</f>
        <v>-8.4948812894793269E-3</v>
      </c>
      <c r="AE7" s="92">
        <f>(Prices!E11-Prices!E10)/Prices!E10</f>
        <v>2.4030454437306639E-2</v>
      </c>
      <c r="AF7" s="92">
        <f>(Prices!F11-Prices!F10)/Prices!F10</f>
        <v>-6.4879535871472147E-2</v>
      </c>
      <c r="AG7" s="92">
        <f>(Prices!G11-Prices!G10)/Prices!G10</f>
        <v>5.7848655409630618E-3</v>
      </c>
      <c r="AH7" s="92">
        <f>(Prices!H11-Prices!H10)/Prices!H10</f>
        <v>1.9828510182207985E-2</v>
      </c>
      <c r="AI7" s="92">
        <f>(Prices!I11-Prices!I10)/Prices!I10</f>
        <v>1.1128082042330463E-2</v>
      </c>
      <c r="AJ7" s="92">
        <f>(Prices!J11-Prices!J10)/Prices!J10</f>
        <v>-1.375000000000004E-2</v>
      </c>
      <c r="AK7" s="92">
        <f>(Prices!K11-Prices!K10)/Prices!K10</f>
        <v>-5.8517555266581036E-3</v>
      </c>
      <c r="AL7" s="92">
        <f>(Prices!L11-Prices!L10)/Prices!L10</f>
        <v>4.2390681687989422E-2</v>
      </c>
      <c r="AM7" s="92">
        <f>(Prices!M11-Prices!M10)/Prices!M10</f>
        <v>-1.1681056373793824E-2</v>
      </c>
      <c r="AN7" s="92">
        <f>(Prices!N11-Prices!N10)/Prices!N10</f>
        <v>-7.7752098857835153E-4</v>
      </c>
    </row>
    <row r="8" spans="1:40" ht="15.75" thickBot="1" x14ac:dyDescent="0.3">
      <c r="A8" s="94" t="s">
        <v>64</v>
      </c>
      <c r="B8" s="94">
        <v>3.6756187053374977E-4</v>
      </c>
      <c r="C8" s="94">
        <v>2.4232983580195274E-4</v>
      </c>
      <c r="D8" s="94">
        <v>4.8628580882145722E-4</v>
      </c>
      <c r="E8" s="94">
        <v>3.2701644264066827E-4</v>
      </c>
      <c r="F8" s="94">
        <f>VARP('Returns and Tables'!$AH$3:$AH$262)</f>
        <v>9.9275158389412386E-4</v>
      </c>
      <c r="G8" s="94">
        <v>4.7056155964792082E-4</v>
      </c>
      <c r="H8" s="94">
        <v>3.3986995706869304E-4</v>
      </c>
      <c r="I8" s="94">
        <v>4.6490251284827687E-4</v>
      </c>
      <c r="J8" s="94">
        <v>3.5690682989931609E-4</v>
      </c>
      <c r="K8" s="95">
        <v>3.9365540410730542E-4</v>
      </c>
      <c r="L8" s="29"/>
      <c r="M8" s="29"/>
      <c r="O8" s="38">
        <v>41761</v>
      </c>
      <c r="P8" s="92">
        <f t="shared" si="8"/>
        <v>2.6069127123608687E-2</v>
      </c>
      <c r="Q8" s="92">
        <f t="shared" si="9"/>
        <v>2.55576208178439E-2</v>
      </c>
      <c r="R8" s="92">
        <f t="shared" si="10"/>
        <v>1.3757759726088965E-2</v>
      </c>
      <c r="S8" s="92">
        <f t="shared" si="11"/>
        <v>9.9487020052852568E-3</v>
      </c>
      <c r="T8" s="92">
        <f t="shared" si="12"/>
        <v>1.9705727798213345E-2</v>
      </c>
      <c r="U8" s="92">
        <f t="shared" si="13"/>
        <v>-1.2084592145015154E-2</v>
      </c>
      <c r="V8" s="92">
        <f t="shared" si="14"/>
        <v>7.6045627376426488E-3</v>
      </c>
      <c r="W8" s="92">
        <f t="shared" si="15"/>
        <v>3.5971223021583711E-3</v>
      </c>
      <c r="X8" s="92">
        <f t="shared" si="16"/>
        <v>-2.6561641326250801E-3</v>
      </c>
      <c r="Y8" s="92">
        <f t="shared" si="17"/>
        <v>2.4665981500513894E-2</v>
      </c>
      <c r="Z8" s="92">
        <f t="shared" si="18"/>
        <v>9.5202263655659054E-3</v>
      </c>
      <c r="AB8" s="38">
        <v>41761</v>
      </c>
      <c r="AC8" s="36">
        <v>0</v>
      </c>
      <c r="AD8" s="92">
        <f>(Prices!D12-Prices!D11)/Prices!D11</f>
        <v>2.6069127123608687E-2</v>
      </c>
      <c r="AE8" s="92">
        <f>(Prices!E12-Prices!E11)/Prices!E11</f>
        <v>2.55576208178439E-2</v>
      </c>
      <c r="AF8" s="92">
        <f>(Prices!F12-Prices!F11)/Prices!F11</f>
        <v>1.3757759726088965E-2</v>
      </c>
      <c r="AG8" s="92">
        <f>(Prices!G12-Prices!G11)/Prices!G11</f>
        <v>9.9487020052852568E-3</v>
      </c>
      <c r="AH8" s="92">
        <f>(Prices!H12-Prices!H11)/Prices!H11</f>
        <v>1.9705727798213345E-2</v>
      </c>
      <c r="AI8" s="92">
        <f>(Prices!I12-Prices!I11)/Prices!I11</f>
        <v>-1.2084592145015154E-2</v>
      </c>
      <c r="AJ8" s="92">
        <f>(Prices!J12-Prices!J11)/Prices!J11</f>
        <v>7.6045627376426488E-3</v>
      </c>
      <c r="AK8" s="92">
        <f>(Prices!K12-Prices!K11)/Prices!K11</f>
        <v>3.5971223021583711E-3</v>
      </c>
      <c r="AL8" s="92">
        <f>(Prices!L12-Prices!L11)/Prices!L11</f>
        <v>-2.6561641326250801E-3</v>
      </c>
      <c r="AM8" s="92">
        <f>(Prices!M12-Prices!M11)/Prices!M11</f>
        <v>2.4665981500513894E-2</v>
      </c>
      <c r="AN8" s="92">
        <f>(Prices!N12-Prices!N11)/Prices!N11</f>
        <v>9.5202263655659054E-3</v>
      </c>
    </row>
    <row r="9" spans="1:40" ht="15.75" thickBot="1" x14ac:dyDescent="0.3">
      <c r="A9" s="94" t="s">
        <v>65</v>
      </c>
      <c r="B9" s="94">
        <v>4.4859973314162688E-4</v>
      </c>
      <c r="C9" s="94">
        <v>2.3594897533248547E-4</v>
      </c>
      <c r="D9" s="94">
        <v>4.4465732843260001E-4</v>
      </c>
      <c r="E9" s="94">
        <v>3.7532257431778851E-4</v>
      </c>
      <c r="F9" s="94">
        <v>4.7056155964792082E-4</v>
      </c>
      <c r="G9" s="94">
        <f>VARP('Returns and Tables'!$AI$3:$AI$262)</f>
        <v>8.9443575104681649E-4</v>
      </c>
      <c r="H9" s="94">
        <v>4.2898919278195821E-4</v>
      </c>
      <c r="I9" s="94">
        <v>4.9962374903545902E-4</v>
      </c>
      <c r="J9" s="94">
        <v>2.6102966276576466E-4</v>
      </c>
      <c r="K9" s="95">
        <v>4.302749298516079E-4</v>
      </c>
      <c r="L9" s="29"/>
      <c r="M9" s="29"/>
      <c r="O9" s="38">
        <v>41768</v>
      </c>
      <c r="P9" s="92">
        <f t="shared" si="8"/>
        <v>8.7068227233799509E-3</v>
      </c>
      <c r="Q9" s="92">
        <f t="shared" si="9"/>
        <v>-4.9841413683733319E-3</v>
      </c>
      <c r="R9" s="92">
        <f t="shared" si="10"/>
        <v>-5.119969964612528E-2</v>
      </c>
      <c r="S9" s="92">
        <f t="shared" si="11"/>
        <v>8.9272741265199306E-3</v>
      </c>
      <c r="T9" s="92">
        <f t="shared" si="12"/>
        <v>8.2452976037103911E-3</v>
      </c>
      <c r="U9" s="92">
        <f t="shared" si="13"/>
        <v>1.3106159895151218E-3</v>
      </c>
      <c r="V9" s="92">
        <f t="shared" si="14"/>
        <v>-8.1761006289308661E-3</v>
      </c>
      <c r="W9" s="92">
        <f t="shared" si="15"/>
        <v>-3.2909742587161991E-2</v>
      </c>
      <c r="X9" s="92">
        <f t="shared" si="16"/>
        <v>0.1023969143172009</v>
      </c>
      <c r="Y9" s="92">
        <f t="shared" si="17"/>
        <v>4.2627883650952748E-2</v>
      </c>
      <c r="Z9" s="92">
        <f t="shared" si="18"/>
        <v>-1.4140521098161142E-3</v>
      </c>
      <c r="AB9" s="38">
        <v>41768</v>
      </c>
      <c r="AC9" s="36">
        <v>0</v>
      </c>
      <c r="AD9" s="92">
        <f>(Prices!D13-Prices!D12)/Prices!D12</f>
        <v>8.7068227233799509E-3</v>
      </c>
      <c r="AE9" s="92">
        <f>(Prices!E13-Prices!E12)/Prices!E12</f>
        <v>-4.9841413683733319E-3</v>
      </c>
      <c r="AF9" s="92">
        <f>(Prices!F13-Prices!F12)/Prices!F12</f>
        <v>-5.119969964612528E-2</v>
      </c>
      <c r="AG9" s="92">
        <f>(Prices!G13-Prices!G12)/Prices!G12</f>
        <v>8.9272741265199306E-3</v>
      </c>
      <c r="AH9" s="92">
        <f>(Prices!H13-Prices!H12)/Prices!H12</f>
        <v>8.2452976037103911E-3</v>
      </c>
      <c r="AI9" s="92">
        <f>(Prices!I13-Prices!I12)/Prices!I12</f>
        <v>1.3106159895151218E-3</v>
      </c>
      <c r="AJ9" s="92">
        <f>(Prices!J13-Prices!J12)/Prices!J12</f>
        <v>-8.1761006289308661E-3</v>
      </c>
      <c r="AK9" s="92">
        <f>(Prices!K13-Prices!K12)/Prices!K12</f>
        <v>-3.2909742587161991E-2</v>
      </c>
      <c r="AL9" s="92">
        <f>(Prices!L13-Prices!L12)/Prices!L12</f>
        <v>0.1023969143172009</v>
      </c>
      <c r="AM9" s="92">
        <f>(Prices!M13-Prices!M12)/Prices!M12</f>
        <v>4.2627883650952748E-2</v>
      </c>
      <c r="AN9" s="92">
        <f>(Prices!N13-Prices!N12)/Prices!N12</f>
        <v>-1.4140521098161142E-3</v>
      </c>
    </row>
    <row r="10" spans="1:40" ht="15.75" thickBot="1" x14ac:dyDescent="0.3">
      <c r="A10" s="94" t="s">
        <v>66</v>
      </c>
      <c r="B10" s="94">
        <v>2.8388519107776282E-4</v>
      </c>
      <c r="C10" s="94">
        <v>1.8285801440160045E-4</v>
      </c>
      <c r="D10" s="94">
        <v>3.8522986875016074E-4</v>
      </c>
      <c r="E10" s="94">
        <v>4.39630905486196E-4</v>
      </c>
      <c r="F10" s="94">
        <v>3.3986995706869304E-4</v>
      </c>
      <c r="G10" s="94">
        <v>4.2898919278195821E-4</v>
      </c>
      <c r="H10" s="94">
        <f>VARP('Returns and Tables'!$AJ$3:$AJ$262)</f>
        <v>1.0296178402721175E-3</v>
      </c>
      <c r="I10" s="94">
        <v>5.278825318306749E-4</v>
      </c>
      <c r="J10" s="94">
        <v>3.2417751658000396E-4</v>
      </c>
      <c r="K10" s="95">
        <v>3.2474988210982821E-4</v>
      </c>
      <c r="L10" s="29"/>
      <c r="M10" s="29"/>
      <c r="O10" s="38">
        <v>41775</v>
      </c>
      <c r="P10" s="92">
        <f t="shared" si="8"/>
        <v>-1.4857789726900237E-3</v>
      </c>
      <c r="Q10" s="92">
        <f t="shared" si="9"/>
        <v>-2.7322404371585736E-3</v>
      </c>
      <c r="R10" s="92">
        <f t="shared" si="10"/>
        <v>1.8683343097568691E-2</v>
      </c>
      <c r="S10" s="92">
        <f t="shared" si="11"/>
        <v>-2.2121279777171277E-3</v>
      </c>
      <c r="T10" s="92">
        <f t="shared" si="12"/>
        <v>-2.2744697163301828E-2</v>
      </c>
      <c r="U10" s="92">
        <f t="shared" si="13"/>
        <v>-1.8542757417102998E-2</v>
      </c>
      <c r="V10" s="92">
        <f t="shared" si="14"/>
        <v>-6.3411540900442525E-4</v>
      </c>
      <c r="W10" s="92">
        <f t="shared" si="15"/>
        <v>1.549865229110515E-2</v>
      </c>
      <c r="X10" s="92">
        <f t="shared" si="16"/>
        <v>-8.6637787404199116E-3</v>
      </c>
      <c r="Y10" s="92">
        <f t="shared" si="17"/>
        <v>-2.1164021164021055E-2</v>
      </c>
      <c r="Z10" s="92">
        <f t="shared" si="18"/>
        <v>-3.3004876634359632E-4</v>
      </c>
      <c r="AB10" s="38">
        <v>41775</v>
      </c>
      <c r="AC10" s="36">
        <v>0</v>
      </c>
      <c r="AD10" s="92">
        <f>(Prices!D14-Prices!D13)/Prices!D13</f>
        <v>-1.4857789726900237E-3</v>
      </c>
      <c r="AE10" s="92">
        <f>(Prices!E14-Prices!E13)/Prices!E13</f>
        <v>-2.7322404371585736E-3</v>
      </c>
      <c r="AF10" s="92">
        <f>(Prices!F14-Prices!F13)/Prices!F13</f>
        <v>1.8683343097568691E-2</v>
      </c>
      <c r="AG10" s="92">
        <f>(Prices!G14-Prices!G13)/Prices!G13</f>
        <v>-2.2121279777171277E-3</v>
      </c>
      <c r="AH10" s="92">
        <f>(Prices!H14-Prices!H13)/Prices!H13</f>
        <v>-2.2744697163301828E-2</v>
      </c>
      <c r="AI10" s="92">
        <f>(Prices!I14-Prices!I13)/Prices!I13</f>
        <v>-1.8542757417102998E-2</v>
      </c>
      <c r="AJ10" s="92">
        <f>(Prices!J14-Prices!J13)/Prices!J13</f>
        <v>-6.3411540900442525E-4</v>
      </c>
      <c r="AK10" s="92">
        <f>(Prices!K14-Prices!K13)/Prices!K13</f>
        <v>1.549865229110515E-2</v>
      </c>
      <c r="AL10" s="92">
        <f>(Prices!L14-Prices!L13)/Prices!L13</f>
        <v>-8.6637787404199116E-3</v>
      </c>
      <c r="AM10" s="92">
        <f>(Prices!M14-Prices!M13)/Prices!M13</f>
        <v>-2.1164021164021055E-2</v>
      </c>
      <c r="AN10" s="92">
        <f>(Prices!N14-Prices!N13)/Prices!N13</f>
        <v>-3.3004876634359632E-4</v>
      </c>
    </row>
    <row r="11" spans="1:40" ht="15.75" thickBot="1" x14ac:dyDescent="0.3">
      <c r="A11" s="94" t="s">
        <v>67</v>
      </c>
      <c r="B11" s="94">
        <v>5.2320350253425821E-4</v>
      </c>
      <c r="C11" s="94">
        <v>2.5837945642290114E-4</v>
      </c>
      <c r="D11" s="94">
        <v>4.944453083438789E-4</v>
      </c>
      <c r="E11" s="94">
        <v>5.1263535131100448E-4</v>
      </c>
      <c r="F11" s="94">
        <v>4.6490251284827687E-4</v>
      </c>
      <c r="G11" s="94">
        <v>4.9962374903545902E-4</v>
      </c>
      <c r="H11" s="94">
        <v>5.278825318306749E-4</v>
      </c>
      <c r="I11" s="94">
        <f>VARP('Returns and Tables'!$AK$3:$AK$262)</f>
        <v>1.2965785403417699E-3</v>
      </c>
      <c r="J11" s="94">
        <v>4.9931093328407284E-4</v>
      </c>
      <c r="K11" s="95">
        <v>4.0277961970071558E-4</v>
      </c>
      <c r="L11" s="29"/>
      <c r="M11" s="29"/>
      <c r="O11" s="38">
        <v>41782</v>
      </c>
      <c r="P11" s="92">
        <f t="shared" si="8"/>
        <v>7.0856656982859107E-5</v>
      </c>
      <c r="Q11" s="92">
        <f t="shared" si="9"/>
        <v>-9.8173515981735109E-3</v>
      </c>
      <c r="R11" s="92">
        <f t="shared" si="10"/>
        <v>4.8841046394321436E-2</v>
      </c>
      <c r="S11" s="92">
        <f t="shared" si="11"/>
        <v>1.2231480773641116E-2</v>
      </c>
      <c r="T11" s="92">
        <f t="shared" si="12"/>
        <v>4.654811715481174E-2</v>
      </c>
      <c r="U11" s="92">
        <f t="shared" si="13"/>
        <v>2.8006223605245566E-2</v>
      </c>
      <c r="V11" s="92">
        <f t="shared" si="14"/>
        <v>1.6497461928933997E-2</v>
      </c>
      <c r="W11" s="92">
        <f t="shared" si="15"/>
        <v>1.161247511612468E-2</v>
      </c>
      <c r="X11" s="92">
        <f t="shared" si="16"/>
        <v>4.6134453781512562E-2</v>
      </c>
      <c r="Y11" s="92">
        <f t="shared" si="17"/>
        <v>1.621621621621613E-2</v>
      </c>
      <c r="Z11" s="92">
        <f t="shared" si="18"/>
        <v>1.2072273822714532E-2</v>
      </c>
      <c r="AB11" s="38">
        <v>41782</v>
      </c>
      <c r="AC11" s="36">
        <v>0</v>
      </c>
      <c r="AD11" s="92">
        <f>(Prices!D15-Prices!D14)/Prices!D14</f>
        <v>7.0856656982859107E-5</v>
      </c>
      <c r="AE11" s="92">
        <f>(Prices!E15-Prices!E14)/Prices!E14</f>
        <v>-9.8173515981735109E-3</v>
      </c>
      <c r="AF11" s="92">
        <f>(Prices!F15-Prices!F14)/Prices!F14</f>
        <v>4.8841046394321436E-2</v>
      </c>
      <c r="AG11" s="92">
        <f>(Prices!G15-Prices!G14)/Prices!G14</f>
        <v>1.2231480773641116E-2</v>
      </c>
      <c r="AH11" s="92">
        <f>(Prices!H15-Prices!H14)/Prices!H14</f>
        <v>4.654811715481174E-2</v>
      </c>
      <c r="AI11" s="92">
        <f>(Prices!I15-Prices!I14)/Prices!I14</f>
        <v>2.8006223605245566E-2</v>
      </c>
      <c r="AJ11" s="92">
        <f>(Prices!J15-Prices!J14)/Prices!J14</f>
        <v>1.6497461928933997E-2</v>
      </c>
      <c r="AK11" s="92">
        <f>(Prices!K15-Prices!K14)/Prices!K14</f>
        <v>1.161247511612468E-2</v>
      </c>
      <c r="AL11" s="92">
        <f>(Prices!L15-Prices!L14)/Prices!L14</f>
        <v>4.6134453781512562E-2</v>
      </c>
      <c r="AM11" s="92">
        <f>(Prices!M15-Prices!M14)/Prices!M14</f>
        <v>1.621621621621613E-2</v>
      </c>
      <c r="AN11" s="92">
        <f>(Prices!N15-Prices!N14)/Prices!N14</f>
        <v>1.2072273822714532E-2</v>
      </c>
    </row>
    <row r="12" spans="1:40" ht="15.75" thickBot="1" x14ac:dyDescent="0.3">
      <c r="A12" s="94" t="s">
        <v>68</v>
      </c>
      <c r="B12" s="94">
        <v>3.0263262348609083E-4</v>
      </c>
      <c r="C12" s="94">
        <v>2.119836167968837E-4</v>
      </c>
      <c r="D12" s="94">
        <v>3.3971450504023226E-4</v>
      </c>
      <c r="E12" s="94">
        <v>2.6269059299748125E-4</v>
      </c>
      <c r="F12" s="94">
        <v>3.5690682989931609E-4</v>
      </c>
      <c r="G12" s="94">
        <v>2.6102966276576466E-4</v>
      </c>
      <c r="H12" s="94">
        <v>3.2417751658000396E-4</v>
      </c>
      <c r="I12" s="94">
        <v>4.9931093328407284E-4</v>
      </c>
      <c r="J12" s="94">
        <f>VARP('Returns and Tables'!$AL$3:$AL$262)</f>
        <v>1.3071927650917968E-3</v>
      </c>
      <c r="K12" s="95">
        <v>1.6656382830858508E-4</v>
      </c>
      <c r="L12" s="29"/>
      <c r="M12" s="29"/>
      <c r="O12" s="38">
        <v>41789</v>
      </c>
      <c r="P12" s="92">
        <f t="shared" si="8"/>
        <v>9.9900807708659858E-3</v>
      </c>
      <c r="Q12" s="92">
        <f t="shared" si="9"/>
        <v>3.0205210975328623E-2</v>
      </c>
      <c r="R12" s="92">
        <f t="shared" si="10"/>
        <v>9.9282606305490313E-4</v>
      </c>
      <c r="S12" s="92">
        <f t="shared" si="11"/>
        <v>2.144853107771319E-2</v>
      </c>
      <c r="T12" s="92">
        <f t="shared" si="12"/>
        <v>2.498750624687159E-4</v>
      </c>
      <c r="U12" s="92">
        <f t="shared" si="13"/>
        <v>1.5783783783783718E-2</v>
      </c>
      <c r="V12" s="92">
        <f t="shared" si="14"/>
        <v>2.6217228464419581E-2</v>
      </c>
      <c r="W12" s="92">
        <f t="shared" si="15"/>
        <v>1.2135126270908528E-2</v>
      </c>
      <c r="X12" s="92">
        <f t="shared" si="16"/>
        <v>-2.4098321150294112E-4</v>
      </c>
      <c r="Y12" s="92">
        <f t="shared" si="17"/>
        <v>4.8355899419729896E-3</v>
      </c>
      <c r="Z12" s="92">
        <f t="shared" si="18"/>
        <v>1.212289184401899E-2</v>
      </c>
      <c r="AB12" s="38">
        <v>41789</v>
      </c>
      <c r="AC12" s="36">
        <v>0</v>
      </c>
      <c r="AD12" s="92">
        <f>(Prices!D16-Prices!D15)/Prices!D15</f>
        <v>9.9900807708659858E-3</v>
      </c>
      <c r="AE12" s="92">
        <f>(Prices!E16-Prices!E15)/Prices!E15</f>
        <v>3.0205210975328623E-2</v>
      </c>
      <c r="AF12" s="92">
        <f>(Prices!F16-Prices!F15)/Prices!F15</f>
        <v>9.9282606305490313E-4</v>
      </c>
      <c r="AG12" s="92">
        <f>(Prices!G16-Prices!G15)/Prices!G15</f>
        <v>2.144853107771319E-2</v>
      </c>
      <c r="AH12" s="92">
        <f>(Prices!H16-Prices!H15)/Prices!H15</f>
        <v>2.498750624687159E-4</v>
      </c>
      <c r="AI12" s="92">
        <f>(Prices!I16-Prices!I15)/Prices!I15</f>
        <v>1.5783783783783718E-2</v>
      </c>
      <c r="AJ12" s="92">
        <f>(Prices!J16-Prices!J15)/Prices!J15</f>
        <v>2.6217228464419581E-2</v>
      </c>
      <c r="AK12" s="92">
        <f>(Prices!K16-Prices!K15)/Prices!K15</f>
        <v>1.2135126270908528E-2</v>
      </c>
      <c r="AL12" s="92">
        <f>(Prices!L16-Prices!L15)/Prices!L15</f>
        <v>-2.4098321150294112E-4</v>
      </c>
      <c r="AM12" s="92">
        <f>(Prices!M16-Prices!M15)/Prices!M15</f>
        <v>4.8355899419729896E-3</v>
      </c>
      <c r="AN12" s="92">
        <f>(Prices!N16-Prices!N15)/Prices!N15</f>
        <v>1.212289184401899E-2</v>
      </c>
    </row>
    <row r="13" spans="1:40" ht="15.75" thickBot="1" x14ac:dyDescent="0.3">
      <c r="A13" s="95" t="s">
        <v>69</v>
      </c>
      <c r="B13" s="95">
        <v>2.480515187480456E-4</v>
      </c>
      <c r="C13" s="95">
        <v>1.1652945252888906E-4</v>
      </c>
      <c r="D13" s="95">
        <v>7.0245148506915421E-4</v>
      </c>
      <c r="E13" s="95">
        <v>3.5288057332232979E-4</v>
      </c>
      <c r="F13" s="95">
        <v>3.9365540410730542E-4</v>
      </c>
      <c r="G13" s="95">
        <v>4.302749298516079E-4</v>
      </c>
      <c r="H13" s="95">
        <v>3.2474988210982821E-4</v>
      </c>
      <c r="I13" s="95">
        <v>4.0277961970071558E-4</v>
      </c>
      <c r="J13" s="95">
        <v>1.6656382830858508E-4</v>
      </c>
      <c r="K13" s="95">
        <f>VARP('Returns and Tables'!$AM$3:$AM$262)</f>
        <v>1.6409228340511601E-3</v>
      </c>
      <c r="L13" s="29"/>
      <c r="M13" s="29"/>
      <c r="O13" s="38">
        <v>41796</v>
      </c>
      <c r="P13" s="92">
        <f t="shared" si="8"/>
        <v>1.4661522272886529E-2</v>
      </c>
      <c r="Q13" s="92">
        <f t="shared" si="9"/>
        <v>-9.4001790510295814E-3</v>
      </c>
      <c r="R13" s="92">
        <f t="shared" si="10"/>
        <v>5.4775301704536969E-2</v>
      </c>
      <c r="S13" s="92">
        <f t="shared" si="11"/>
        <v>2.2181146025878003E-2</v>
      </c>
      <c r="T13" s="92">
        <f t="shared" si="12"/>
        <v>5.4958780914313981E-3</v>
      </c>
      <c r="U13" s="92">
        <f t="shared" si="13"/>
        <v>1.1068539804172056E-2</v>
      </c>
      <c r="V13" s="92">
        <f t="shared" si="14"/>
        <v>3.8929440389294218E-2</v>
      </c>
      <c r="W13" s="92">
        <f t="shared" si="15"/>
        <v>3.532080362929358E-2</v>
      </c>
      <c r="X13" s="92">
        <f t="shared" si="16"/>
        <v>1.5426643098184169E-2</v>
      </c>
      <c r="Y13" s="92">
        <f t="shared" si="17"/>
        <v>6.7372473532242814E-3</v>
      </c>
      <c r="Z13" s="92">
        <f t="shared" si="18"/>
        <v>1.3448946839702875E-2</v>
      </c>
      <c r="AB13" s="38">
        <v>41796</v>
      </c>
      <c r="AC13" s="36">
        <v>0</v>
      </c>
      <c r="AD13" s="92">
        <f>(Prices!D17-Prices!D16)/Prices!D16</f>
        <v>1.4661522272886529E-2</v>
      </c>
      <c r="AE13" s="92">
        <f>(Prices!E17-Prices!E16)/Prices!E16</f>
        <v>-9.4001790510295814E-3</v>
      </c>
      <c r="AF13" s="92">
        <f>(Prices!F17-Prices!F16)/Prices!F16</f>
        <v>5.4775301704536969E-2</v>
      </c>
      <c r="AG13" s="92">
        <f>(Prices!G17-Prices!G16)/Prices!G16</f>
        <v>2.2181146025878003E-2</v>
      </c>
      <c r="AH13" s="92">
        <f>(Prices!H17-Prices!H16)/Prices!H16</f>
        <v>5.4958780914313981E-3</v>
      </c>
      <c r="AI13" s="92">
        <f>(Prices!I17-Prices!I16)/Prices!I16</f>
        <v>1.1068539804172056E-2</v>
      </c>
      <c r="AJ13" s="92">
        <f>(Prices!J17-Prices!J16)/Prices!J16</f>
        <v>3.8929440389294218E-2</v>
      </c>
      <c r="AK13" s="92">
        <f>(Prices!K17-Prices!K16)/Prices!K16</f>
        <v>3.532080362929358E-2</v>
      </c>
      <c r="AL13" s="92">
        <f>(Prices!L17-Prices!L16)/Prices!L16</f>
        <v>1.5426643098184169E-2</v>
      </c>
      <c r="AM13" s="92">
        <f>(Prices!M17-Prices!M16)/Prices!M16</f>
        <v>6.7372473532242814E-3</v>
      </c>
      <c r="AN13" s="92">
        <f>(Prices!N17-Prices!N16)/Prices!N16</f>
        <v>1.3448946839702875E-2</v>
      </c>
    </row>
    <row r="14" spans="1:40" ht="15.75" thickBot="1" x14ac:dyDescent="0.3">
      <c r="G14" s="29"/>
      <c r="H14" s="29"/>
      <c r="I14" s="29"/>
      <c r="J14" s="29"/>
      <c r="K14" s="29"/>
      <c r="L14" s="29"/>
      <c r="M14" s="29"/>
      <c r="O14" s="38">
        <v>41803</v>
      </c>
      <c r="P14" s="92">
        <f t="shared" si="8"/>
        <v>-8.8595575221237059E-3</v>
      </c>
      <c r="Q14" s="92">
        <f t="shared" si="9"/>
        <v>-5.884378671486625E-3</v>
      </c>
      <c r="R14" s="92">
        <f t="shared" si="10"/>
        <v>-1.0323404000564029E-2</v>
      </c>
      <c r="S14" s="92">
        <f t="shared" si="11"/>
        <v>-4.3120379746835524E-2</v>
      </c>
      <c r="T14" s="92">
        <f t="shared" si="12"/>
        <v>-3.3053478260869525E-2</v>
      </c>
      <c r="U14" s="92">
        <f t="shared" si="13"/>
        <v>1.7463684210526281E-2</v>
      </c>
      <c r="V14" s="92">
        <f t="shared" si="14"/>
        <v>-3.0454964871194357E-2</v>
      </c>
      <c r="W14" s="92">
        <f t="shared" si="15"/>
        <v>-1.12776056338028E-2</v>
      </c>
      <c r="X14" s="92">
        <f t="shared" si="16"/>
        <v>-1.3619748377907888E-2</v>
      </c>
      <c r="Y14" s="92">
        <f t="shared" si="17"/>
        <v>2.341256214149132E-2</v>
      </c>
      <c r="Z14" s="92">
        <f t="shared" si="18"/>
        <v>-6.8221667805780008E-3</v>
      </c>
      <c r="AB14" s="38">
        <v>41803</v>
      </c>
      <c r="AC14" s="36">
        <v>1.0000000000000001E-5</v>
      </c>
      <c r="AD14" s="92">
        <f>(Prices!D18-Prices!D17)/Prices!D17</f>
        <v>-8.8495575221237063E-3</v>
      </c>
      <c r="AE14" s="92">
        <f>(Prices!E18-Prices!E17)/Prices!E17</f>
        <v>-5.8743786714866254E-3</v>
      </c>
      <c r="AF14" s="92">
        <f>(Prices!F18-Prices!F17)/Prices!F17</f>
        <v>-1.031340400056403E-2</v>
      </c>
      <c r="AG14" s="92">
        <f>(Prices!G18-Prices!G17)/Prices!G17</f>
        <v>-4.3110379746835521E-2</v>
      </c>
      <c r="AH14" s="92">
        <f>(Prices!H18-Prices!H17)/Prices!H17</f>
        <v>-3.3043478260869522E-2</v>
      </c>
      <c r="AI14" s="92">
        <f>(Prices!I18-Prices!I17)/Prices!I17</f>
        <v>1.747368421052628E-2</v>
      </c>
      <c r="AJ14" s="92">
        <f>(Prices!J18-Prices!J17)/Prices!J17</f>
        <v>-3.0444964871194358E-2</v>
      </c>
      <c r="AK14" s="92">
        <f>(Prices!K18-Prices!K17)/Prices!K17</f>
        <v>-1.12676056338028E-2</v>
      </c>
      <c r="AL14" s="92">
        <f>(Prices!L18-Prices!L17)/Prices!L17</f>
        <v>-1.3609748377907889E-2</v>
      </c>
      <c r="AM14" s="92">
        <f>(Prices!M18-Prices!M17)/Prices!M17</f>
        <v>2.342256214149132E-2</v>
      </c>
      <c r="AN14" s="92">
        <f>(Prices!N18-Prices!N17)/Prices!N17</f>
        <v>-6.8121667805780012E-3</v>
      </c>
    </row>
    <row r="15" spans="1:40" x14ac:dyDescent="0.25">
      <c r="A15" s="96" t="s">
        <v>131</v>
      </c>
      <c r="B15" s="96" t="s">
        <v>61</v>
      </c>
      <c r="C15" s="96" t="s">
        <v>48</v>
      </c>
      <c r="D15" s="96" t="s">
        <v>62</v>
      </c>
      <c r="E15" s="96" t="s">
        <v>63</v>
      </c>
      <c r="F15" s="96" t="s">
        <v>64</v>
      </c>
      <c r="G15" s="96" t="s">
        <v>65</v>
      </c>
      <c r="H15" s="96" t="s">
        <v>66</v>
      </c>
      <c r="I15" s="96" t="s">
        <v>67</v>
      </c>
      <c r="J15" s="96" t="s">
        <v>68</v>
      </c>
      <c r="K15" s="96" t="s">
        <v>69</v>
      </c>
      <c r="L15" s="29"/>
      <c r="M15" s="29"/>
      <c r="O15" s="38">
        <v>41810</v>
      </c>
      <c r="P15" s="92">
        <f t="shared" si="8"/>
        <v>1.2545803571428451E-2</v>
      </c>
      <c r="Q15" s="92">
        <f t="shared" si="9"/>
        <v>1.4308181818181876E-2</v>
      </c>
      <c r="R15" s="92">
        <f t="shared" si="10"/>
        <v>-6.3543775506291174E-3</v>
      </c>
      <c r="S15" s="92">
        <f t="shared" si="11"/>
        <v>-1.446087492334011E-3</v>
      </c>
      <c r="T15" s="92">
        <f t="shared" si="12"/>
        <v>4.8718088386433128E-3</v>
      </c>
      <c r="U15" s="92">
        <f t="shared" si="13"/>
        <v>-8.0795220360024948E-3</v>
      </c>
      <c r="V15" s="92">
        <f t="shared" si="14"/>
        <v>6.6325120772948668E-3</v>
      </c>
      <c r="W15" s="92">
        <f t="shared" si="15"/>
        <v>2.2148911047799914E-2</v>
      </c>
      <c r="X15" s="92">
        <f t="shared" si="16"/>
        <v>1.9964330178084463E-2</v>
      </c>
      <c r="Y15" s="92">
        <f t="shared" si="17"/>
        <v>2.8014287716020617E-2</v>
      </c>
      <c r="Z15" s="92">
        <f t="shared" si="18"/>
        <v>1.3785331783602559E-2</v>
      </c>
      <c r="AB15" s="38">
        <v>41810</v>
      </c>
      <c r="AC15" s="36">
        <v>1.0000000000000001E-5</v>
      </c>
      <c r="AD15" s="92">
        <f>(Prices!D19-Prices!D18)/Prices!D18</f>
        <v>1.255580357142845E-2</v>
      </c>
      <c r="AE15" s="92">
        <f>(Prices!E19-Prices!E18)/Prices!E18</f>
        <v>1.4318181818181876E-2</v>
      </c>
      <c r="AF15" s="92">
        <f>(Prices!F19-Prices!F18)/Prices!F18</f>
        <v>-6.3443775506291178E-3</v>
      </c>
      <c r="AG15" s="92">
        <f>(Prices!G19-Prices!G18)/Prices!G18</f>
        <v>-1.436087492334011E-3</v>
      </c>
      <c r="AH15" s="92">
        <f>(Prices!H19-Prices!H18)/Prices!H18</f>
        <v>4.8818088386433124E-3</v>
      </c>
      <c r="AI15" s="92">
        <f>(Prices!I19-Prices!I18)/Prices!I18</f>
        <v>-8.0695220360024952E-3</v>
      </c>
      <c r="AJ15" s="92">
        <f>(Prices!J19-Prices!J18)/Prices!J18</f>
        <v>6.6425120772948664E-3</v>
      </c>
      <c r="AK15" s="92">
        <f>(Prices!K19-Prices!K18)/Prices!K18</f>
        <v>2.2158911047799913E-2</v>
      </c>
      <c r="AL15" s="92">
        <f>(Prices!L19-Prices!L18)/Prices!L18</f>
        <v>1.9974330178084462E-2</v>
      </c>
      <c r="AM15" s="92">
        <f>(Prices!M19-Prices!M18)/Prices!M18</f>
        <v>2.8024287716020616E-2</v>
      </c>
      <c r="AN15" s="92">
        <f>(Prices!N19-Prices!N18)/Prices!N18</f>
        <v>1.3795331783602559E-2</v>
      </c>
    </row>
    <row r="16" spans="1:40" ht="15.75" thickBot="1" x14ac:dyDescent="0.3">
      <c r="A16" s="94" t="s">
        <v>61</v>
      </c>
      <c r="B16" s="94">
        <v>1</v>
      </c>
      <c r="C16" s="94">
        <v>0.57788728334146633</v>
      </c>
      <c r="D16" s="94">
        <v>0.31397682892168394</v>
      </c>
      <c r="E16" s="94">
        <v>0.40753228733697322</v>
      </c>
      <c r="F16" s="94">
        <v>0.45303724646699328</v>
      </c>
      <c r="G16" s="94">
        <v>0.58251643947063014</v>
      </c>
      <c r="H16" s="94">
        <v>0.34358046165069733</v>
      </c>
      <c r="I16" s="94">
        <v>0.56428041664190876</v>
      </c>
      <c r="J16" s="94">
        <v>0.32506459888121009</v>
      </c>
      <c r="K16" s="95">
        <v>0.23780531751474832</v>
      </c>
      <c r="L16" s="29"/>
      <c r="M16" s="29"/>
      <c r="O16" s="38">
        <v>41817</v>
      </c>
      <c r="P16" s="92">
        <f t="shared" si="8"/>
        <v>-1.0136756682281612E-2</v>
      </c>
      <c r="Q16" s="92">
        <f t="shared" si="9"/>
        <v>4.695355142280996E-3</v>
      </c>
      <c r="R16" s="92">
        <f t="shared" si="10"/>
        <v>1.1312707852785214E-3</v>
      </c>
      <c r="S16" s="92">
        <f t="shared" si="11"/>
        <v>-2.6959430208218824E-2</v>
      </c>
      <c r="T16" s="92">
        <f t="shared" si="12"/>
        <v>-2.9925622602914898E-2</v>
      </c>
      <c r="U16" s="92">
        <f t="shared" si="13"/>
        <v>-3.7646933667083798E-3</v>
      </c>
      <c r="V16" s="92">
        <f t="shared" si="14"/>
        <v>3.6582681463707217E-2</v>
      </c>
      <c r="W16" s="92">
        <f t="shared" si="15"/>
        <v>-2.2927311861257307E-2</v>
      </c>
      <c r="X16" s="92">
        <f t="shared" si="16"/>
        <v>2.0348289421941871E-3</v>
      </c>
      <c r="Y16" s="92">
        <f t="shared" si="17"/>
        <v>-4.0990504316219829E-3</v>
      </c>
      <c r="Z16" s="92">
        <f t="shared" si="18"/>
        <v>-9.8308532913538894E-4</v>
      </c>
      <c r="AB16" s="38">
        <v>41817</v>
      </c>
      <c r="AC16" s="36">
        <v>1.0000000000000001E-5</v>
      </c>
      <c r="AD16" s="92">
        <f>(Prices!D20-Prices!D19)/Prices!D19</f>
        <v>-1.0126756682281612E-2</v>
      </c>
      <c r="AE16" s="92">
        <f>(Prices!E20-Prices!E19)/Prices!E19</f>
        <v>4.7053551422809956E-3</v>
      </c>
      <c r="AF16" s="92">
        <f>(Prices!F20-Prices!F19)/Prices!F19</f>
        <v>1.1412707852785215E-3</v>
      </c>
      <c r="AG16" s="92">
        <f>(Prices!G20-Prices!G19)/Prices!G19</f>
        <v>-2.6949430208218824E-2</v>
      </c>
      <c r="AH16" s="92">
        <f>(Prices!H20-Prices!H19)/Prices!H19</f>
        <v>-2.9915622602914898E-2</v>
      </c>
      <c r="AI16" s="92">
        <f>(Prices!I20-Prices!I19)/Prices!I19</f>
        <v>-3.7546933667083797E-3</v>
      </c>
      <c r="AJ16" s="92">
        <f>(Prices!J20-Prices!J19)/Prices!J19</f>
        <v>3.659268146370722E-2</v>
      </c>
      <c r="AK16" s="92">
        <f>(Prices!K20-Prices!K19)/Prices!K19</f>
        <v>-2.2917311861257308E-2</v>
      </c>
      <c r="AL16" s="92">
        <f>(Prices!L20-Prices!L19)/Prices!L19</f>
        <v>2.0448289421941871E-3</v>
      </c>
      <c r="AM16" s="92">
        <f>(Prices!M20-Prices!M19)/Prices!M19</f>
        <v>-4.0890504316219833E-3</v>
      </c>
      <c r="AN16" s="92">
        <f>(Prices!N20-Prices!N19)/Prices!N19</f>
        <v>-9.7308532913538903E-4</v>
      </c>
    </row>
    <row r="17" spans="1:40" ht="15.75" thickBot="1" x14ac:dyDescent="0.3">
      <c r="A17" s="94" t="s">
        <v>48</v>
      </c>
      <c r="B17" s="94">
        <v>0.57788728334146633</v>
      </c>
      <c r="C17" s="94">
        <v>1</v>
      </c>
      <c r="D17" s="94">
        <v>0.29326446942177137</v>
      </c>
      <c r="E17" s="94">
        <v>0.35695058340431246</v>
      </c>
      <c r="F17" s="94">
        <v>0.38009412790102687</v>
      </c>
      <c r="G17" s="94">
        <v>0.38989537828709825</v>
      </c>
      <c r="H17" s="94">
        <v>0.2816310514398323</v>
      </c>
      <c r="I17" s="94">
        <v>0.35461992372856388</v>
      </c>
      <c r="J17" s="94">
        <v>0.28975907489304026</v>
      </c>
      <c r="K17" s="95">
        <v>0.14216614702365651</v>
      </c>
      <c r="L17" s="29"/>
      <c r="M17" s="29"/>
      <c r="O17" s="38">
        <v>41824</v>
      </c>
      <c r="P17" s="92">
        <f t="shared" si="8"/>
        <v>1.1960213654394871E-2</v>
      </c>
      <c r="Q17" s="92">
        <f t="shared" si="9"/>
        <v>-2.9091971454059443E-3</v>
      </c>
      <c r="R17" s="92">
        <f t="shared" si="10"/>
        <v>3.9796450386466543E-2</v>
      </c>
      <c r="S17" s="92">
        <f t="shared" si="11"/>
        <v>-2.4339040247320029E-4</v>
      </c>
      <c r="T17" s="92">
        <f t="shared" si="12"/>
        <v>-1.8550184501845094E-3</v>
      </c>
      <c r="U17" s="92">
        <f t="shared" si="13"/>
        <v>2.4906247906197759E-2</v>
      </c>
      <c r="V17" s="92">
        <f t="shared" si="14"/>
        <v>2.3048148148147652E-3</v>
      </c>
      <c r="W17" s="92">
        <f t="shared" si="15"/>
        <v>3.3904421553090223E-2</v>
      </c>
      <c r="X17" s="92">
        <f t="shared" si="16"/>
        <v>2.1966375480731611E-2</v>
      </c>
      <c r="Y17" s="92">
        <f t="shared" si="17"/>
        <v>3.4205328467153281E-2</v>
      </c>
      <c r="Z17" s="92">
        <f t="shared" si="18"/>
        <v>1.2473671517698948E-2</v>
      </c>
      <c r="AB17" s="38">
        <v>41824</v>
      </c>
      <c r="AC17" s="36">
        <v>1.0000000000000001E-5</v>
      </c>
      <c r="AD17" s="92">
        <f>(Prices!D21-Prices!D20)/Prices!D20</f>
        <v>1.197021365439487E-2</v>
      </c>
      <c r="AE17" s="92">
        <f>(Prices!E21-Prices!E20)/Prices!E20</f>
        <v>-2.8991971454059443E-3</v>
      </c>
      <c r="AF17" s="92">
        <f>(Prices!F21-Prices!F20)/Prices!F20</f>
        <v>3.9806450386466546E-2</v>
      </c>
      <c r="AG17" s="92">
        <f>(Prices!G21-Prices!G20)/Prices!G20</f>
        <v>-2.3339040247320029E-4</v>
      </c>
      <c r="AH17" s="92">
        <f>(Prices!H21-Prices!H20)/Prices!H20</f>
        <v>-1.8450184501845094E-3</v>
      </c>
      <c r="AI17" s="92">
        <f>(Prices!I21-Prices!I20)/Prices!I20</f>
        <v>2.4916247906197758E-2</v>
      </c>
      <c r="AJ17" s="92">
        <f>(Prices!J21-Prices!J20)/Prices!J20</f>
        <v>2.3148148148147652E-3</v>
      </c>
      <c r="AK17" s="92">
        <f>(Prices!K21-Prices!K20)/Prices!K20</f>
        <v>3.3914421553090227E-2</v>
      </c>
      <c r="AL17" s="92">
        <f>(Prices!L21-Prices!L20)/Prices!L20</f>
        <v>2.197637548073161E-2</v>
      </c>
      <c r="AM17" s="92">
        <f>(Prices!M21-Prices!M20)/Prices!M20</f>
        <v>3.4215328467153285E-2</v>
      </c>
      <c r="AN17" s="92">
        <f>(Prices!N21-Prices!N20)/Prices!N20</f>
        <v>1.2483671517698948E-2</v>
      </c>
    </row>
    <row r="18" spans="1:40" ht="15.75" thickBot="1" x14ac:dyDescent="0.3">
      <c r="A18" s="94" t="s">
        <v>62</v>
      </c>
      <c r="B18" s="94">
        <v>0.31397682892168394</v>
      </c>
      <c r="C18" s="94">
        <v>0.29326446942177137</v>
      </c>
      <c r="D18" s="94">
        <v>1</v>
      </c>
      <c r="E18" s="94">
        <v>0.36160438821329194</v>
      </c>
      <c r="F18" s="94">
        <v>0.38189459648405816</v>
      </c>
      <c r="G18" s="94">
        <v>0.36789432735326971</v>
      </c>
      <c r="H18" s="94">
        <v>0.29706681173512189</v>
      </c>
      <c r="I18" s="94">
        <v>0.33977471562244776</v>
      </c>
      <c r="J18" s="94">
        <v>0.23249653504657083</v>
      </c>
      <c r="K18" s="95">
        <v>0.42908612145387209</v>
      </c>
      <c r="L18" s="29"/>
      <c r="M18" s="29"/>
      <c r="O18" s="38">
        <v>41831</v>
      </c>
      <c r="P18" s="92">
        <f t="shared" si="8"/>
        <v>-7.5648167251220295E-3</v>
      </c>
      <c r="Q18" s="92">
        <f t="shared" si="9"/>
        <v>-8.275553567434521E-3</v>
      </c>
      <c r="R18" s="92">
        <f t="shared" si="10"/>
        <v>2.5808232119714256E-2</v>
      </c>
      <c r="S18" s="92">
        <f t="shared" si="11"/>
        <v>-3.2681505928059316E-3</v>
      </c>
      <c r="T18" s="92">
        <f t="shared" si="12"/>
        <v>-2.8254555056773181E-2</v>
      </c>
      <c r="U18" s="92">
        <f t="shared" si="13"/>
        <v>6.9458631256383305E-3</v>
      </c>
      <c r="V18" s="92">
        <f t="shared" si="14"/>
        <v>8.6605080831407954E-3</v>
      </c>
      <c r="W18" s="92">
        <f t="shared" si="15"/>
        <v>-3.7093807480073494E-2</v>
      </c>
      <c r="X18" s="92">
        <f t="shared" si="16"/>
        <v>-2.1580598910943983E-2</v>
      </c>
      <c r="Y18" s="92">
        <f t="shared" si="17"/>
        <v>-1.0145566828407605E-2</v>
      </c>
      <c r="Z18" s="92">
        <f t="shared" si="18"/>
        <v>-9.0005190486899932E-3</v>
      </c>
      <c r="AB18" s="38">
        <v>41831</v>
      </c>
      <c r="AC18" s="36">
        <v>0</v>
      </c>
      <c r="AD18" s="92">
        <f>(Prices!D22-Prices!D21)/Prices!D21</f>
        <v>-7.5648167251220295E-3</v>
      </c>
      <c r="AE18" s="92">
        <f>(Prices!E22-Prices!E21)/Prices!E21</f>
        <v>-8.275553567434521E-3</v>
      </c>
      <c r="AF18" s="92">
        <f>(Prices!F22-Prices!F21)/Prices!F21</f>
        <v>2.5808232119714256E-2</v>
      </c>
      <c r="AG18" s="92">
        <f>(Prices!G22-Prices!G21)/Prices!G21</f>
        <v>-3.2681505928059316E-3</v>
      </c>
      <c r="AH18" s="92">
        <f>(Prices!H22-Prices!H21)/Prices!H21</f>
        <v>-2.8254555056773181E-2</v>
      </c>
      <c r="AI18" s="92">
        <f>(Prices!I22-Prices!I21)/Prices!I21</f>
        <v>6.9458631256383305E-3</v>
      </c>
      <c r="AJ18" s="92">
        <f>(Prices!J22-Prices!J21)/Prices!J21</f>
        <v>8.6605080831407954E-3</v>
      </c>
      <c r="AK18" s="92">
        <f>(Prices!K22-Prices!K21)/Prices!K21</f>
        <v>-3.7093807480073494E-2</v>
      </c>
      <c r="AL18" s="92">
        <f>(Prices!L22-Prices!L21)/Prices!L21</f>
        <v>-2.1580598910943983E-2</v>
      </c>
      <c r="AM18" s="92">
        <f>(Prices!M22-Prices!M21)/Prices!M21</f>
        <v>-1.0145566828407605E-2</v>
      </c>
      <c r="AN18" s="92">
        <f>(Prices!N22-Prices!N21)/Prices!N21</f>
        <v>-9.0005190486899932E-3</v>
      </c>
    </row>
    <row r="19" spans="1:40" ht="15.75" thickBot="1" x14ac:dyDescent="0.3">
      <c r="A19" s="94" t="s">
        <v>63</v>
      </c>
      <c r="B19" s="94">
        <v>0.40753228733697322</v>
      </c>
      <c r="C19" s="94">
        <v>0.35695058340431246</v>
      </c>
      <c r="D19" s="94">
        <v>0.36160438821329194</v>
      </c>
      <c r="E19" s="94">
        <v>1</v>
      </c>
      <c r="F19" s="94">
        <v>0.31122120743730758</v>
      </c>
      <c r="G19" s="94">
        <v>0.37631367386689613</v>
      </c>
      <c r="H19" s="94">
        <v>0.41083749582687779</v>
      </c>
      <c r="I19" s="94">
        <v>0.42690282123243006</v>
      </c>
      <c r="J19" s="94">
        <v>0.21786857401332618</v>
      </c>
      <c r="K19" s="95">
        <v>0.26121827602898873</v>
      </c>
      <c r="L19" s="29"/>
      <c r="M19" s="29"/>
      <c r="O19" s="38">
        <v>41838</v>
      </c>
      <c r="P19" s="92">
        <f t="shared" si="8"/>
        <v>3.6033538909293204E-3</v>
      </c>
      <c r="Q19" s="92">
        <f t="shared" si="9"/>
        <v>2.2552999548938724E-3</v>
      </c>
      <c r="R19" s="92">
        <f t="shared" si="10"/>
        <v>3.5990726863352786E-2</v>
      </c>
      <c r="S19" s="92">
        <f t="shared" si="11"/>
        <v>-3.5131548130221159E-3</v>
      </c>
      <c r="T19" s="92">
        <f t="shared" si="12"/>
        <v>-7.6086956521737512E-3</v>
      </c>
      <c r="U19" s="92">
        <f t="shared" si="13"/>
        <v>-9.5354027186041572E-3</v>
      </c>
      <c r="V19" s="92">
        <f t="shared" si="14"/>
        <v>1.4310246136233544E-2</v>
      </c>
      <c r="W19" s="92">
        <f t="shared" si="15"/>
        <v>3.9159503342884448E-2</v>
      </c>
      <c r="X19" s="92">
        <f t="shared" si="16"/>
        <v>4.0816405023547817E-2</v>
      </c>
      <c r="Y19" s="92">
        <f t="shared" si="17"/>
        <v>2.1836007130124707E-2</v>
      </c>
      <c r="Z19" s="92">
        <f t="shared" si="18"/>
        <v>5.4127783360383404E-3</v>
      </c>
      <c r="AB19" s="38">
        <v>41838</v>
      </c>
      <c r="AC19" s="36">
        <v>0</v>
      </c>
      <c r="AD19" s="92">
        <f>(Prices!D23-Prices!D22)/Prices!D22</f>
        <v>3.6033538909293204E-3</v>
      </c>
      <c r="AE19" s="92">
        <f>(Prices!E23-Prices!E22)/Prices!E22</f>
        <v>2.2552999548938724E-3</v>
      </c>
      <c r="AF19" s="92">
        <f>(Prices!F23-Prices!F22)/Prices!F22</f>
        <v>3.5990726863352786E-2</v>
      </c>
      <c r="AG19" s="92">
        <f>(Prices!G23-Prices!G22)/Prices!G22</f>
        <v>-3.5131548130221159E-3</v>
      </c>
      <c r="AH19" s="92">
        <f>(Prices!H23-Prices!H22)/Prices!H22</f>
        <v>-7.6086956521737512E-3</v>
      </c>
      <c r="AI19" s="92">
        <f>(Prices!I23-Prices!I22)/Prices!I22</f>
        <v>-9.5354027186041572E-3</v>
      </c>
      <c r="AJ19" s="92">
        <f>(Prices!J23-Prices!J22)/Prices!J22</f>
        <v>1.4310246136233544E-2</v>
      </c>
      <c r="AK19" s="92">
        <f>(Prices!K23-Prices!K22)/Prices!K22</f>
        <v>3.9159503342884448E-2</v>
      </c>
      <c r="AL19" s="92">
        <f>(Prices!L23-Prices!L22)/Prices!L22</f>
        <v>4.0816405023547817E-2</v>
      </c>
      <c r="AM19" s="92">
        <f>(Prices!M23-Prices!M22)/Prices!M22</f>
        <v>2.1836007130124707E-2</v>
      </c>
      <c r="AN19" s="92">
        <f>(Prices!N23-Prices!N22)/Prices!N22</f>
        <v>5.4127783360383404E-3</v>
      </c>
    </row>
    <row r="20" spans="1:40" ht="15.75" thickBot="1" x14ac:dyDescent="0.3">
      <c r="A20" s="94" t="s">
        <v>64</v>
      </c>
      <c r="B20" s="94">
        <v>0.45303724646699328</v>
      </c>
      <c r="C20" s="94">
        <v>0.38009412790102687</v>
      </c>
      <c r="D20" s="94">
        <v>0.38189459648405816</v>
      </c>
      <c r="E20" s="94">
        <v>0.31122120743730758</v>
      </c>
      <c r="F20" s="94">
        <v>1</v>
      </c>
      <c r="G20" s="94">
        <v>0.49936899860999739</v>
      </c>
      <c r="H20" s="94">
        <v>0.33616651572795736</v>
      </c>
      <c r="I20" s="94">
        <v>0.40977191053194845</v>
      </c>
      <c r="J20" s="94">
        <v>0.3133031394751763</v>
      </c>
      <c r="K20" s="95">
        <v>0.30842661272889743</v>
      </c>
      <c r="L20" s="29"/>
      <c r="M20" s="29"/>
      <c r="O20" s="38">
        <v>41845</v>
      </c>
      <c r="P20" s="92">
        <f t="shared" si="8"/>
        <v>2.0023475799212319E-3</v>
      </c>
      <c r="Q20" s="92">
        <f t="shared" si="9"/>
        <v>-7.650765076507568E-3</v>
      </c>
      <c r="R20" s="92">
        <f t="shared" si="10"/>
        <v>-9.660957452740758E-2</v>
      </c>
      <c r="S20" s="92">
        <f t="shared" si="11"/>
        <v>-3.4785333751175165E-2</v>
      </c>
      <c r="T20" s="92">
        <f t="shared" si="12"/>
        <v>4.381161007666938E-3</v>
      </c>
      <c r="U20" s="92">
        <f t="shared" si="13"/>
        <v>-4.0966816878328552E-2</v>
      </c>
      <c r="V20" s="92">
        <f t="shared" si="14"/>
        <v>-5.6433408577876909E-3</v>
      </c>
      <c r="W20" s="92">
        <f t="shared" si="15"/>
        <v>1.8382352941176513E-2</v>
      </c>
      <c r="X20" s="92">
        <f t="shared" si="16"/>
        <v>-3.0543059536722404E-2</v>
      </c>
      <c r="Y20" s="92">
        <f t="shared" si="17"/>
        <v>2.6166593981682825E-3</v>
      </c>
      <c r="Z20" s="92">
        <f t="shared" si="18"/>
        <v>6.0660594787085712E-5</v>
      </c>
      <c r="AB20" s="38">
        <v>41845</v>
      </c>
      <c r="AC20" s="36">
        <v>0</v>
      </c>
      <c r="AD20" s="92">
        <f>(Prices!D24-Prices!D23)/Prices!D23</f>
        <v>2.0023475799212319E-3</v>
      </c>
      <c r="AE20" s="92">
        <f>(Prices!E24-Prices!E23)/Prices!E23</f>
        <v>-7.650765076507568E-3</v>
      </c>
      <c r="AF20" s="92">
        <f>(Prices!F24-Prices!F23)/Prices!F23</f>
        <v>-9.660957452740758E-2</v>
      </c>
      <c r="AG20" s="92">
        <f>(Prices!G24-Prices!G23)/Prices!G23</f>
        <v>-3.4785333751175165E-2</v>
      </c>
      <c r="AH20" s="92">
        <f>(Prices!H24-Prices!H23)/Prices!H23</f>
        <v>4.381161007666938E-3</v>
      </c>
      <c r="AI20" s="92">
        <f>(Prices!I24-Prices!I23)/Prices!I23</f>
        <v>-4.0966816878328552E-2</v>
      </c>
      <c r="AJ20" s="92">
        <f>(Prices!J24-Prices!J23)/Prices!J23</f>
        <v>-5.6433408577876909E-3</v>
      </c>
      <c r="AK20" s="92">
        <f>(Prices!K24-Prices!K23)/Prices!K23</f>
        <v>1.8382352941176513E-2</v>
      </c>
      <c r="AL20" s="92">
        <f>(Prices!L24-Prices!L23)/Prices!L23</f>
        <v>-3.0543059536722404E-2</v>
      </c>
      <c r="AM20" s="92">
        <f>(Prices!M24-Prices!M23)/Prices!M23</f>
        <v>2.6166593981682825E-3</v>
      </c>
      <c r="AN20" s="92">
        <f>(Prices!N24-Prices!N23)/Prices!N23</f>
        <v>6.0660594787085712E-5</v>
      </c>
    </row>
    <row r="21" spans="1:40" ht="15.75" thickBot="1" x14ac:dyDescent="0.3">
      <c r="A21" s="94" t="s">
        <v>65</v>
      </c>
      <c r="B21" s="94">
        <v>0.58251643947063014</v>
      </c>
      <c r="C21" s="94">
        <v>0.38989537828709825</v>
      </c>
      <c r="D21" s="94">
        <v>0.36789432735326971</v>
      </c>
      <c r="E21" s="94">
        <v>0.37631367386689613</v>
      </c>
      <c r="F21" s="94">
        <v>0.49936899860999739</v>
      </c>
      <c r="G21" s="94">
        <v>1</v>
      </c>
      <c r="H21" s="94">
        <v>0.44702699189111295</v>
      </c>
      <c r="I21" s="94">
        <v>0.46394776219316014</v>
      </c>
      <c r="J21" s="94">
        <v>0.24140456010378331</v>
      </c>
      <c r="K21" s="95">
        <v>0.35516273224445361</v>
      </c>
      <c r="L21" s="29"/>
      <c r="M21" s="29"/>
      <c r="O21" s="38">
        <v>41852</v>
      </c>
      <c r="P21" s="92">
        <f t="shared" si="8"/>
        <v>-3.4523153252480641E-2</v>
      </c>
      <c r="Q21" s="92">
        <f t="shared" si="9"/>
        <v>7.0294784580497765E-3</v>
      </c>
      <c r="R21" s="92">
        <f t="shared" si="10"/>
        <v>-5.2313229458559068E-2</v>
      </c>
      <c r="S21" s="92">
        <f t="shared" si="11"/>
        <v>-2.2889610389610449E-2</v>
      </c>
      <c r="T21" s="92">
        <f t="shared" si="12"/>
        <v>-6.5430752453653762E-3</v>
      </c>
      <c r="U21" s="92">
        <f t="shared" si="13"/>
        <v>-1.2387868432293855E-2</v>
      </c>
      <c r="V21" s="92">
        <f t="shared" si="14"/>
        <v>-4.5970488081725436E-2</v>
      </c>
      <c r="W21" s="92">
        <f t="shared" si="15"/>
        <v>-4.9338146811071015E-2</v>
      </c>
      <c r="X21" s="92">
        <f t="shared" si="16"/>
        <v>-7.5845974329054947E-2</v>
      </c>
      <c r="Y21" s="92">
        <f t="shared" si="17"/>
        <v>-2.3923444976076434E-2</v>
      </c>
      <c r="Z21" s="92">
        <f t="shared" si="18"/>
        <v>-2.6886152434154154E-2</v>
      </c>
      <c r="AB21" s="38">
        <v>41852</v>
      </c>
      <c r="AC21" s="36">
        <v>0</v>
      </c>
      <c r="AD21" s="92">
        <f>(Prices!D25-Prices!D24)/Prices!D24</f>
        <v>-3.4523153252480641E-2</v>
      </c>
      <c r="AE21" s="92">
        <f>(Prices!E25-Prices!E24)/Prices!E24</f>
        <v>7.0294784580497765E-3</v>
      </c>
      <c r="AF21" s="92">
        <f>(Prices!F25-Prices!F24)/Prices!F24</f>
        <v>-5.2313229458559068E-2</v>
      </c>
      <c r="AG21" s="92">
        <f>(Prices!G25-Prices!G24)/Prices!G24</f>
        <v>-2.2889610389610449E-2</v>
      </c>
      <c r="AH21" s="92">
        <f>(Prices!H25-Prices!H24)/Prices!H24</f>
        <v>-6.5430752453653762E-3</v>
      </c>
      <c r="AI21" s="92">
        <f>(Prices!I25-Prices!I24)/Prices!I24</f>
        <v>-1.2387868432293855E-2</v>
      </c>
      <c r="AJ21" s="92">
        <f>(Prices!J25-Prices!J24)/Prices!J24</f>
        <v>-4.5970488081725436E-2</v>
      </c>
      <c r="AK21" s="92">
        <f>(Prices!K25-Prices!K24)/Prices!K24</f>
        <v>-4.9338146811071015E-2</v>
      </c>
      <c r="AL21" s="92">
        <f>(Prices!L25-Prices!L24)/Prices!L24</f>
        <v>-7.5845974329054947E-2</v>
      </c>
      <c r="AM21" s="92">
        <f>(Prices!M25-Prices!M24)/Prices!M24</f>
        <v>-2.3923444976076434E-2</v>
      </c>
      <c r="AN21" s="92">
        <f>(Prices!N25-Prices!N24)/Prices!N24</f>
        <v>-2.6886152434154154E-2</v>
      </c>
    </row>
    <row r="22" spans="1:40" ht="14.25" customHeight="1" thickBot="1" x14ac:dyDescent="0.3">
      <c r="A22" s="94" t="s">
        <v>66</v>
      </c>
      <c r="B22" s="94">
        <v>0.34358046165069733</v>
      </c>
      <c r="C22" s="94">
        <v>0.2816310514398323</v>
      </c>
      <c r="D22" s="94">
        <v>0.29706681173512189</v>
      </c>
      <c r="E22" s="94">
        <v>0.41083749582687779</v>
      </c>
      <c r="F22" s="94">
        <v>0.33616651572795736</v>
      </c>
      <c r="G22" s="94">
        <v>0.44702699189111295</v>
      </c>
      <c r="H22" s="94">
        <v>1</v>
      </c>
      <c r="I22" s="94">
        <v>0.4568775800436401</v>
      </c>
      <c r="J22" s="94">
        <v>0.27943129514532011</v>
      </c>
      <c r="K22" s="95">
        <v>0.24984283161721133</v>
      </c>
      <c r="L22" s="29"/>
      <c r="M22" s="29"/>
      <c r="O22" s="38">
        <v>41859</v>
      </c>
      <c r="P22" s="92">
        <f t="shared" si="8"/>
        <v>5.2816358575403883E-3</v>
      </c>
      <c r="Q22" s="92">
        <f t="shared" si="9"/>
        <v>1.7338437288898969E-2</v>
      </c>
      <c r="R22" s="92">
        <f t="shared" si="10"/>
        <v>3.1720152413209073E-2</v>
      </c>
      <c r="S22" s="92">
        <f t="shared" si="11"/>
        <v>2.0767569363681674E-3</v>
      </c>
      <c r="T22" s="92">
        <f t="shared" si="12"/>
        <v>2.7442371020870243E-4</v>
      </c>
      <c r="U22" s="92">
        <f t="shared" si="13"/>
        <v>1.9463667820068405E-3</v>
      </c>
      <c r="V22" s="92">
        <f t="shared" si="14"/>
        <v>1.665675193337306E-2</v>
      </c>
      <c r="W22" s="92">
        <f t="shared" si="15"/>
        <v>1.107594936708854E-2</v>
      </c>
      <c r="X22" s="92">
        <f t="shared" si="16"/>
        <v>-5.8080808080807891E-3</v>
      </c>
      <c r="Y22" s="92">
        <f t="shared" si="17"/>
        <v>4.4563279857396552E-3</v>
      </c>
      <c r="Z22" s="92">
        <f t="shared" si="18"/>
        <v>3.345167874241797E-3</v>
      </c>
      <c r="AB22" s="38">
        <v>41859</v>
      </c>
      <c r="AC22" s="36">
        <v>0</v>
      </c>
      <c r="AD22" s="92">
        <f>(Prices!D26-Prices!D25)/Prices!D25</f>
        <v>5.2816358575403883E-3</v>
      </c>
      <c r="AE22" s="92">
        <f>(Prices!E26-Prices!E25)/Prices!E25</f>
        <v>1.7338437288898969E-2</v>
      </c>
      <c r="AF22" s="92">
        <f>(Prices!F26-Prices!F25)/Prices!F25</f>
        <v>3.1720152413209073E-2</v>
      </c>
      <c r="AG22" s="92">
        <f>(Prices!G26-Prices!G25)/Prices!G25</f>
        <v>2.0767569363681674E-3</v>
      </c>
      <c r="AH22" s="92">
        <f>(Prices!H26-Prices!H25)/Prices!H25</f>
        <v>2.7442371020870243E-4</v>
      </c>
      <c r="AI22" s="92">
        <f>(Prices!I26-Prices!I25)/Prices!I25</f>
        <v>1.9463667820068405E-3</v>
      </c>
      <c r="AJ22" s="92">
        <f>(Prices!J26-Prices!J25)/Prices!J25</f>
        <v>1.665675193337306E-2</v>
      </c>
      <c r="AK22" s="92">
        <f>(Prices!K26-Prices!K25)/Prices!K25</f>
        <v>1.107594936708854E-2</v>
      </c>
      <c r="AL22" s="92">
        <f>(Prices!L26-Prices!L25)/Prices!L25</f>
        <v>-5.8080808080807891E-3</v>
      </c>
      <c r="AM22" s="92">
        <f>(Prices!M26-Prices!M25)/Prices!M25</f>
        <v>4.4563279857396552E-3</v>
      </c>
      <c r="AN22" s="92">
        <f>(Prices!N26-Prices!N25)/Prices!N25</f>
        <v>3.345167874241797E-3</v>
      </c>
    </row>
    <row r="23" spans="1:40" ht="15.75" thickBot="1" x14ac:dyDescent="0.3">
      <c r="A23" s="94" t="s">
        <v>67</v>
      </c>
      <c r="B23" s="94">
        <v>0.56428041664190876</v>
      </c>
      <c r="C23" s="94">
        <v>0.35461992372856388</v>
      </c>
      <c r="D23" s="94">
        <v>0.33977471562244776</v>
      </c>
      <c r="E23" s="94">
        <v>0.42690282123243006</v>
      </c>
      <c r="F23" s="94">
        <v>0.40977191053194845</v>
      </c>
      <c r="G23" s="94">
        <v>0.46394776219316014</v>
      </c>
      <c r="H23" s="94">
        <v>0.4568775800436401</v>
      </c>
      <c r="I23" s="94">
        <v>1</v>
      </c>
      <c r="J23" s="94">
        <v>0.38353221036976459</v>
      </c>
      <c r="K23" s="95">
        <v>0.2761366130028079</v>
      </c>
      <c r="L23" s="29"/>
      <c r="M23" s="29"/>
      <c r="O23" s="38">
        <v>41866</v>
      </c>
      <c r="P23" s="92">
        <f t="shared" si="8"/>
        <v>7.5966625774466752E-3</v>
      </c>
      <c r="Q23" s="92">
        <f t="shared" si="9"/>
        <v>1.4165559982293062E-2</v>
      </c>
      <c r="R23" s="92">
        <f t="shared" si="10"/>
        <v>5.3125033242583171E-2</v>
      </c>
      <c r="S23" s="92">
        <f t="shared" si="11"/>
        <v>2.0973223907817303E-2</v>
      </c>
      <c r="T23" s="92">
        <f t="shared" si="12"/>
        <v>2.4417009602194801E-2</v>
      </c>
      <c r="U23" s="92">
        <f t="shared" si="13"/>
        <v>2.6548672566371768E-2</v>
      </c>
      <c r="V23" s="92">
        <f t="shared" si="14"/>
        <v>1.2873025160912748E-2</v>
      </c>
      <c r="W23" s="92">
        <f t="shared" si="15"/>
        <v>8.4507042253520997E-3</v>
      </c>
      <c r="X23" s="92">
        <f t="shared" si="16"/>
        <v>1.9812039624079278E-2</v>
      </c>
      <c r="Y23" s="92">
        <f t="shared" si="17"/>
        <v>3.6379769299023972E-2</v>
      </c>
      <c r="Z23" s="92">
        <f t="shared" si="18"/>
        <v>1.2150658454703006E-2</v>
      </c>
      <c r="AB23" s="38">
        <v>41866</v>
      </c>
      <c r="AC23" s="36">
        <v>0</v>
      </c>
      <c r="AD23" s="92">
        <f>(Prices!D27-Prices!D26)/Prices!D26</f>
        <v>7.5966625774466752E-3</v>
      </c>
      <c r="AE23" s="92">
        <f>(Prices!E27-Prices!E26)/Prices!E26</f>
        <v>1.4165559982293062E-2</v>
      </c>
      <c r="AF23" s="92">
        <f>(Prices!F27-Prices!F26)/Prices!F26</f>
        <v>5.3125033242583171E-2</v>
      </c>
      <c r="AG23" s="92">
        <f>(Prices!G27-Prices!G26)/Prices!G26</f>
        <v>2.0973223907817303E-2</v>
      </c>
      <c r="AH23" s="92">
        <f>(Prices!H27-Prices!H26)/Prices!H26</f>
        <v>2.4417009602194801E-2</v>
      </c>
      <c r="AI23" s="92">
        <f>(Prices!I27-Prices!I26)/Prices!I26</f>
        <v>2.6548672566371768E-2</v>
      </c>
      <c r="AJ23" s="92">
        <f>(Prices!J27-Prices!J26)/Prices!J26</f>
        <v>1.2873025160912748E-2</v>
      </c>
      <c r="AK23" s="92">
        <f>(Prices!K27-Prices!K26)/Prices!K26</f>
        <v>8.4507042253520997E-3</v>
      </c>
      <c r="AL23" s="92">
        <f>(Prices!L27-Prices!L26)/Prices!L26</f>
        <v>1.9812039624079278E-2</v>
      </c>
      <c r="AM23" s="92">
        <f>(Prices!M27-Prices!M26)/Prices!M26</f>
        <v>3.6379769299023972E-2</v>
      </c>
      <c r="AN23" s="92">
        <f>(Prices!N27-Prices!N26)/Prices!N26</f>
        <v>1.2150658454703006E-2</v>
      </c>
    </row>
    <row r="24" spans="1:40" ht="15.75" thickBot="1" x14ac:dyDescent="0.3">
      <c r="A24" s="94" t="s">
        <v>68</v>
      </c>
      <c r="B24" s="94">
        <v>0.32506459888121009</v>
      </c>
      <c r="C24" s="94">
        <v>0.28975907489304026</v>
      </c>
      <c r="D24" s="94">
        <v>0.23249653504657083</v>
      </c>
      <c r="E24" s="94">
        <v>0.21786857401332618</v>
      </c>
      <c r="F24" s="94">
        <v>0.3133031394751763</v>
      </c>
      <c r="G24" s="94">
        <v>0.24140456010378331</v>
      </c>
      <c r="H24" s="94">
        <v>0.27943129514532011</v>
      </c>
      <c r="I24" s="94">
        <v>0.38353221036976459</v>
      </c>
      <c r="J24" s="94">
        <v>1</v>
      </c>
      <c r="K24" s="95">
        <v>0.11372784166506889</v>
      </c>
      <c r="L24" s="29"/>
      <c r="M24" s="29"/>
      <c r="O24" s="38">
        <v>41873</v>
      </c>
      <c r="P24" s="92">
        <f t="shared" si="8"/>
        <v>1.557215332581742E-2</v>
      </c>
      <c r="Q24" s="92">
        <f t="shared" si="9"/>
        <v>1.3312963771278904E-2</v>
      </c>
      <c r="R24" s="92">
        <f t="shared" si="10"/>
        <v>-6.1145580433414875E-3</v>
      </c>
      <c r="S24" s="92">
        <f t="shared" si="11"/>
        <v>3.4913933095160742E-2</v>
      </c>
      <c r="T24" s="92">
        <f t="shared" si="12"/>
        <v>1.5265131226566501E-2</v>
      </c>
      <c r="U24" s="92">
        <f t="shared" si="13"/>
        <v>9.6719932716568726E-3</v>
      </c>
      <c r="V24" s="92">
        <f t="shared" si="14"/>
        <v>-8.0878105141534967E-3</v>
      </c>
      <c r="W24" s="92">
        <f t="shared" si="15"/>
        <v>3.8795779019242707E-2</v>
      </c>
      <c r="X24" s="92">
        <f t="shared" si="16"/>
        <v>2.274802822748024E-2</v>
      </c>
      <c r="Y24" s="92">
        <f t="shared" si="17"/>
        <v>-9.8458904109589226E-3</v>
      </c>
      <c r="Z24" s="92">
        <f t="shared" si="18"/>
        <v>1.7053164085404117E-2</v>
      </c>
      <c r="AB24" s="38">
        <v>41873</v>
      </c>
      <c r="AC24" s="36">
        <v>0</v>
      </c>
      <c r="AD24" s="92">
        <f>(Prices!D28-Prices!D27)/Prices!D27</f>
        <v>1.557215332581742E-2</v>
      </c>
      <c r="AE24" s="92">
        <f>(Prices!E28-Prices!E27)/Prices!E27</f>
        <v>1.3312963771278904E-2</v>
      </c>
      <c r="AF24" s="92">
        <f>(Prices!F28-Prices!F27)/Prices!F27</f>
        <v>-6.1145580433414875E-3</v>
      </c>
      <c r="AG24" s="92">
        <f>(Prices!G28-Prices!G27)/Prices!G27</f>
        <v>3.4913933095160742E-2</v>
      </c>
      <c r="AH24" s="92">
        <f>(Prices!H28-Prices!H27)/Prices!H27</f>
        <v>1.5265131226566501E-2</v>
      </c>
      <c r="AI24" s="92">
        <f>(Prices!I28-Prices!I27)/Prices!I27</f>
        <v>9.6719932716568726E-3</v>
      </c>
      <c r="AJ24" s="92">
        <f>(Prices!J28-Prices!J27)/Prices!J27</f>
        <v>-8.0878105141534967E-3</v>
      </c>
      <c r="AK24" s="92">
        <f>(Prices!K28-Prices!K27)/Prices!K27</f>
        <v>3.8795779019242707E-2</v>
      </c>
      <c r="AL24" s="92">
        <f>(Prices!L28-Prices!L27)/Prices!L27</f>
        <v>2.274802822748024E-2</v>
      </c>
      <c r="AM24" s="92">
        <f>(Prices!M28-Prices!M27)/Prices!M27</f>
        <v>-9.8458904109589226E-3</v>
      </c>
      <c r="AN24" s="92">
        <f>(Prices!N28-Prices!N27)/Prices!N27</f>
        <v>1.7053164085404117E-2</v>
      </c>
    </row>
    <row r="25" spans="1:40" x14ac:dyDescent="0.25">
      <c r="A25" s="94" t="s">
        <v>69</v>
      </c>
      <c r="B25" s="94">
        <v>0.23780531751474832</v>
      </c>
      <c r="C25" s="94">
        <v>0.14216614702365651</v>
      </c>
      <c r="D25" s="94">
        <v>0.42908612145387209</v>
      </c>
      <c r="E25" s="94">
        <v>0.26121827602898873</v>
      </c>
      <c r="F25" s="94">
        <v>0.30842661272889743</v>
      </c>
      <c r="G25" s="94">
        <v>0.35516273224445361</v>
      </c>
      <c r="H25" s="94">
        <v>0.24984283161721133</v>
      </c>
      <c r="I25" s="94">
        <v>0.2761366130028079</v>
      </c>
      <c r="J25" s="94">
        <v>0.11372784166506889</v>
      </c>
      <c r="K25" s="94">
        <v>1</v>
      </c>
      <c r="L25" s="29"/>
      <c r="M25" s="29"/>
      <c r="O25" s="38">
        <v>41880</v>
      </c>
      <c r="P25" s="92">
        <f t="shared" si="8"/>
        <v>-9.0196350516891319E-4</v>
      </c>
      <c r="Q25" s="92">
        <f t="shared" si="9"/>
        <v>1.1630411371957767E-2</v>
      </c>
      <c r="R25" s="92">
        <f t="shared" si="10"/>
        <v>2.2467535209143887E-2</v>
      </c>
      <c r="S25" s="92">
        <f t="shared" si="11"/>
        <v>-5.1780950886552383E-3</v>
      </c>
      <c r="T25" s="92">
        <f t="shared" si="12"/>
        <v>-7.9134792930609429E-4</v>
      </c>
      <c r="U25" s="92">
        <f t="shared" si="13"/>
        <v>3.3319450229070506E-3</v>
      </c>
      <c r="V25" s="92">
        <f t="shared" si="14"/>
        <v>1.3977868375072708E-2</v>
      </c>
      <c r="W25" s="92">
        <f t="shared" si="15"/>
        <v>2.5097101882282744E-2</v>
      </c>
      <c r="X25" s="92">
        <f t="shared" si="16"/>
        <v>4.5052439321373608E-2</v>
      </c>
      <c r="Y25" s="92">
        <f t="shared" si="17"/>
        <v>1.7725897103329016E-2</v>
      </c>
      <c r="Z25" s="92">
        <f t="shared" si="18"/>
        <v>7.5286561302689231E-3</v>
      </c>
      <c r="AB25" s="38">
        <v>41880</v>
      </c>
      <c r="AC25" s="36">
        <v>0</v>
      </c>
      <c r="AD25" s="92">
        <f>(Prices!D29-Prices!D28)/Prices!D28</f>
        <v>-9.0196350516891319E-4</v>
      </c>
      <c r="AE25" s="92">
        <f>(Prices!E29-Prices!E28)/Prices!E28</f>
        <v>1.1630411371957767E-2</v>
      </c>
      <c r="AF25" s="92">
        <f>(Prices!F29-Prices!F28)/Prices!F28</f>
        <v>2.2467535209143887E-2</v>
      </c>
      <c r="AG25" s="92">
        <f>(Prices!G29-Prices!G28)/Prices!G28</f>
        <v>-5.1780950886552383E-3</v>
      </c>
      <c r="AH25" s="92">
        <f>(Prices!H29-Prices!H28)/Prices!H28</f>
        <v>-7.9134792930609429E-4</v>
      </c>
      <c r="AI25" s="92">
        <f>(Prices!I29-Prices!I28)/Prices!I28</f>
        <v>3.3319450229070506E-3</v>
      </c>
      <c r="AJ25" s="92">
        <f>(Prices!J29-Prices!J28)/Prices!J28</f>
        <v>1.3977868375072708E-2</v>
      </c>
      <c r="AK25" s="92">
        <f>(Prices!K29-Prices!K28)/Prices!K28</f>
        <v>2.5097101882282744E-2</v>
      </c>
      <c r="AL25" s="92">
        <f>(Prices!L29-Prices!L28)/Prices!L28</f>
        <v>4.5052439321373608E-2</v>
      </c>
      <c r="AM25" s="92">
        <f>(Prices!M29-Prices!M28)/Prices!M28</f>
        <v>1.7725897103329016E-2</v>
      </c>
      <c r="AN25" s="92">
        <f>(Prices!N29-Prices!N28)/Prices!N28</f>
        <v>7.5286561302689231E-3</v>
      </c>
    </row>
    <row r="26" spans="1:40" ht="21.75" customHeight="1" x14ac:dyDescent="0.25">
      <c r="A26" s="97"/>
      <c r="B26" s="97"/>
      <c r="C26" s="97"/>
      <c r="D26" s="97"/>
      <c r="E26" s="97"/>
      <c r="F26" s="97"/>
      <c r="G26" s="97"/>
      <c r="H26" s="97"/>
      <c r="I26" s="97"/>
      <c r="J26" s="97"/>
      <c r="K26" s="97"/>
      <c r="L26" s="97"/>
      <c r="M26" s="97"/>
      <c r="N26" s="97"/>
      <c r="O26" s="38">
        <v>41887</v>
      </c>
      <c r="P26" s="92">
        <f t="shared" si="8"/>
        <v>1.38888888888881E-3</v>
      </c>
      <c r="Q26" s="92">
        <f t="shared" si="9"/>
        <v>1.2774111134767356E-3</v>
      </c>
      <c r="R26" s="92">
        <f t="shared" si="10"/>
        <v>2.1649332773438747E-2</v>
      </c>
      <c r="S26" s="92">
        <f t="shared" si="11"/>
        <v>-1.6640378548895895E-2</v>
      </c>
      <c r="T26" s="92">
        <f t="shared" si="12"/>
        <v>3.8278775079197351E-2</v>
      </c>
      <c r="U26" s="92">
        <f t="shared" si="13"/>
        <v>8.3022000830219721E-3</v>
      </c>
      <c r="V26" s="92">
        <f t="shared" si="14"/>
        <v>-1.5508328546812153E-2</v>
      </c>
      <c r="W26" s="92">
        <f t="shared" si="15"/>
        <v>9.326726901777915E-3</v>
      </c>
      <c r="X26" s="92">
        <f t="shared" si="16"/>
        <v>3.5730151022978509E-3</v>
      </c>
      <c r="Y26" s="92">
        <f t="shared" si="17"/>
        <v>2.0390824129141904E-2</v>
      </c>
      <c r="Z26" s="92">
        <f t="shared" si="18"/>
        <v>2.16632973439755E-3</v>
      </c>
      <c r="AB26" s="38">
        <v>41887</v>
      </c>
      <c r="AC26" s="36">
        <v>0</v>
      </c>
      <c r="AD26" s="92">
        <f>(Prices!D30-Prices!D29)/Prices!D29</f>
        <v>1.38888888888881E-3</v>
      </c>
      <c r="AE26" s="92">
        <f>(Prices!E30-Prices!E29)/Prices!E29</f>
        <v>1.2774111134767356E-3</v>
      </c>
      <c r="AF26" s="92">
        <f>(Prices!F30-Prices!F29)/Prices!F29</f>
        <v>2.1649332773438747E-2</v>
      </c>
      <c r="AG26" s="92">
        <f>(Prices!G30-Prices!G29)/Prices!G29</f>
        <v>-1.6640378548895895E-2</v>
      </c>
      <c r="AH26" s="92">
        <f>(Prices!H30-Prices!H29)/Prices!H29</f>
        <v>3.8278775079197351E-2</v>
      </c>
      <c r="AI26" s="92">
        <f>(Prices!I30-Prices!I29)/Prices!I29</f>
        <v>8.3022000830219721E-3</v>
      </c>
      <c r="AJ26" s="92">
        <f>(Prices!J30-Prices!J29)/Prices!J29</f>
        <v>-1.5508328546812153E-2</v>
      </c>
      <c r="AK26" s="92">
        <f>(Prices!K30-Prices!K29)/Prices!K29</f>
        <v>9.326726901777915E-3</v>
      </c>
      <c r="AL26" s="92">
        <f>(Prices!L30-Prices!L29)/Prices!L29</f>
        <v>3.5730151022978509E-3</v>
      </c>
      <c r="AM26" s="92">
        <f>(Prices!M30-Prices!M29)/Prices!M29</f>
        <v>2.0390824129141904E-2</v>
      </c>
      <c r="AN26" s="92">
        <f>(Prices!N30-Prices!N29)/Prices!N29</f>
        <v>2.16632973439755E-3</v>
      </c>
    </row>
    <row r="27" spans="1:40" x14ac:dyDescent="0.25">
      <c r="A27" t="s">
        <v>97</v>
      </c>
      <c r="B27"/>
      <c r="C27"/>
      <c r="D27"/>
      <c r="E27"/>
      <c r="F27"/>
      <c r="J27" s="102"/>
      <c r="K27" s="102"/>
      <c r="L27" s="97"/>
      <c r="M27" s="97"/>
      <c r="N27" s="97"/>
      <c r="O27" s="38">
        <v>41894</v>
      </c>
      <c r="P27" s="92">
        <f t="shared" si="8"/>
        <v>-1.8030513176143614E-3</v>
      </c>
      <c r="Q27" s="92">
        <f t="shared" si="9"/>
        <v>-4.8904954284500098E-3</v>
      </c>
      <c r="R27" s="92">
        <f t="shared" si="10"/>
        <v>-4.3853571222356946E-2</v>
      </c>
      <c r="S27" s="92">
        <f t="shared" si="11"/>
        <v>1.8124949875691757E-2</v>
      </c>
      <c r="T27" s="92">
        <f t="shared" si="12"/>
        <v>-3.8138825324179654E-3</v>
      </c>
      <c r="U27" s="92">
        <f t="shared" si="13"/>
        <v>-1.543845203787567E-2</v>
      </c>
      <c r="V27" s="92">
        <f t="shared" si="14"/>
        <v>-3.2088681446907859E-2</v>
      </c>
      <c r="W27" s="92">
        <f t="shared" si="15"/>
        <v>1.0973144672249363E-2</v>
      </c>
      <c r="X27" s="92">
        <f t="shared" si="16"/>
        <v>-7.2756191950464474E-3</v>
      </c>
      <c r="Y27" s="92">
        <f t="shared" si="17"/>
        <v>-2.6228143213988302E-2</v>
      </c>
      <c r="Z27" s="92">
        <f t="shared" si="18"/>
        <v>-1.1042391800456984E-2</v>
      </c>
      <c r="AB27" s="38">
        <v>41894</v>
      </c>
      <c r="AC27" s="36">
        <v>0</v>
      </c>
      <c r="AD27" s="92">
        <f>(Prices!D31-Prices!D30)/Prices!D30</f>
        <v>-1.8030513176143614E-3</v>
      </c>
      <c r="AE27" s="92">
        <f>(Prices!E31-Prices!E30)/Prices!E30</f>
        <v>-4.8904954284500098E-3</v>
      </c>
      <c r="AF27" s="92">
        <f>(Prices!F31-Prices!F30)/Prices!F30</f>
        <v>-4.3853571222356946E-2</v>
      </c>
      <c r="AG27" s="92">
        <f>(Prices!G31-Prices!G30)/Prices!G30</f>
        <v>1.8124949875691757E-2</v>
      </c>
      <c r="AH27" s="92">
        <f>(Prices!H31-Prices!H30)/Prices!H30</f>
        <v>-3.8138825324179654E-3</v>
      </c>
      <c r="AI27" s="92">
        <f>(Prices!I31-Prices!I30)/Prices!I30</f>
        <v>-1.543845203787567E-2</v>
      </c>
      <c r="AJ27" s="92">
        <f>(Prices!J31-Prices!J30)/Prices!J30</f>
        <v>-3.2088681446907859E-2</v>
      </c>
      <c r="AK27" s="92">
        <f>(Prices!K31-Prices!K30)/Prices!K30</f>
        <v>1.0973144672249363E-2</v>
      </c>
      <c r="AL27" s="92">
        <f>(Prices!L31-Prices!L30)/Prices!L30</f>
        <v>-7.2756191950464474E-3</v>
      </c>
      <c r="AM27" s="92">
        <f>(Prices!M31-Prices!M30)/Prices!M30</f>
        <v>-2.6228143213988302E-2</v>
      </c>
      <c r="AN27" s="92">
        <f>(Prices!N31-Prices!N30)/Prices!N30</f>
        <v>-1.1042391800456984E-2</v>
      </c>
    </row>
    <row r="28" spans="1:40" ht="15.75" thickBot="1" x14ac:dyDescent="0.3">
      <c r="A28"/>
      <c r="B28"/>
      <c r="C28"/>
      <c r="D28"/>
      <c r="E28"/>
      <c r="F28"/>
      <c r="J28" s="98"/>
      <c r="K28" s="98"/>
      <c r="L28" s="97"/>
      <c r="M28" s="97"/>
      <c r="N28" s="97"/>
      <c r="O28" s="38">
        <v>41901</v>
      </c>
      <c r="P28" s="92">
        <f t="shared" si="8"/>
        <v>1.9105182715020149E-2</v>
      </c>
      <c r="Q28" s="92">
        <f t="shared" si="9"/>
        <v>1.1752136752136844E-2</v>
      </c>
      <c r="R28" s="92">
        <f t="shared" si="10"/>
        <v>3.9255412301104214E-4</v>
      </c>
      <c r="S28" s="92">
        <f t="shared" si="11"/>
        <v>1.8905159511618704E-2</v>
      </c>
      <c r="T28" s="92">
        <f t="shared" si="12"/>
        <v>3.9305768249106664E-2</v>
      </c>
      <c r="U28" s="92">
        <f t="shared" si="13"/>
        <v>1.9234789880827968E-2</v>
      </c>
      <c r="V28" s="92">
        <f t="shared" si="14"/>
        <v>3.6166365280288562E-3</v>
      </c>
      <c r="W28" s="92">
        <f t="shared" si="15"/>
        <v>2.1422450728363327E-2</v>
      </c>
      <c r="X28" s="92">
        <f t="shared" si="16"/>
        <v>5.1847891146724785E-2</v>
      </c>
      <c r="Y28" s="92">
        <f t="shared" si="17"/>
        <v>-6.7122702009405746E-2</v>
      </c>
      <c r="Z28" s="92">
        <f t="shared" si="18"/>
        <v>1.252051305900633E-2</v>
      </c>
      <c r="AB28" s="38">
        <v>41901</v>
      </c>
      <c r="AC28" s="36">
        <v>0</v>
      </c>
      <c r="AD28" s="92">
        <f>(Prices!D32-Prices!D31)/Prices!D31</f>
        <v>1.9105182715020149E-2</v>
      </c>
      <c r="AE28" s="92">
        <f>(Prices!E32-Prices!E31)/Prices!E31</f>
        <v>1.1752136752136844E-2</v>
      </c>
      <c r="AF28" s="92">
        <f>(Prices!F32-Prices!F31)/Prices!F31</f>
        <v>3.9255412301104214E-4</v>
      </c>
      <c r="AG28" s="92">
        <f>(Prices!G32-Prices!G31)/Prices!G31</f>
        <v>1.8905159511618704E-2</v>
      </c>
      <c r="AH28" s="92">
        <f>(Prices!H32-Prices!H31)/Prices!H31</f>
        <v>3.9305768249106664E-2</v>
      </c>
      <c r="AI28" s="92">
        <f>(Prices!I32-Prices!I31)/Prices!I31</f>
        <v>1.9234789880827968E-2</v>
      </c>
      <c r="AJ28" s="92">
        <f>(Prices!J32-Prices!J31)/Prices!J31</f>
        <v>3.6166365280288562E-3</v>
      </c>
      <c r="AK28" s="92">
        <f>(Prices!K32-Prices!K31)/Prices!K31</f>
        <v>2.1422450728363327E-2</v>
      </c>
      <c r="AL28" s="92">
        <f>(Prices!L32-Prices!L31)/Prices!L31</f>
        <v>5.1847891146724785E-2</v>
      </c>
      <c r="AM28" s="92">
        <f>(Prices!M32-Prices!M31)/Prices!M31</f>
        <v>-6.7122702009405746E-2</v>
      </c>
      <c r="AN28" s="92">
        <f>(Prices!N32-Prices!N31)/Prices!N31</f>
        <v>1.252051305900633E-2</v>
      </c>
    </row>
    <row r="29" spans="1:40" x14ac:dyDescent="0.25">
      <c r="A29" s="103" t="s">
        <v>98</v>
      </c>
      <c r="B29" s="103"/>
      <c r="C29"/>
      <c r="D29"/>
      <c r="E29"/>
      <c r="F29"/>
      <c r="J29" s="98"/>
      <c r="K29" s="98"/>
      <c r="L29" s="97"/>
      <c r="M29" s="97"/>
      <c r="N29" s="97"/>
      <c r="O29" s="38">
        <v>41908</v>
      </c>
      <c r="P29" s="92">
        <f t="shared" si="8"/>
        <v>-2.9109005385506922E-2</v>
      </c>
      <c r="Q29" s="92">
        <f t="shared" si="9"/>
        <v>-3.590285110876488E-3</v>
      </c>
      <c r="R29" s="92">
        <f t="shared" si="10"/>
        <v>-2.4477905816796333E-2</v>
      </c>
      <c r="S29" s="92">
        <f t="shared" si="11"/>
        <v>-5.1025121683407658E-3</v>
      </c>
      <c r="T29" s="92">
        <f t="shared" si="12"/>
        <v>3.6836935166993756E-3</v>
      </c>
      <c r="U29" s="92">
        <f t="shared" si="13"/>
        <v>-8.6153846153846497E-3</v>
      </c>
      <c r="V29" s="92">
        <f t="shared" si="14"/>
        <v>-1.9219219219219239E-2</v>
      </c>
      <c r="W29" s="92">
        <f t="shared" si="15"/>
        <v>-3.1040268456375825E-2</v>
      </c>
      <c r="X29" s="92">
        <f t="shared" si="16"/>
        <v>-2.3571269735379194E-2</v>
      </c>
      <c r="Y29" s="92">
        <f t="shared" si="17"/>
        <v>-2.6122823098075173E-2</v>
      </c>
      <c r="Z29" s="92">
        <f t="shared" si="18"/>
        <v>-1.3703760309353797E-2</v>
      </c>
      <c r="AB29" s="38">
        <v>41908</v>
      </c>
      <c r="AC29" s="36">
        <v>0</v>
      </c>
      <c r="AD29" s="92">
        <f>(Prices!D33-Prices!D32)/Prices!D32</f>
        <v>-2.9109005385506922E-2</v>
      </c>
      <c r="AE29" s="92">
        <f>(Prices!E33-Prices!E32)/Prices!E32</f>
        <v>-3.590285110876488E-3</v>
      </c>
      <c r="AF29" s="92">
        <f>(Prices!F33-Prices!F32)/Prices!F32</f>
        <v>-2.4477905816796333E-2</v>
      </c>
      <c r="AG29" s="92">
        <f>(Prices!G33-Prices!G32)/Prices!G32</f>
        <v>-5.1025121683407658E-3</v>
      </c>
      <c r="AH29" s="92">
        <f>(Prices!H33-Prices!H32)/Prices!H32</f>
        <v>3.6836935166993756E-3</v>
      </c>
      <c r="AI29" s="92">
        <f>(Prices!I33-Prices!I32)/Prices!I32</f>
        <v>-8.6153846153846497E-3</v>
      </c>
      <c r="AJ29" s="92">
        <f>(Prices!J33-Prices!J32)/Prices!J32</f>
        <v>-1.9219219219219239E-2</v>
      </c>
      <c r="AK29" s="92">
        <f>(Prices!K33-Prices!K32)/Prices!K32</f>
        <v>-3.1040268456375825E-2</v>
      </c>
      <c r="AL29" s="92">
        <f>(Prices!L33-Prices!L32)/Prices!L32</f>
        <v>-2.3571269735379194E-2</v>
      </c>
      <c r="AM29" s="92">
        <f>(Prices!M33-Prices!M32)/Prices!M32</f>
        <v>-2.6122823098075173E-2</v>
      </c>
      <c r="AN29" s="92">
        <f>(Prices!N33-Prices!N32)/Prices!N32</f>
        <v>-1.3703760309353797E-2</v>
      </c>
    </row>
    <row r="30" spans="1:40" x14ac:dyDescent="0.25">
      <c r="A30" s="94" t="s">
        <v>99</v>
      </c>
      <c r="B30" s="94">
        <v>0.55668254521208715</v>
      </c>
      <c r="C30"/>
      <c r="D30"/>
      <c r="E30"/>
      <c r="F30"/>
      <c r="J30" s="98"/>
      <c r="K30" s="98"/>
      <c r="L30" s="97"/>
      <c r="M30" s="97"/>
      <c r="N30" s="97"/>
      <c r="O30" s="38">
        <v>41915</v>
      </c>
      <c r="P30" s="92">
        <f t="shared" si="8"/>
        <v>-1.5798342929363853E-2</v>
      </c>
      <c r="Q30" s="92">
        <f t="shared" si="9"/>
        <v>8.9020771513353483E-3</v>
      </c>
      <c r="R30" s="92">
        <f t="shared" si="10"/>
        <v>-1.4541629731185824E-3</v>
      </c>
      <c r="S30" s="92">
        <f t="shared" si="11"/>
        <v>-1.8105524904809996E-2</v>
      </c>
      <c r="T30" s="92">
        <f t="shared" si="12"/>
        <v>-3.15634940053829E-2</v>
      </c>
      <c r="U30" s="92">
        <f t="shared" si="13"/>
        <v>-3.1243534036830087E-2</v>
      </c>
      <c r="V30" s="92">
        <f t="shared" si="14"/>
        <v>-0.10655235762400482</v>
      </c>
      <c r="W30" s="92">
        <f t="shared" si="15"/>
        <v>1.1544011544011504E-2</v>
      </c>
      <c r="X30" s="92">
        <f t="shared" si="16"/>
        <v>-2.133151142488425E-2</v>
      </c>
      <c r="Y30" s="92">
        <f t="shared" si="17"/>
        <v>-2.5411764705882314E-2</v>
      </c>
      <c r="Z30" s="92">
        <f t="shared" si="18"/>
        <v>-7.5396324234271719E-3</v>
      </c>
      <c r="AB30" s="38">
        <v>41915</v>
      </c>
      <c r="AC30" s="36">
        <v>0</v>
      </c>
      <c r="AD30" s="92">
        <f>(Prices!D34-Prices!D33)/Prices!D33</f>
        <v>-1.5798342929363853E-2</v>
      </c>
      <c r="AE30" s="92">
        <f>(Prices!E34-Prices!E33)/Prices!E33</f>
        <v>8.9020771513353483E-3</v>
      </c>
      <c r="AF30" s="92">
        <f>(Prices!F34-Prices!F33)/Prices!F33</f>
        <v>-1.4541629731185824E-3</v>
      </c>
      <c r="AG30" s="92">
        <f>(Prices!G34-Prices!G33)/Prices!G33</f>
        <v>-1.8105524904809996E-2</v>
      </c>
      <c r="AH30" s="92">
        <f>(Prices!H34-Prices!H33)/Prices!H33</f>
        <v>-3.15634940053829E-2</v>
      </c>
      <c r="AI30" s="92">
        <f>(Prices!I34-Prices!I33)/Prices!I33</f>
        <v>-3.1243534036830087E-2</v>
      </c>
      <c r="AJ30" s="92">
        <f>(Prices!J34-Prices!J33)/Prices!J33</f>
        <v>-0.10655235762400482</v>
      </c>
      <c r="AK30" s="92">
        <f>(Prices!K34-Prices!K33)/Prices!K33</f>
        <v>1.1544011544011504E-2</v>
      </c>
      <c r="AL30" s="92">
        <f>(Prices!L34-Prices!L33)/Prices!L33</f>
        <v>-2.133151142488425E-2</v>
      </c>
      <c r="AM30" s="92">
        <f>(Prices!M34-Prices!M33)/Prices!M33</f>
        <v>-2.5411764705882314E-2</v>
      </c>
      <c r="AN30" s="92">
        <f>(Prices!N34-Prices!N33)/Prices!N33</f>
        <v>-7.5396324234271719E-3</v>
      </c>
    </row>
    <row r="31" spans="1:40" x14ac:dyDescent="0.25">
      <c r="A31" s="94" t="s">
        <v>100</v>
      </c>
      <c r="B31" s="94">
        <v>0.30989545614380742</v>
      </c>
      <c r="C31"/>
      <c r="D31"/>
      <c r="E31"/>
      <c r="F31"/>
      <c r="J31" s="98"/>
      <c r="K31" s="98"/>
      <c r="L31" s="97"/>
      <c r="M31" s="97"/>
      <c r="N31" s="97"/>
      <c r="O31" s="38">
        <v>41922</v>
      </c>
      <c r="P31" s="92">
        <f t="shared" si="8"/>
        <v>-4.5230791182135806E-2</v>
      </c>
      <c r="Q31" s="92">
        <f t="shared" si="9"/>
        <v>-1.6386554621848765E-2</v>
      </c>
      <c r="R31" s="92">
        <f t="shared" si="10"/>
        <v>-3.5167566312436088E-2</v>
      </c>
      <c r="S31" s="92">
        <f t="shared" si="11"/>
        <v>-3.8461538461538457E-2</v>
      </c>
      <c r="T31" s="92">
        <f t="shared" si="12"/>
        <v>-0.10282971197574534</v>
      </c>
      <c r="U31" s="92">
        <f t="shared" si="13"/>
        <v>-8.7142246903032849E-2</v>
      </c>
      <c r="V31" s="92">
        <f t="shared" si="14"/>
        <v>-5.483207676490752E-2</v>
      </c>
      <c r="W31" s="92">
        <f t="shared" si="15"/>
        <v>-6.0199714693295284E-2</v>
      </c>
      <c r="X31" s="92">
        <f t="shared" si="16"/>
        <v>-1.962457337883949E-2</v>
      </c>
      <c r="Y31" s="92">
        <f t="shared" si="17"/>
        <v>-9.6571704490584248E-2</v>
      </c>
      <c r="Z31" s="92">
        <f t="shared" si="18"/>
        <v>-3.1388799924906716E-2</v>
      </c>
      <c r="AB31" s="38">
        <v>41922</v>
      </c>
      <c r="AC31" s="36">
        <v>0</v>
      </c>
      <c r="AD31" s="92">
        <f>(Prices!D35-Prices!D34)/Prices!D34</f>
        <v>-4.5230791182135806E-2</v>
      </c>
      <c r="AE31" s="92">
        <f>(Prices!E35-Prices!E34)/Prices!E34</f>
        <v>-1.6386554621848765E-2</v>
      </c>
      <c r="AF31" s="92">
        <f>(Prices!F35-Prices!F34)/Prices!F34</f>
        <v>-3.5167566312436088E-2</v>
      </c>
      <c r="AG31" s="92">
        <f>(Prices!G35-Prices!G34)/Prices!G34</f>
        <v>-3.8461538461538457E-2</v>
      </c>
      <c r="AH31" s="92">
        <f>(Prices!H35-Prices!H34)/Prices!H34</f>
        <v>-0.10282971197574534</v>
      </c>
      <c r="AI31" s="92">
        <f>(Prices!I35-Prices!I34)/Prices!I34</f>
        <v>-8.7142246903032849E-2</v>
      </c>
      <c r="AJ31" s="92">
        <f>(Prices!J35-Prices!J34)/Prices!J34</f>
        <v>-5.483207676490752E-2</v>
      </c>
      <c r="AK31" s="92">
        <f>(Prices!K35-Prices!K34)/Prices!K34</f>
        <v>-6.0199714693295284E-2</v>
      </c>
      <c r="AL31" s="92">
        <f>(Prices!L35-Prices!L34)/Prices!L34</f>
        <v>-1.962457337883949E-2</v>
      </c>
      <c r="AM31" s="92">
        <f>(Prices!M35-Prices!M34)/Prices!M34</f>
        <v>-9.6571704490584248E-2</v>
      </c>
      <c r="AN31" s="92">
        <f>(Prices!N35-Prices!N34)/Prices!N34</f>
        <v>-3.1388799924906716E-2</v>
      </c>
    </row>
    <row r="32" spans="1:40" x14ac:dyDescent="0.25">
      <c r="A32" s="94" t="s">
        <v>101</v>
      </c>
      <c r="B32" s="94">
        <v>0.3072206323304113</v>
      </c>
      <c r="C32"/>
      <c r="D32"/>
      <c r="E32"/>
      <c r="F32"/>
      <c r="J32" s="98"/>
      <c r="K32" s="98"/>
      <c r="L32" s="97"/>
      <c r="M32" s="97"/>
      <c r="N32" s="97"/>
      <c r="O32" s="38">
        <v>41929</v>
      </c>
      <c r="P32" s="92">
        <f t="shared" si="8"/>
        <v>2.667555854442195E-2</v>
      </c>
      <c r="Q32" s="92">
        <f t="shared" si="9"/>
        <v>-2.1358393848782873E-3</v>
      </c>
      <c r="R32" s="92">
        <f t="shared" si="10"/>
        <v>-2.4888402810353483E-2</v>
      </c>
      <c r="S32" s="92">
        <f t="shared" si="11"/>
        <v>1.4320987654320945E-2</v>
      </c>
      <c r="T32" s="92">
        <f t="shared" si="12"/>
        <v>-1.6615038017459768E-2</v>
      </c>
      <c r="U32" s="92">
        <f t="shared" si="13"/>
        <v>2.1759475900795501E-2</v>
      </c>
      <c r="V32" s="92">
        <f t="shared" si="14"/>
        <v>1.6678752719361888E-2</v>
      </c>
      <c r="W32" s="92">
        <f t="shared" si="15"/>
        <v>8.5003035822708312E-3</v>
      </c>
      <c r="X32" s="92">
        <f t="shared" si="16"/>
        <v>1.4558113774823873E-2</v>
      </c>
      <c r="Y32" s="92">
        <f t="shared" si="17"/>
        <v>7.4826296098343429E-3</v>
      </c>
      <c r="Z32" s="92">
        <f t="shared" si="18"/>
        <v>-1.0161945932334175E-2</v>
      </c>
      <c r="AB32" s="38">
        <v>41929</v>
      </c>
      <c r="AC32" s="36">
        <v>0</v>
      </c>
      <c r="AD32" s="92">
        <f>(Prices!D36-Prices!D35)/Prices!D35</f>
        <v>2.667555854442195E-2</v>
      </c>
      <c r="AE32" s="92">
        <f>(Prices!E36-Prices!E35)/Prices!E35</f>
        <v>-2.1358393848782873E-3</v>
      </c>
      <c r="AF32" s="92">
        <f>(Prices!F36-Prices!F35)/Prices!F35</f>
        <v>-2.4888402810353483E-2</v>
      </c>
      <c r="AG32" s="92">
        <f>(Prices!G36-Prices!G35)/Prices!G35</f>
        <v>1.4320987654320945E-2</v>
      </c>
      <c r="AH32" s="92">
        <f>(Prices!H36-Prices!H35)/Prices!H35</f>
        <v>-1.6615038017459768E-2</v>
      </c>
      <c r="AI32" s="92">
        <f>(Prices!I36-Prices!I35)/Prices!I35</f>
        <v>2.1759475900795501E-2</v>
      </c>
      <c r="AJ32" s="92">
        <f>(Prices!J36-Prices!J35)/Prices!J35</f>
        <v>1.6678752719361888E-2</v>
      </c>
      <c r="AK32" s="92">
        <f>(Prices!K36-Prices!K35)/Prices!K35</f>
        <v>8.5003035822708312E-3</v>
      </c>
      <c r="AL32" s="92">
        <f>(Prices!L36-Prices!L35)/Prices!L35</f>
        <v>1.4558113774823873E-2</v>
      </c>
      <c r="AM32" s="92">
        <f>(Prices!M36-Prices!M35)/Prices!M35</f>
        <v>7.4826296098343429E-3</v>
      </c>
      <c r="AN32" s="92">
        <f>(Prices!N36-Prices!N35)/Prices!N35</f>
        <v>-1.0161945932334175E-2</v>
      </c>
    </row>
    <row r="33" spans="1:40" x14ac:dyDescent="0.25">
      <c r="A33" s="94" t="s">
        <v>102</v>
      </c>
      <c r="B33" s="94">
        <v>3.3702494966124381E-2</v>
      </c>
      <c r="C33"/>
      <c r="D33"/>
      <c r="E33"/>
      <c r="F33"/>
      <c r="J33" s="98"/>
      <c r="K33" s="98"/>
      <c r="L33" s="97"/>
      <c r="M33" s="97"/>
      <c r="N33" s="97"/>
      <c r="O33" s="38">
        <v>41936</v>
      </c>
      <c r="P33" s="92">
        <f t="shared" si="8"/>
        <v>8.1441126742440084E-2</v>
      </c>
      <c r="Q33" s="92">
        <f t="shared" si="9"/>
        <v>2.6541095890411003E-2</v>
      </c>
      <c r="R33" s="92">
        <f t="shared" si="10"/>
        <v>-5.4604167612825515E-2</v>
      </c>
      <c r="S33" s="92">
        <f t="shared" si="11"/>
        <v>-8.1142486205777343E-3</v>
      </c>
      <c r="T33" s="92">
        <f t="shared" si="12"/>
        <v>0.10309278350515468</v>
      </c>
      <c r="U33" s="92">
        <f t="shared" si="13"/>
        <v>8.9306159835127047E-2</v>
      </c>
      <c r="V33" s="92">
        <f t="shared" si="14"/>
        <v>-1.7118402282453652E-2</v>
      </c>
      <c r="W33" s="92">
        <f t="shared" si="15"/>
        <v>3.3112582781456998E-2</v>
      </c>
      <c r="X33" s="92">
        <f t="shared" si="16"/>
        <v>3.8056617016299026E-2</v>
      </c>
      <c r="Y33" s="92">
        <f t="shared" si="17"/>
        <v>1.6976127320954919E-2</v>
      </c>
      <c r="Z33" s="92">
        <f t="shared" si="18"/>
        <v>4.1245282700262481E-2</v>
      </c>
      <c r="AB33" s="38">
        <v>41936</v>
      </c>
      <c r="AC33" s="36">
        <v>0</v>
      </c>
      <c r="AD33" s="92">
        <f>(Prices!D37-Prices!D36)/Prices!D36</f>
        <v>8.1441126742440084E-2</v>
      </c>
      <c r="AE33" s="92">
        <f>(Prices!E37-Prices!E36)/Prices!E36</f>
        <v>2.6541095890411003E-2</v>
      </c>
      <c r="AF33" s="92">
        <f>(Prices!F37-Prices!F36)/Prices!F36</f>
        <v>-5.4604167612825515E-2</v>
      </c>
      <c r="AG33" s="92">
        <f>(Prices!G37-Prices!G36)/Prices!G36</f>
        <v>-8.1142486205777343E-3</v>
      </c>
      <c r="AH33" s="92">
        <f>(Prices!H37-Prices!H36)/Prices!H36</f>
        <v>0.10309278350515468</v>
      </c>
      <c r="AI33" s="92">
        <f>(Prices!I37-Prices!I36)/Prices!I36</f>
        <v>8.9306159835127047E-2</v>
      </c>
      <c r="AJ33" s="92">
        <f>(Prices!J37-Prices!J36)/Prices!J36</f>
        <v>-1.7118402282453652E-2</v>
      </c>
      <c r="AK33" s="92">
        <f>(Prices!K37-Prices!K36)/Prices!K36</f>
        <v>3.3112582781456998E-2</v>
      </c>
      <c r="AL33" s="92">
        <f>(Prices!L37-Prices!L36)/Prices!L36</f>
        <v>3.8056617016299026E-2</v>
      </c>
      <c r="AM33" s="92">
        <f>(Prices!M37-Prices!M36)/Prices!M36</f>
        <v>1.6976127320954919E-2</v>
      </c>
      <c r="AN33" s="92">
        <f>(Prices!N37-Prices!N36)/Prices!N36</f>
        <v>4.1245282700262481E-2</v>
      </c>
    </row>
    <row r="34" spans="1:40" ht="15.75" thickBot="1" x14ac:dyDescent="0.3">
      <c r="A34" s="95" t="s">
        <v>103</v>
      </c>
      <c r="B34" s="95">
        <v>260</v>
      </c>
      <c r="C34"/>
      <c r="D34"/>
      <c r="E34"/>
      <c r="F34"/>
      <c r="J34" s="98"/>
      <c r="K34" s="98"/>
      <c r="L34" s="97"/>
      <c r="M34" s="97"/>
      <c r="N34" s="97"/>
      <c r="O34" s="38">
        <v>41943</v>
      </c>
      <c r="P34" s="92">
        <f t="shared" si="8"/>
        <v>3.4861026987011282E-2</v>
      </c>
      <c r="Q34" s="92">
        <f t="shared" si="9"/>
        <v>1.9391159299416174E-2</v>
      </c>
      <c r="R34" s="92">
        <f t="shared" si="10"/>
        <v>6.4098063122692131E-2</v>
      </c>
      <c r="S34" s="92">
        <f t="shared" si="11"/>
        <v>2.1842277486911008E-2</v>
      </c>
      <c r="T34" s="92">
        <f t="shared" si="12"/>
        <v>4.2315680166147333E-2</v>
      </c>
      <c r="U34" s="92">
        <f t="shared" si="13"/>
        <v>4.3935253310910159E-2</v>
      </c>
      <c r="V34" s="92">
        <f t="shared" si="14"/>
        <v>2.2496371552975365E-2</v>
      </c>
      <c r="W34" s="92">
        <f t="shared" si="15"/>
        <v>1.8356643356643432E-2</v>
      </c>
      <c r="X34" s="92">
        <f t="shared" si="16"/>
        <v>4.3122304860641447E-2</v>
      </c>
      <c r="Y34" s="92">
        <f t="shared" si="17"/>
        <v>4.0688575899843378E-2</v>
      </c>
      <c r="Z34" s="92">
        <f t="shared" si="18"/>
        <v>2.7217059671116685E-2</v>
      </c>
      <c r="AB34" s="38">
        <v>41943</v>
      </c>
      <c r="AC34" s="36">
        <v>0</v>
      </c>
      <c r="AD34" s="92">
        <f>(Prices!D38-Prices!D37)/Prices!D37</f>
        <v>3.4861026987011282E-2</v>
      </c>
      <c r="AE34" s="92">
        <f>(Prices!E38-Prices!E37)/Prices!E37</f>
        <v>1.9391159299416174E-2</v>
      </c>
      <c r="AF34" s="92">
        <f>(Prices!F38-Prices!F37)/Prices!F37</f>
        <v>6.4098063122692131E-2</v>
      </c>
      <c r="AG34" s="92">
        <f>(Prices!G38-Prices!G37)/Prices!G37</f>
        <v>2.1842277486911008E-2</v>
      </c>
      <c r="AH34" s="92">
        <f>(Prices!H38-Prices!H37)/Prices!H37</f>
        <v>4.2315680166147333E-2</v>
      </c>
      <c r="AI34" s="92">
        <f>(Prices!I38-Prices!I37)/Prices!I37</f>
        <v>4.3935253310910159E-2</v>
      </c>
      <c r="AJ34" s="92">
        <f>(Prices!J38-Prices!J37)/Prices!J37</f>
        <v>2.2496371552975365E-2</v>
      </c>
      <c r="AK34" s="92">
        <f>(Prices!K38-Prices!K37)/Prices!K37</f>
        <v>1.8356643356643432E-2</v>
      </c>
      <c r="AL34" s="92">
        <f>(Prices!L38-Prices!L37)/Prices!L37</f>
        <v>4.3122304860641447E-2</v>
      </c>
      <c r="AM34" s="92">
        <f>(Prices!M38-Prices!M37)/Prices!M37</f>
        <v>4.0688575899843378E-2</v>
      </c>
      <c r="AN34" s="92">
        <f>(Prices!N38-Prices!N37)/Prices!N37</f>
        <v>2.7217059671116685E-2</v>
      </c>
    </row>
    <row r="35" spans="1:40" x14ac:dyDescent="0.25">
      <c r="A35"/>
      <c r="B35"/>
      <c r="C35"/>
      <c r="D35"/>
      <c r="E35"/>
      <c r="F35"/>
      <c r="J35" s="98"/>
      <c r="K35" s="98"/>
      <c r="L35" s="97"/>
      <c r="M35" s="97"/>
      <c r="N35" s="97"/>
      <c r="O35" s="38">
        <v>41950</v>
      </c>
      <c r="P35" s="92">
        <f t="shared" si="8"/>
        <v>1.8078949079794505E-2</v>
      </c>
      <c r="Q35" s="92">
        <f t="shared" si="9"/>
        <v>1.1454285129883458E-2</v>
      </c>
      <c r="R35" s="92">
        <f t="shared" si="10"/>
        <v>-1.8333006558404009E-2</v>
      </c>
      <c r="S35" s="92">
        <f t="shared" si="11"/>
        <v>-3.6826515090864925E-3</v>
      </c>
      <c r="T35" s="92">
        <f t="shared" si="12"/>
        <v>6.2266500622665012E-3</v>
      </c>
      <c r="U35" s="92">
        <f t="shared" si="13"/>
        <v>2.4969794603302498E-2</v>
      </c>
      <c r="V35" s="92">
        <f t="shared" si="14"/>
        <v>5.6777856635912049E-3</v>
      </c>
      <c r="W35" s="92">
        <f t="shared" si="15"/>
        <v>2.0314735336194382E-2</v>
      </c>
      <c r="X35" s="92">
        <f t="shared" si="16"/>
        <v>-5.9560744720147912E-2</v>
      </c>
      <c r="Y35" s="92">
        <f t="shared" si="17"/>
        <v>3.5087719298245577E-2</v>
      </c>
      <c r="Z35" s="92">
        <f t="shared" si="18"/>
        <v>6.8729663072528433E-3</v>
      </c>
      <c r="AB35" s="38">
        <v>41950</v>
      </c>
      <c r="AC35" s="36">
        <v>0</v>
      </c>
      <c r="AD35" s="92">
        <f>(Prices!D39-Prices!D38)/Prices!D38</f>
        <v>1.8078949079794505E-2</v>
      </c>
      <c r="AE35" s="92">
        <f>(Prices!E39-Prices!E38)/Prices!E38</f>
        <v>1.1454285129883458E-2</v>
      </c>
      <c r="AF35" s="92">
        <f>(Prices!F39-Prices!F38)/Prices!F38</f>
        <v>-1.8333006558404009E-2</v>
      </c>
      <c r="AG35" s="92">
        <f>(Prices!G39-Prices!G38)/Prices!G38</f>
        <v>-3.6826515090864925E-3</v>
      </c>
      <c r="AH35" s="92">
        <f>(Prices!H39-Prices!H38)/Prices!H38</f>
        <v>6.2266500622665012E-3</v>
      </c>
      <c r="AI35" s="92">
        <f>(Prices!I39-Prices!I38)/Prices!I38</f>
        <v>2.4969794603302498E-2</v>
      </c>
      <c r="AJ35" s="92">
        <f>(Prices!J39-Prices!J38)/Prices!J38</f>
        <v>5.6777856635912049E-3</v>
      </c>
      <c r="AK35" s="92">
        <f>(Prices!K39-Prices!K38)/Prices!K38</f>
        <v>2.0314735336194382E-2</v>
      </c>
      <c r="AL35" s="92">
        <f>(Prices!L39-Prices!L38)/Prices!L38</f>
        <v>-5.9560744720147912E-2</v>
      </c>
      <c r="AM35" s="92">
        <f>(Prices!M39-Prices!M38)/Prices!M38</f>
        <v>3.5087719298245577E-2</v>
      </c>
      <c r="AN35" s="92">
        <f>(Prices!N39-Prices!N38)/Prices!N38</f>
        <v>6.8729663072528433E-3</v>
      </c>
    </row>
    <row r="36" spans="1:40" ht="15.75" thickBot="1" x14ac:dyDescent="0.3">
      <c r="A36" t="s">
        <v>104</v>
      </c>
      <c r="B36"/>
      <c r="C36"/>
      <c r="D36"/>
      <c r="E36"/>
      <c r="F36"/>
      <c r="J36" s="98"/>
      <c r="K36" s="98"/>
      <c r="L36" s="97"/>
      <c r="M36" s="97"/>
      <c r="N36" s="97"/>
      <c r="O36" s="38">
        <v>41957</v>
      </c>
      <c r="P36" s="92">
        <f t="shared" si="8"/>
        <v>1.469185563717653E-2</v>
      </c>
      <c r="Q36" s="92">
        <f t="shared" si="9"/>
        <v>-7.2800808897876528E-3</v>
      </c>
      <c r="R36" s="92">
        <f t="shared" si="10"/>
        <v>9.3243583447061559E-2</v>
      </c>
      <c r="S36" s="92">
        <f t="shared" si="11"/>
        <v>3.5435918039373328E-2</v>
      </c>
      <c r="T36" s="92">
        <f t="shared" si="12"/>
        <v>2.7227722772277262E-2</v>
      </c>
      <c r="U36" s="92">
        <f t="shared" si="13"/>
        <v>1.4341846758349784E-2</v>
      </c>
      <c r="V36" s="92">
        <f t="shared" si="14"/>
        <v>6.8454481298518041E-2</v>
      </c>
      <c r="W36" s="92">
        <f t="shared" si="15"/>
        <v>8.4127874369044136E-4</v>
      </c>
      <c r="X36" s="92">
        <f t="shared" si="16"/>
        <v>3.9745749731965055E-2</v>
      </c>
      <c r="Y36" s="92">
        <f t="shared" si="17"/>
        <v>-2.6634382566585822E-2</v>
      </c>
      <c r="Z36" s="92">
        <f t="shared" si="18"/>
        <v>3.8879039748040928E-3</v>
      </c>
      <c r="AB36" s="38">
        <v>41957</v>
      </c>
      <c r="AC36" s="36">
        <v>0</v>
      </c>
      <c r="AD36" s="92">
        <f>(Prices!D40-Prices!D39)/Prices!D39</f>
        <v>1.469185563717653E-2</v>
      </c>
      <c r="AE36" s="92">
        <f>(Prices!E40-Prices!E39)/Prices!E39</f>
        <v>-7.2800808897876528E-3</v>
      </c>
      <c r="AF36" s="92">
        <f>(Prices!F40-Prices!F39)/Prices!F39</f>
        <v>9.3243583447061559E-2</v>
      </c>
      <c r="AG36" s="92">
        <f>(Prices!G40-Prices!G39)/Prices!G39</f>
        <v>3.5435918039373328E-2</v>
      </c>
      <c r="AH36" s="92">
        <f>(Prices!H40-Prices!H39)/Prices!H39</f>
        <v>2.7227722772277262E-2</v>
      </c>
      <c r="AI36" s="92">
        <f>(Prices!I40-Prices!I39)/Prices!I39</f>
        <v>1.4341846758349784E-2</v>
      </c>
      <c r="AJ36" s="92">
        <f>(Prices!J40-Prices!J39)/Prices!J39</f>
        <v>6.8454481298518041E-2</v>
      </c>
      <c r="AK36" s="92">
        <f>(Prices!K40-Prices!K39)/Prices!K39</f>
        <v>8.4127874369044136E-4</v>
      </c>
      <c r="AL36" s="92">
        <f>(Prices!L40-Prices!L39)/Prices!L39</f>
        <v>3.9745749731965055E-2</v>
      </c>
      <c r="AM36" s="92">
        <f>(Prices!M40-Prices!M39)/Prices!M39</f>
        <v>-2.6634382566585822E-2</v>
      </c>
      <c r="AN36" s="92">
        <f>(Prices!N40-Prices!N39)/Prices!N39</f>
        <v>3.8879039748040928E-3</v>
      </c>
    </row>
    <row r="37" spans="1:40" x14ac:dyDescent="0.25">
      <c r="A37" s="96"/>
      <c r="B37" s="96" t="s">
        <v>108</v>
      </c>
      <c r="C37" s="96" t="s">
        <v>109</v>
      </c>
      <c r="D37" s="96" t="s">
        <v>67</v>
      </c>
      <c r="E37" s="96" t="s">
        <v>66</v>
      </c>
      <c r="F37" s="96" t="s">
        <v>110</v>
      </c>
      <c r="J37" s="98"/>
      <c r="K37" s="98"/>
      <c r="L37" s="97"/>
      <c r="M37" s="97"/>
      <c r="N37" s="97"/>
      <c r="O37" s="38">
        <v>41964</v>
      </c>
      <c r="P37" s="92">
        <f t="shared" si="8"/>
        <v>8.2467102142454955E-3</v>
      </c>
      <c r="Q37" s="92">
        <f t="shared" si="9"/>
        <v>-1.1407618659604853E-2</v>
      </c>
      <c r="R37" s="92">
        <f t="shared" si="10"/>
        <v>1.4672655278120363E-2</v>
      </c>
      <c r="S37" s="92">
        <f t="shared" si="11"/>
        <v>3.042061151637426E-2</v>
      </c>
      <c r="T37" s="92">
        <f t="shared" si="12"/>
        <v>1.6867469879518141E-3</v>
      </c>
      <c r="U37" s="92">
        <f t="shared" si="13"/>
        <v>1.8012783265543283E-2</v>
      </c>
      <c r="V37" s="92">
        <f t="shared" si="14"/>
        <v>1.9154557463672332E-2</v>
      </c>
      <c r="W37" s="92">
        <f t="shared" si="15"/>
        <v>-4.4830484729615188E-3</v>
      </c>
      <c r="X37" s="92">
        <f t="shared" si="16"/>
        <v>4.7875082860718661E-3</v>
      </c>
      <c r="Y37" s="92">
        <f t="shared" si="17"/>
        <v>5.3233830845771157E-2</v>
      </c>
      <c r="Z37" s="92">
        <f t="shared" si="18"/>
        <v>1.1608892245612137E-2</v>
      </c>
      <c r="AB37" s="38">
        <v>41964</v>
      </c>
      <c r="AC37" s="36">
        <v>0</v>
      </c>
      <c r="AD37" s="92">
        <f>(Prices!D41-Prices!D40)/Prices!D40</f>
        <v>8.2467102142454955E-3</v>
      </c>
      <c r="AE37" s="92">
        <f>(Prices!E41-Prices!E40)/Prices!E40</f>
        <v>-1.1407618659604853E-2</v>
      </c>
      <c r="AF37" s="92">
        <f>(Prices!F41-Prices!F40)/Prices!F40</f>
        <v>1.4672655278120363E-2</v>
      </c>
      <c r="AG37" s="92">
        <f>(Prices!G41-Prices!G40)/Prices!G40</f>
        <v>3.042061151637426E-2</v>
      </c>
      <c r="AH37" s="92">
        <f>(Prices!H41-Prices!H40)/Prices!H40</f>
        <v>1.6867469879518141E-3</v>
      </c>
      <c r="AI37" s="92">
        <f>(Prices!I41-Prices!I40)/Prices!I40</f>
        <v>1.8012783265543283E-2</v>
      </c>
      <c r="AJ37" s="92">
        <f>(Prices!J41-Prices!J40)/Prices!J40</f>
        <v>1.9154557463672332E-2</v>
      </c>
      <c r="AK37" s="92">
        <f>(Prices!K41-Prices!K40)/Prices!K40</f>
        <v>-4.4830484729615188E-3</v>
      </c>
      <c r="AL37" s="92">
        <f>(Prices!L41-Prices!L40)/Prices!L40</f>
        <v>4.7875082860718661E-3</v>
      </c>
      <c r="AM37" s="92">
        <f>(Prices!M41-Prices!M40)/Prices!M40</f>
        <v>5.3233830845771157E-2</v>
      </c>
      <c r="AN37" s="92">
        <f>(Prices!N41-Prices!N40)/Prices!N40</f>
        <v>1.1608892245612137E-2</v>
      </c>
    </row>
    <row r="38" spans="1:40" x14ac:dyDescent="0.25">
      <c r="A38" s="94" t="s">
        <v>105</v>
      </c>
      <c r="B38" s="94">
        <v>1</v>
      </c>
      <c r="C38" s="94">
        <v>0.13159643749101152</v>
      </c>
      <c r="D38" s="94">
        <v>0.13159643749101152</v>
      </c>
      <c r="E38" s="94">
        <v>115.85639943527647</v>
      </c>
      <c r="F38" s="94">
        <v>1.4671627484820816E-22</v>
      </c>
      <c r="J38" s="97"/>
      <c r="K38" s="97"/>
      <c r="L38" s="97"/>
      <c r="M38" s="97"/>
      <c r="N38" s="97"/>
      <c r="O38" s="38">
        <v>41971</v>
      </c>
      <c r="P38" s="92">
        <f t="shared" si="8"/>
        <v>-4.3706293706289451E-4</v>
      </c>
      <c r="Q38" s="92">
        <f t="shared" si="9"/>
        <v>4.121162167731212E-3</v>
      </c>
      <c r="R38" s="92">
        <f t="shared" si="10"/>
        <v>1.8068153804527622E-2</v>
      </c>
      <c r="S38" s="92">
        <f t="shared" si="11"/>
        <v>1.1899382437114117E-2</v>
      </c>
      <c r="T38" s="92">
        <f t="shared" si="12"/>
        <v>6.2304546547991252E-2</v>
      </c>
      <c r="U38" s="92">
        <f t="shared" si="13"/>
        <v>3.538812785388127E-2</v>
      </c>
      <c r="V38" s="92">
        <f t="shared" si="14"/>
        <v>1.9442644199611194E-2</v>
      </c>
      <c r="W38" s="92">
        <f t="shared" si="15"/>
        <v>-9.8508302842668562E-3</v>
      </c>
      <c r="X38" s="92">
        <f t="shared" si="16"/>
        <v>1.1361970385574047E-2</v>
      </c>
      <c r="Y38" s="92">
        <f t="shared" si="17"/>
        <v>2.267359470949442E-2</v>
      </c>
      <c r="Z38" s="92">
        <f t="shared" si="18"/>
        <v>1.9675599709230887E-3</v>
      </c>
      <c r="AB38" s="38">
        <v>41971</v>
      </c>
      <c r="AC38" s="36">
        <v>0</v>
      </c>
      <c r="AD38" s="92">
        <f>(Prices!D42-Prices!D41)/Prices!D41</f>
        <v>-4.3706293706289451E-4</v>
      </c>
      <c r="AE38" s="92">
        <f>(Prices!E42-Prices!E41)/Prices!E41</f>
        <v>4.121162167731212E-3</v>
      </c>
      <c r="AF38" s="92">
        <f>(Prices!F42-Prices!F41)/Prices!F41</f>
        <v>1.8068153804527622E-2</v>
      </c>
      <c r="AG38" s="92">
        <f>(Prices!G42-Prices!G41)/Prices!G41</f>
        <v>1.1899382437114117E-2</v>
      </c>
      <c r="AH38" s="92">
        <f>(Prices!H42-Prices!H41)/Prices!H41</f>
        <v>6.2304546547991252E-2</v>
      </c>
      <c r="AI38" s="92">
        <f>(Prices!I42-Prices!I41)/Prices!I41</f>
        <v>3.538812785388127E-2</v>
      </c>
      <c r="AJ38" s="92">
        <f>(Prices!J42-Prices!J41)/Prices!J41</f>
        <v>1.9442644199611194E-2</v>
      </c>
      <c r="AK38" s="92">
        <f>(Prices!K42-Prices!K41)/Prices!K41</f>
        <v>-9.8508302842668562E-3</v>
      </c>
      <c r="AL38" s="92">
        <f>(Prices!L42-Prices!L41)/Prices!L41</f>
        <v>1.1361970385574047E-2</v>
      </c>
      <c r="AM38" s="92">
        <f>(Prices!M42-Prices!M41)/Prices!M41</f>
        <v>2.267359470949442E-2</v>
      </c>
      <c r="AN38" s="92">
        <f>(Prices!N42-Prices!N41)/Prices!N41</f>
        <v>1.9675599709230887E-3</v>
      </c>
    </row>
    <row r="39" spans="1:40" x14ac:dyDescent="0.25">
      <c r="A39" s="94" t="s">
        <v>106</v>
      </c>
      <c r="B39" s="94">
        <v>258</v>
      </c>
      <c r="C39" s="94">
        <v>0.29305140707094296</v>
      </c>
      <c r="D39" s="94">
        <v>1.1358581669416393E-3</v>
      </c>
      <c r="E39" s="94"/>
      <c r="F39" s="94"/>
      <c r="J39" s="98"/>
      <c r="K39" s="98"/>
      <c r="L39" s="97"/>
      <c r="M39" s="97"/>
      <c r="N39" s="97"/>
      <c r="O39" s="38">
        <v>41978</v>
      </c>
      <c r="P39" s="92">
        <f t="shared" si="8"/>
        <v>1.3617340246111605E-2</v>
      </c>
      <c r="Q39" s="92">
        <f t="shared" si="9"/>
        <v>1.4775292427662755E-2</v>
      </c>
      <c r="R39" s="92">
        <f t="shared" si="10"/>
        <v>-7.6807256177437569E-2</v>
      </c>
      <c r="S39" s="92">
        <f t="shared" si="11"/>
        <v>-1.6001711818993763E-2</v>
      </c>
      <c r="T39" s="92">
        <f t="shared" si="12"/>
        <v>1.0416666666666687E-2</v>
      </c>
      <c r="U39" s="92">
        <f t="shared" si="13"/>
        <v>2.1315692760014639E-2</v>
      </c>
      <c r="V39" s="92">
        <f t="shared" si="14"/>
        <v>-1.9071837253656157E-3</v>
      </c>
      <c r="W39" s="92">
        <f t="shared" si="15"/>
        <v>5.8555997725980739E-2</v>
      </c>
      <c r="X39" s="92">
        <f t="shared" si="16"/>
        <v>4.6024570558817118E-2</v>
      </c>
      <c r="Y39" s="92">
        <f t="shared" si="17"/>
        <v>6.4665127020785487E-3</v>
      </c>
      <c r="Z39" s="92">
        <f t="shared" si="18"/>
        <v>3.7774283567850744E-3</v>
      </c>
      <c r="AB39" s="38">
        <v>41978</v>
      </c>
      <c r="AC39" s="36">
        <v>0</v>
      </c>
      <c r="AD39" s="92">
        <f>(Prices!D43-Prices!D42)/Prices!D42</f>
        <v>1.3617340246111605E-2</v>
      </c>
      <c r="AE39" s="92">
        <f>(Prices!E43-Prices!E42)/Prices!E42</f>
        <v>1.4775292427662755E-2</v>
      </c>
      <c r="AF39" s="92">
        <f>(Prices!F43-Prices!F42)/Prices!F42</f>
        <v>-7.6807256177437569E-2</v>
      </c>
      <c r="AG39" s="92">
        <f>(Prices!G43-Prices!G42)/Prices!G42</f>
        <v>-1.6001711818993763E-2</v>
      </c>
      <c r="AH39" s="92">
        <f>(Prices!H43-Prices!H42)/Prices!H42</f>
        <v>1.0416666666666687E-2</v>
      </c>
      <c r="AI39" s="92">
        <f>(Prices!I43-Prices!I42)/Prices!I42</f>
        <v>2.1315692760014639E-2</v>
      </c>
      <c r="AJ39" s="92">
        <f>(Prices!J43-Prices!J42)/Prices!J42</f>
        <v>-1.9071837253656157E-3</v>
      </c>
      <c r="AK39" s="92">
        <f>(Prices!K43-Prices!K42)/Prices!K42</f>
        <v>5.8555997725980739E-2</v>
      </c>
      <c r="AL39" s="92">
        <f>(Prices!L43-Prices!L42)/Prices!L42</f>
        <v>4.6024570558817118E-2</v>
      </c>
      <c r="AM39" s="92">
        <f>(Prices!M43-Prices!M42)/Prices!M42</f>
        <v>6.4665127020785487E-3</v>
      </c>
      <c r="AN39" s="92">
        <f>(Prices!N43-Prices!N42)/Prices!N42</f>
        <v>3.7774283567850744E-3</v>
      </c>
    </row>
    <row r="40" spans="1:40" ht="15.75" thickBot="1" x14ac:dyDescent="0.3">
      <c r="A40" s="95" t="s">
        <v>6</v>
      </c>
      <c r="B40" s="95">
        <v>259</v>
      </c>
      <c r="C40" s="95">
        <v>0.42464784456195448</v>
      </c>
      <c r="D40" s="95"/>
      <c r="E40" s="95"/>
      <c r="F40" s="95"/>
      <c r="J40" s="98"/>
      <c r="K40" s="98"/>
      <c r="L40" s="97"/>
      <c r="M40" s="97"/>
      <c r="N40" s="97"/>
      <c r="O40" s="38">
        <v>41985</v>
      </c>
      <c r="P40" s="92">
        <f t="shared" si="8"/>
        <v>-3.1737228076662384E-2</v>
      </c>
      <c r="Q40" s="92">
        <f t="shared" si="9"/>
        <v>-1.921132457027306E-2</v>
      </c>
      <c r="R40" s="92">
        <f t="shared" si="10"/>
        <v>-1.6984902280651155E-2</v>
      </c>
      <c r="S40" s="92">
        <f t="shared" si="11"/>
        <v>-8.6529075975412262E-2</v>
      </c>
      <c r="T40" s="92">
        <f t="shared" si="12"/>
        <v>-3.7427162707306019E-2</v>
      </c>
      <c r="U40" s="92">
        <f t="shared" si="13"/>
        <v>-4.4440446203670367E-2</v>
      </c>
      <c r="V40" s="92">
        <f t="shared" si="14"/>
        <v>-4.5222929936305674E-2</v>
      </c>
      <c r="W40" s="92">
        <f t="shared" si="15"/>
        <v>-2.6584317937701447E-2</v>
      </c>
      <c r="X40" s="92">
        <f t="shared" si="16"/>
        <v>-4.9889131798147666E-3</v>
      </c>
      <c r="Y40" s="92">
        <f t="shared" si="17"/>
        <v>-8.6737035337310725E-2</v>
      </c>
      <c r="Z40" s="92">
        <f t="shared" si="18"/>
        <v>-3.5193799552245657E-2</v>
      </c>
      <c r="AB40" s="38">
        <v>41985</v>
      </c>
      <c r="AC40" s="36">
        <v>0</v>
      </c>
      <c r="AD40" s="92">
        <f>(Prices!D44-Prices!D43)/Prices!D43</f>
        <v>-3.1737228076662384E-2</v>
      </c>
      <c r="AE40" s="92">
        <f>(Prices!E44-Prices!E43)/Prices!E43</f>
        <v>-1.921132457027306E-2</v>
      </c>
      <c r="AF40" s="92">
        <f>(Prices!F44-Prices!F43)/Prices!F43</f>
        <v>-1.6984902280651155E-2</v>
      </c>
      <c r="AG40" s="92">
        <f>(Prices!G44-Prices!G43)/Prices!G43</f>
        <v>-8.6529075975412262E-2</v>
      </c>
      <c r="AH40" s="92">
        <f>(Prices!H44-Prices!H43)/Prices!H43</f>
        <v>-3.7427162707306019E-2</v>
      </c>
      <c r="AI40" s="92">
        <f>(Prices!I44-Prices!I43)/Prices!I43</f>
        <v>-4.4440446203670367E-2</v>
      </c>
      <c r="AJ40" s="92">
        <f>(Prices!J44-Prices!J43)/Prices!J43</f>
        <v>-4.5222929936305674E-2</v>
      </c>
      <c r="AK40" s="92">
        <f>(Prices!K44-Prices!K43)/Prices!K43</f>
        <v>-2.6584317937701447E-2</v>
      </c>
      <c r="AL40" s="92">
        <f>(Prices!L44-Prices!L43)/Prices!L43</f>
        <v>-4.9889131798147666E-3</v>
      </c>
      <c r="AM40" s="92">
        <f>(Prices!M44-Prices!M43)/Prices!M43</f>
        <v>-8.6737035337310725E-2</v>
      </c>
      <c r="AN40" s="92">
        <f>(Prices!N44-Prices!N43)/Prices!N43</f>
        <v>-3.5193799552245657E-2</v>
      </c>
    </row>
    <row r="41" spans="1:40" ht="15.75" thickBot="1" x14ac:dyDescent="0.3">
      <c r="A41"/>
      <c r="B41"/>
      <c r="C41"/>
      <c r="D41"/>
      <c r="E41"/>
      <c r="F41"/>
      <c r="J41" s="98"/>
      <c r="K41" s="98"/>
      <c r="L41" s="97"/>
      <c r="M41" s="97"/>
      <c r="N41" s="97"/>
      <c r="O41" s="38">
        <v>41992</v>
      </c>
      <c r="P41" s="92">
        <f t="shared" si="8"/>
        <v>5.3207739307535543E-2</v>
      </c>
      <c r="Q41" s="92">
        <f t="shared" si="9"/>
        <v>4.7010309278350537E-2</v>
      </c>
      <c r="R41" s="92">
        <f t="shared" si="10"/>
        <v>-2.4144278792650117E-2</v>
      </c>
      <c r="S41" s="92">
        <f t="shared" si="11"/>
        <v>4.5209903121636238E-2</v>
      </c>
      <c r="T41" s="92">
        <f t="shared" si="12"/>
        <v>4.2840512223515627E-2</v>
      </c>
      <c r="U41" s="92">
        <f t="shared" si="13"/>
        <v>2.1088307286763273E-2</v>
      </c>
      <c r="V41" s="92">
        <f t="shared" si="14"/>
        <v>2.6684456304202232E-3</v>
      </c>
      <c r="W41" s="92">
        <f t="shared" si="15"/>
        <v>6.2344827586206839E-2</v>
      </c>
      <c r="X41" s="92">
        <f t="shared" si="16"/>
        <v>1.9986001393732505E-2</v>
      </c>
      <c r="Y41" s="92">
        <f t="shared" si="17"/>
        <v>1.7587939698492535E-2</v>
      </c>
      <c r="Z41" s="92">
        <f t="shared" si="18"/>
        <v>3.4120220625375779E-2</v>
      </c>
      <c r="AB41" s="38">
        <v>41992</v>
      </c>
      <c r="AC41" s="36">
        <v>0</v>
      </c>
      <c r="AD41" s="92">
        <f>(Prices!D45-Prices!D44)/Prices!D44</f>
        <v>5.3207739307535543E-2</v>
      </c>
      <c r="AE41" s="92">
        <f>(Prices!E45-Prices!E44)/Prices!E44</f>
        <v>4.7010309278350537E-2</v>
      </c>
      <c r="AF41" s="92">
        <f>(Prices!F45-Prices!F44)/Prices!F44</f>
        <v>-2.4144278792650117E-2</v>
      </c>
      <c r="AG41" s="92">
        <f>(Prices!G45-Prices!G44)/Prices!G44</f>
        <v>4.5209903121636238E-2</v>
      </c>
      <c r="AH41" s="92">
        <f>(Prices!H45-Prices!H44)/Prices!H44</f>
        <v>4.2840512223515627E-2</v>
      </c>
      <c r="AI41" s="92">
        <f>(Prices!I45-Prices!I44)/Prices!I44</f>
        <v>2.1088307286763273E-2</v>
      </c>
      <c r="AJ41" s="92">
        <f>(Prices!J45-Prices!J44)/Prices!J44</f>
        <v>2.6684456304202232E-3</v>
      </c>
      <c r="AK41" s="92">
        <f>(Prices!K45-Prices!K44)/Prices!K44</f>
        <v>6.2344827586206839E-2</v>
      </c>
      <c r="AL41" s="92">
        <f>(Prices!L45-Prices!L44)/Prices!L44</f>
        <v>1.9986001393732505E-2</v>
      </c>
      <c r="AM41" s="92">
        <f>(Prices!M45-Prices!M44)/Prices!M44</f>
        <v>1.7587939698492535E-2</v>
      </c>
      <c r="AN41" s="92">
        <f>(Prices!N45-Prices!N44)/Prices!N44</f>
        <v>3.4120220625375779E-2</v>
      </c>
    </row>
    <row r="42" spans="1:40" x14ac:dyDescent="0.25">
      <c r="A42" s="96"/>
      <c r="B42" s="96" t="s">
        <v>111</v>
      </c>
      <c r="C42" s="96" t="s">
        <v>102</v>
      </c>
      <c r="D42" s="96" t="s">
        <v>112</v>
      </c>
      <c r="E42" s="96" t="s">
        <v>113</v>
      </c>
      <c r="F42" s="96" t="s">
        <v>114</v>
      </c>
      <c r="G42" s="96" t="s">
        <v>115</v>
      </c>
      <c r="H42" s="96" t="s">
        <v>116</v>
      </c>
      <c r="I42" s="96" t="s">
        <v>117</v>
      </c>
      <c r="J42" s="98"/>
      <c r="K42" s="98"/>
      <c r="L42" s="97"/>
      <c r="M42" s="97"/>
      <c r="N42" s="97"/>
      <c r="O42" s="38">
        <v>41999</v>
      </c>
      <c r="P42" s="92">
        <f t="shared" si="8"/>
        <v>4.713500120860515E-3</v>
      </c>
      <c r="Q42" s="92">
        <f t="shared" si="9"/>
        <v>1.1421819614021235E-2</v>
      </c>
      <c r="R42" s="92">
        <f t="shared" si="10"/>
        <v>3.064358221552449E-2</v>
      </c>
      <c r="S42" s="92">
        <f t="shared" si="11"/>
        <v>4.277905410758133E-2</v>
      </c>
      <c r="T42" s="92">
        <f t="shared" si="12"/>
        <v>2.2103148024112569E-2</v>
      </c>
      <c r="U42" s="92">
        <f t="shared" si="13"/>
        <v>9.4043887147336365E-3</v>
      </c>
      <c r="V42" s="92">
        <f t="shared" si="14"/>
        <v>2.7944111776447102E-2</v>
      </c>
      <c r="W42" s="92">
        <f t="shared" si="15"/>
        <v>5.4531290573877136E-3</v>
      </c>
      <c r="X42" s="92">
        <f t="shared" si="16"/>
        <v>-9.5582030449921657E-3</v>
      </c>
      <c r="Y42" s="92">
        <f t="shared" si="17"/>
        <v>8.3950617283951451E-3</v>
      </c>
      <c r="Z42" s="92">
        <f t="shared" si="18"/>
        <v>8.7509337044374535E-3</v>
      </c>
      <c r="AB42" s="38">
        <v>41999</v>
      </c>
      <c r="AC42" s="36">
        <v>0</v>
      </c>
      <c r="AD42" s="92">
        <f>(Prices!D46-Prices!D45)/Prices!D45</f>
        <v>4.713500120860515E-3</v>
      </c>
      <c r="AE42" s="92">
        <f>(Prices!E46-Prices!E45)/Prices!E45</f>
        <v>1.1421819614021235E-2</v>
      </c>
      <c r="AF42" s="92">
        <f>(Prices!F46-Prices!F45)/Prices!F45</f>
        <v>3.064358221552449E-2</v>
      </c>
      <c r="AG42" s="92">
        <f>(Prices!G46-Prices!G45)/Prices!G45</f>
        <v>4.277905410758133E-2</v>
      </c>
      <c r="AH42" s="92">
        <f>(Prices!H46-Prices!H45)/Prices!H45</f>
        <v>2.2103148024112569E-2</v>
      </c>
      <c r="AI42" s="92">
        <f>(Prices!I46-Prices!I45)/Prices!I45</f>
        <v>9.4043887147336365E-3</v>
      </c>
      <c r="AJ42" s="92">
        <f>(Prices!J46-Prices!J45)/Prices!J45</f>
        <v>2.7944111776447102E-2</v>
      </c>
      <c r="AK42" s="92">
        <f>(Prices!K46-Prices!K45)/Prices!K45</f>
        <v>5.4531290573877136E-3</v>
      </c>
      <c r="AL42" s="92">
        <f>(Prices!L46-Prices!L45)/Prices!L45</f>
        <v>-9.5582030449921657E-3</v>
      </c>
      <c r="AM42" s="92">
        <f>(Prices!M46-Prices!M45)/Prices!M45</f>
        <v>8.3950617283951451E-3</v>
      </c>
      <c r="AN42" s="92">
        <f>(Prices!N46-Prices!N45)/Prices!N45</f>
        <v>8.7509337044374535E-3</v>
      </c>
    </row>
    <row r="43" spans="1:40" x14ac:dyDescent="0.25">
      <c r="A43" s="94" t="s">
        <v>107</v>
      </c>
      <c r="B43" s="94">
        <v>4.6237559518069815E-3</v>
      </c>
      <c r="C43" s="94">
        <v>2.1000860240963808E-3</v>
      </c>
      <c r="D43" s="94">
        <v>2.2016983584262833</v>
      </c>
      <c r="E43" s="94">
        <v>2.8572037232520105E-2</v>
      </c>
      <c r="F43" s="94">
        <v>4.8826364194593398E-4</v>
      </c>
      <c r="G43" s="94">
        <v>8.7592482616680283E-3</v>
      </c>
      <c r="H43" s="94">
        <v>4.8826364194593398E-4</v>
      </c>
      <c r="I43" s="94">
        <v>8.7592482616680283E-3</v>
      </c>
      <c r="J43" s="98"/>
      <c r="K43" s="98"/>
      <c r="L43" s="97"/>
      <c r="M43" s="97"/>
      <c r="N43" s="97"/>
      <c r="O43" s="38">
        <v>42006</v>
      </c>
      <c r="P43" s="92">
        <f t="shared" si="8"/>
        <v>-1.3232227428859978E-2</v>
      </c>
      <c r="Q43" s="92">
        <f t="shared" si="9"/>
        <v>7.5934579439252449E-3</v>
      </c>
      <c r="R43" s="92">
        <f t="shared" si="10"/>
        <v>-1.8441554239864376E-3</v>
      </c>
      <c r="S43" s="92">
        <f t="shared" si="11"/>
        <v>-1.2763047937400341E-2</v>
      </c>
      <c r="T43" s="92">
        <f t="shared" si="12"/>
        <v>-3.7134119702927413E-3</v>
      </c>
      <c r="U43" s="92">
        <f t="shared" si="13"/>
        <v>-2.3017902813299327E-2</v>
      </c>
      <c r="V43" s="92">
        <f t="shared" si="14"/>
        <v>-5.8252427184465926E-3</v>
      </c>
      <c r="W43" s="92">
        <f t="shared" si="15"/>
        <v>-2.5826446280986597E-4</v>
      </c>
      <c r="X43" s="92">
        <f t="shared" si="16"/>
        <v>-1.4337904850216692E-2</v>
      </c>
      <c r="Y43" s="92">
        <f t="shared" si="17"/>
        <v>-1.4201762977473196E-2</v>
      </c>
      <c r="Z43" s="92">
        <f t="shared" si="18"/>
        <v>-1.4635440813153648E-2</v>
      </c>
      <c r="AB43" s="38">
        <v>42006</v>
      </c>
      <c r="AC43" s="36">
        <v>0</v>
      </c>
      <c r="AD43" s="92">
        <f>(Prices!D47-Prices!D46)/Prices!D46</f>
        <v>-1.3232227428859978E-2</v>
      </c>
      <c r="AE43" s="92">
        <f>(Prices!E47-Prices!E46)/Prices!E46</f>
        <v>7.5934579439252449E-3</v>
      </c>
      <c r="AF43" s="92">
        <f>(Prices!F47-Prices!F46)/Prices!F46</f>
        <v>-1.8441554239864376E-3</v>
      </c>
      <c r="AG43" s="92">
        <f>(Prices!G47-Prices!G46)/Prices!G46</f>
        <v>-1.2763047937400341E-2</v>
      </c>
      <c r="AH43" s="92">
        <f>(Prices!H47-Prices!H46)/Prices!H46</f>
        <v>-3.7134119702927413E-3</v>
      </c>
      <c r="AI43" s="92">
        <f>(Prices!I47-Prices!I46)/Prices!I46</f>
        <v>-2.3017902813299327E-2</v>
      </c>
      <c r="AJ43" s="92">
        <f>(Prices!J47-Prices!J46)/Prices!J46</f>
        <v>-5.8252427184465926E-3</v>
      </c>
      <c r="AK43" s="92">
        <f>(Prices!K47-Prices!K46)/Prices!K46</f>
        <v>-2.5826446280986597E-4</v>
      </c>
      <c r="AL43" s="92">
        <f>(Prices!L47-Prices!L46)/Prices!L46</f>
        <v>-1.4337904850216692E-2</v>
      </c>
      <c r="AM43" s="92">
        <f>(Prices!M47-Prices!M46)/Prices!M46</f>
        <v>-1.4201762977473196E-2</v>
      </c>
      <c r="AN43" s="92">
        <f>(Prices!N47-Prices!N46)/Prices!N46</f>
        <v>-1.4635440813153648E-2</v>
      </c>
    </row>
    <row r="44" spans="1:40" ht="15.75" thickBot="1" x14ac:dyDescent="0.3">
      <c r="A44" s="95" t="s">
        <v>118</v>
      </c>
      <c r="B44" s="95">
        <v>1.2523450231835849</v>
      </c>
      <c r="C44" s="95">
        <v>0.11634935512096285</v>
      </c>
      <c r="D44" s="95">
        <v>10.76366106096232</v>
      </c>
      <c r="E44" s="95">
        <v>1.4671627484820501E-22</v>
      </c>
      <c r="F44" s="95">
        <v>1.0232297117919638</v>
      </c>
      <c r="G44" s="95">
        <v>1.481460334575206</v>
      </c>
      <c r="H44" s="95">
        <v>1.0232297117919638</v>
      </c>
      <c r="I44" s="95">
        <v>1.481460334575206</v>
      </c>
      <c r="J44" s="98"/>
      <c r="K44" s="98"/>
      <c r="L44" s="97"/>
      <c r="M44" s="97"/>
      <c r="N44" s="97"/>
      <c r="O44" s="38">
        <v>42013</v>
      </c>
      <c r="P44" s="92">
        <f t="shared" si="8"/>
        <v>-1.4872607582591721E-2</v>
      </c>
      <c r="Q44" s="92">
        <f t="shared" si="9"/>
        <v>-4.2512077294685775E-3</v>
      </c>
      <c r="R44" s="92">
        <f t="shared" si="10"/>
        <v>-3.7566447477195987E-2</v>
      </c>
      <c r="S44" s="92">
        <f t="shared" si="11"/>
        <v>1.2235398230088498E-2</v>
      </c>
      <c r="T44" s="92">
        <f t="shared" si="12"/>
        <v>1.512826134619596E-2</v>
      </c>
      <c r="U44" s="92">
        <f t="shared" si="13"/>
        <v>2.243829468960444E-3</v>
      </c>
      <c r="V44" s="92">
        <f t="shared" si="14"/>
        <v>-9.7656249999999081E-3</v>
      </c>
      <c r="W44" s="92">
        <f t="shared" si="15"/>
        <v>-4.7274606044949583E-2</v>
      </c>
      <c r="X44" s="92">
        <f t="shared" si="16"/>
        <v>2.6295473369083527E-2</v>
      </c>
      <c r="Y44" s="92">
        <f t="shared" si="17"/>
        <v>-6.11028315946349E-2</v>
      </c>
      <c r="Z44" s="92">
        <f t="shared" si="18"/>
        <v>-6.5056312920424228E-3</v>
      </c>
      <c r="AB44" s="38">
        <v>42013</v>
      </c>
      <c r="AC44" s="36">
        <v>0</v>
      </c>
      <c r="AD44" s="92">
        <f>(Prices!D48-Prices!D47)/Prices!D47</f>
        <v>-1.4872607582591721E-2</v>
      </c>
      <c r="AE44" s="92">
        <f>(Prices!E48-Prices!E47)/Prices!E47</f>
        <v>-4.2512077294685775E-3</v>
      </c>
      <c r="AF44" s="92">
        <f>(Prices!F48-Prices!F47)/Prices!F47</f>
        <v>-3.7566447477195987E-2</v>
      </c>
      <c r="AG44" s="92">
        <f>(Prices!G48-Prices!G47)/Prices!G47</f>
        <v>1.2235398230088498E-2</v>
      </c>
      <c r="AH44" s="92">
        <f>(Prices!H48-Prices!H47)/Prices!H47</f>
        <v>1.512826134619596E-2</v>
      </c>
      <c r="AI44" s="92">
        <f>(Prices!I48-Prices!I47)/Prices!I47</f>
        <v>2.243829468960444E-3</v>
      </c>
      <c r="AJ44" s="92">
        <f>(Prices!J48-Prices!J47)/Prices!J47</f>
        <v>-9.7656249999999081E-3</v>
      </c>
      <c r="AK44" s="92">
        <f>(Prices!K48-Prices!K47)/Prices!K47</f>
        <v>-4.7274606044949583E-2</v>
      </c>
      <c r="AL44" s="92">
        <f>(Prices!L48-Prices!L47)/Prices!L47</f>
        <v>2.6295473369083527E-2</v>
      </c>
      <c r="AM44" s="92">
        <f>(Prices!M48-Prices!M47)/Prices!M47</f>
        <v>-6.11028315946349E-2</v>
      </c>
      <c r="AN44" s="92">
        <f>(Prices!N48-Prices!N47)/Prices!N47</f>
        <v>-6.5056312920424228E-3</v>
      </c>
    </row>
    <row r="45" spans="1:40" x14ac:dyDescent="0.25">
      <c r="A45"/>
      <c r="B45"/>
      <c r="C45"/>
      <c r="D45"/>
      <c r="E45"/>
      <c r="F45"/>
      <c r="J45" s="98"/>
      <c r="K45" s="98"/>
      <c r="L45" s="97"/>
      <c r="M45" s="97"/>
      <c r="N45" s="97"/>
      <c r="O45" s="38">
        <v>42020</v>
      </c>
      <c r="P45" s="92">
        <f t="shared" si="8"/>
        <v>2.3511941591386923E-3</v>
      </c>
      <c r="Q45" s="92">
        <f t="shared" si="9"/>
        <v>1.3778381525325069E-2</v>
      </c>
      <c r="R45" s="92">
        <f t="shared" si="10"/>
        <v>-2.0846664899022149E-2</v>
      </c>
      <c r="S45" s="92">
        <f t="shared" si="11"/>
        <v>-5.7776346189473467E-3</v>
      </c>
      <c r="T45" s="92">
        <f t="shared" si="12"/>
        <v>-1.8142548596112234E-2</v>
      </c>
      <c r="U45" s="92">
        <f t="shared" si="13"/>
        <v>-5.9701492537313485E-3</v>
      </c>
      <c r="V45" s="92">
        <f t="shared" si="14"/>
        <v>-1.2491781722551037E-2</v>
      </c>
      <c r="W45" s="92">
        <f t="shared" si="15"/>
        <v>-5.3958785249457748E-2</v>
      </c>
      <c r="X45" s="92">
        <f t="shared" si="16"/>
        <v>2.1737649063032351E-2</v>
      </c>
      <c r="Y45" s="92">
        <f t="shared" si="17"/>
        <v>7.1428571428571508E-2</v>
      </c>
      <c r="Z45" s="92">
        <f t="shared" si="18"/>
        <v>-1.2416810977543826E-2</v>
      </c>
      <c r="AB45" s="38">
        <v>42020</v>
      </c>
      <c r="AC45" s="36">
        <v>0</v>
      </c>
      <c r="AD45" s="92">
        <f>(Prices!D49-Prices!D48)/Prices!D48</f>
        <v>2.3511941591386923E-3</v>
      </c>
      <c r="AE45" s="92">
        <f>(Prices!E49-Prices!E48)/Prices!E48</f>
        <v>1.3778381525325069E-2</v>
      </c>
      <c r="AF45" s="92">
        <f>(Prices!F49-Prices!F48)/Prices!F48</f>
        <v>-2.0846664899022149E-2</v>
      </c>
      <c r="AG45" s="92">
        <f>(Prices!G49-Prices!G48)/Prices!G48</f>
        <v>-5.7776346189473467E-3</v>
      </c>
      <c r="AH45" s="92">
        <f>(Prices!H49-Prices!H48)/Prices!H48</f>
        <v>-1.8142548596112234E-2</v>
      </c>
      <c r="AI45" s="92">
        <f>(Prices!I49-Prices!I48)/Prices!I48</f>
        <v>-5.9701492537313485E-3</v>
      </c>
      <c r="AJ45" s="92">
        <f>(Prices!J49-Prices!J48)/Prices!J48</f>
        <v>-1.2491781722551037E-2</v>
      </c>
      <c r="AK45" s="92">
        <f>(Prices!K49-Prices!K48)/Prices!K48</f>
        <v>-5.3958785249457748E-2</v>
      </c>
      <c r="AL45" s="92">
        <f>(Prices!L49-Prices!L48)/Prices!L48</f>
        <v>2.1737649063032351E-2</v>
      </c>
      <c r="AM45" s="92">
        <f>(Prices!M49-Prices!M48)/Prices!M48</f>
        <v>7.1428571428571508E-2</v>
      </c>
      <c r="AN45" s="92">
        <f>(Prices!N49-Prices!N48)/Prices!N48</f>
        <v>-1.2416810977543826E-2</v>
      </c>
    </row>
    <row r="46" spans="1:40" x14ac:dyDescent="0.25">
      <c r="A46"/>
      <c r="B46"/>
      <c r="C46"/>
      <c r="D46"/>
      <c r="E46"/>
      <c r="F46"/>
      <c r="J46" s="98"/>
      <c r="K46" s="98"/>
      <c r="L46" s="97"/>
      <c r="M46" s="97"/>
      <c r="N46" s="97"/>
      <c r="O46" s="38">
        <v>42027</v>
      </c>
      <c r="P46" s="92">
        <f t="shared" si="8"/>
        <v>1.24691358024692E-2</v>
      </c>
      <c r="Q46" s="92">
        <f t="shared" si="9"/>
        <v>1.4548238897396593E-2</v>
      </c>
      <c r="R46" s="92">
        <f t="shared" si="10"/>
        <v>7.4465229224228977E-2</v>
      </c>
      <c r="S46" s="92">
        <f t="shared" si="11"/>
        <v>2.9362287811592013E-2</v>
      </c>
      <c r="T46" s="92">
        <f t="shared" si="12"/>
        <v>2.0237571491421066E-2</v>
      </c>
      <c r="U46" s="92">
        <f t="shared" si="13"/>
        <v>3.3408408408408426E-2</v>
      </c>
      <c r="V46" s="92">
        <f t="shared" si="14"/>
        <v>-7.3235685752329853E-3</v>
      </c>
      <c r="W46" s="92">
        <f t="shared" si="15"/>
        <v>7.4519919747778164E-3</v>
      </c>
      <c r="X46" s="92">
        <f t="shared" si="16"/>
        <v>1.0204081632653069E-2</v>
      </c>
      <c r="Y46" s="92">
        <f t="shared" si="17"/>
        <v>1.9753086419753017E-2</v>
      </c>
      <c r="Z46" s="92">
        <f t="shared" si="18"/>
        <v>1.6044225251919477E-2</v>
      </c>
      <c r="AB46" s="38">
        <v>42027</v>
      </c>
      <c r="AC46" s="36">
        <v>0</v>
      </c>
      <c r="AD46" s="92">
        <f>(Prices!D50-Prices!D49)/Prices!D49</f>
        <v>1.24691358024692E-2</v>
      </c>
      <c r="AE46" s="92">
        <f>(Prices!E50-Prices!E49)/Prices!E49</f>
        <v>1.4548238897396593E-2</v>
      </c>
      <c r="AF46" s="92">
        <f>(Prices!F50-Prices!F49)/Prices!F49</f>
        <v>7.4465229224228977E-2</v>
      </c>
      <c r="AG46" s="92">
        <f>(Prices!G50-Prices!G49)/Prices!G49</f>
        <v>2.9362287811592013E-2</v>
      </c>
      <c r="AH46" s="92">
        <f>(Prices!H50-Prices!H49)/Prices!H49</f>
        <v>2.0237571491421066E-2</v>
      </c>
      <c r="AI46" s="92">
        <f>(Prices!I50-Prices!I49)/Prices!I49</f>
        <v>3.3408408408408426E-2</v>
      </c>
      <c r="AJ46" s="92">
        <f>(Prices!J50-Prices!J49)/Prices!J49</f>
        <v>-7.3235685752329853E-3</v>
      </c>
      <c r="AK46" s="92">
        <f>(Prices!K50-Prices!K49)/Prices!K49</f>
        <v>7.4519919747778164E-3</v>
      </c>
      <c r="AL46" s="92">
        <f>(Prices!L50-Prices!L49)/Prices!L49</f>
        <v>1.0204081632653069E-2</v>
      </c>
      <c r="AM46" s="92">
        <f>(Prices!M50-Prices!M49)/Prices!M49</f>
        <v>1.9753086419753017E-2</v>
      </c>
      <c r="AN46" s="92">
        <f>(Prices!N50-Prices!N49)/Prices!N49</f>
        <v>1.6044225251919477E-2</v>
      </c>
    </row>
    <row r="47" spans="1:40" x14ac:dyDescent="0.25">
      <c r="A47"/>
      <c r="B47"/>
      <c r="C47"/>
      <c r="D47"/>
      <c r="E47"/>
      <c r="F47"/>
      <c r="J47" s="98"/>
      <c r="K47" s="98"/>
      <c r="L47" s="97"/>
      <c r="M47" s="97"/>
      <c r="N47" s="97"/>
      <c r="O47" s="38">
        <v>42034</v>
      </c>
      <c r="P47" s="92">
        <f t="shared" si="8"/>
        <v>-1.0486526033410552E-2</v>
      </c>
      <c r="Q47" s="92">
        <f t="shared" si="9"/>
        <v>-2.9622641509433969E-2</v>
      </c>
      <c r="R47" s="92">
        <f t="shared" si="10"/>
        <v>0.13489544688064753</v>
      </c>
      <c r="S47" s="92">
        <f t="shared" si="11"/>
        <v>7.9854404991828845E-2</v>
      </c>
      <c r="T47" s="92">
        <f t="shared" si="12"/>
        <v>-5.2177662785683518E-2</v>
      </c>
      <c r="U47" s="92">
        <f t="shared" si="13"/>
        <v>-2.9240828187431882E-2</v>
      </c>
      <c r="V47" s="92">
        <f t="shared" si="14"/>
        <v>-1.3413816230717591E-2</v>
      </c>
      <c r="W47" s="92">
        <f t="shared" si="15"/>
        <v>-3.8122332859174858E-2</v>
      </c>
      <c r="X47" s="92">
        <f t="shared" si="16"/>
        <v>-3.3207895952993997E-2</v>
      </c>
      <c r="Y47" s="92">
        <f t="shared" si="17"/>
        <v>1.2106537530266345E-2</v>
      </c>
      <c r="Z47" s="92">
        <f t="shared" si="18"/>
        <v>-2.7697399411830578E-2</v>
      </c>
      <c r="AB47" s="38">
        <v>42034</v>
      </c>
      <c r="AC47" s="36">
        <v>0</v>
      </c>
      <c r="AD47" s="92">
        <f>(Prices!D51-Prices!D50)/Prices!D50</f>
        <v>-1.0486526033410552E-2</v>
      </c>
      <c r="AE47" s="92">
        <f>(Prices!E51-Prices!E50)/Prices!E50</f>
        <v>-2.9622641509433969E-2</v>
      </c>
      <c r="AF47" s="92">
        <f>(Prices!F51-Prices!F50)/Prices!F50</f>
        <v>0.13489544688064753</v>
      </c>
      <c r="AG47" s="92">
        <f>(Prices!G51-Prices!G50)/Prices!G50</f>
        <v>7.9854404991828845E-2</v>
      </c>
      <c r="AH47" s="92">
        <f>(Prices!H51-Prices!H50)/Prices!H50</f>
        <v>-5.2177662785683518E-2</v>
      </c>
      <c r="AI47" s="92">
        <f>(Prices!I51-Prices!I50)/Prices!I50</f>
        <v>-2.9240828187431882E-2</v>
      </c>
      <c r="AJ47" s="92">
        <f>(Prices!J51-Prices!J50)/Prices!J50</f>
        <v>-1.3413816230717591E-2</v>
      </c>
      <c r="AK47" s="92">
        <f>(Prices!K51-Prices!K50)/Prices!K50</f>
        <v>-3.8122332859174858E-2</v>
      </c>
      <c r="AL47" s="92">
        <f>(Prices!L51-Prices!L50)/Prices!L50</f>
        <v>-3.3207895952993997E-2</v>
      </c>
      <c r="AM47" s="92">
        <f>(Prices!M51-Prices!M50)/Prices!M50</f>
        <v>1.2106537530266345E-2</v>
      </c>
      <c r="AN47" s="92">
        <f>(Prices!N51-Prices!N50)/Prices!N50</f>
        <v>-2.7697399411830578E-2</v>
      </c>
    </row>
    <row r="48" spans="1:40" x14ac:dyDescent="0.25">
      <c r="A48" s="97"/>
      <c r="B48" s="98"/>
      <c r="C48" s="98"/>
      <c r="D48" s="98"/>
      <c r="E48" s="98"/>
      <c r="F48" s="98"/>
      <c r="G48" s="98"/>
      <c r="H48" s="98"/>
      <c r="I48" s="98"/>
      <c r="J48" s="98"/>
      <c r="K48" s="98"/>
      <c r="L48" s="97"/>
      <c r="M48" s="97"/>
      <c r="N48" s="97"/>
      <c r="O48" s="38">
        <v>42041</v>
      </c>
      <c r="P48" s="92">
        <f t="shared" si="8"/>
        <v>2.3228650646949997E-2</v>
      </c>
      <c r="Q48" s="92">
        <f t="shared" si="9"/>
        <v>1.9638343379350536E-2</v>
      </c>
      <c r="R48" s="92">
        <f t="shared" si="10"/>
        <v>5.5707556483231321E-2</v>
      </c>
      <c r="S48" s="92">
        <f t="shared" si="11"/>
        <v>1.8091765838893825E-2</v>
      </c>
      <c r="T48" s="92">
        <f t="shared" si="12"/>
        <v>-1.433121019108286E-2</v>
      </c>
      <c r="U48" s="92">
        <f t="shared" si="13"/>
        <v>1.7025257249766071E-2</v>
      </c>
      <c r="V48" s="92">
        <f t="shared" si="14"/>
        <v>7.817811012916373E-2</v>
      </c>
      <c r="W48" s="92">
        <f t="shared" si="15"/>
        <v>5.8562555456965301E-2</v>
      </c>
      <c r="X48" s="92">
        <f t="shared" si="16"/>
        <v>8.8774242010380665E-3</v>
      </c>
      <c r="Y48" s="92">
        <f t="shared" si="17"/>
        <v>5.7416267942583872E-2</v>
      </c>
      <c r="Z48" s="92">
        <f t="shared" si="18"/>
        <v>3.0315931560137836E-2</v>
      </c>
      <c r="AB48" s="38">
        <v>42041</v>
      </c>
      <c r="AC48" s="36">
        <v>0</v>
      </c>
      <c r="AD48" s="92">
        <f>(Prices!D52-Prices!D51)/Prices!D51</f>
        <v>2.3228650646949997E-2</v>
      </c>
      <c r="AE48" s="92">
        <f>(Prices!E52-Prices!E51)/Prices!E51</f>
        <v>1.9638343379350536E-2</v>
      </c>
      <c r="AF48" s="92">
        <f>(Prices!F52-Prices!F51)/Prices!F51</f>
        <v>5.5707556483231321E-2</v>
      </c>
      <c r="AG48" s="92">
        <f>(Prices!G52-Prices!G51)/Prices!G51</f>
        <v>1.8091765838893825E-2</v>
      </c>
      <c r="AH48" s="92">
        <f>(Prices!H52-Prices!H51)/Prices!H51</f>
        <v>-1.433121019108286E-2</v>
      </c>
      <c r="AI48" s="92">
        <f>(Prices!I52-Prices!I51)/Prices!I51</f>
        <v>1.7025257249766071E-2</v>
      </c>
      <c r="AJ48" s="92">
        <f>(Prices!J52-Prices!J51)/Prices!J51</f>
        <v>7.817811012916373E-2</v>
      </c>
      <c r="AK48" s="92">
        <f>(Prices!K52-Prices!K51)/Prices!K51</f>
        <v>5.8562555456965301E-2</v>
      </c>
      <c r="AL48" s="92">
        <f>(Prices!L52-Prices!L51)/Prices!L51</f>
        <v>8.8774242010380665E-3</v>
      </c>
      <c r="AM48" s="92">
        <f>(Prices!M52-Prices!M51)/Prices!M51</f>
        <v>5.7416267942583872E-2</v>
      </c>
      <c r="AN48" s="92">
        <f>(Prices!N52-Prices!N51)/Prices!N51</f>
        <v>3.0315931560137836E-2</v>
      </c>
    </row>
    <row r="49" spans="1:40" x14ac:dyDescent="0.25">
      <c r="A49" s="97"/>
      <c r="B49" s="98"/>
      <c r="C49" s="98"/>
      <c r="D49" s="98"/>
      <c r="E49" s="98"/>
      <c r="F49" s="98"/>
      <c r="G49" s="98"/>
      <c r="H49" s="98"/>
      <c r="I49" s="98"/>
      <c r="J49" s="98"/>
      <c r="K49" s="98"/>
      <c r="L49" s="97"/>
      <c r="M49" s="97"/>
      <c r="N49" s="97"/>
      <c r="O49" s="38">
        <v>42048</v>
      </c>
      <c r="P49" s="92">
        <f t="shared" si="8"/>
        <v>-7.8286260114031803E-4</v>
      </c>
      <c r="Q49" s="92">
        <f t="shared" si="9"/>
        <v>-2.1929824561403483E-2</v>
      </c>
      <c r="R49" s="92">
        <f t="shared" si="10"/>
        <v>2.0172036977663881E-2</v>
      </c>
      <c r="S49" s="92">
        <f t="shared" si="11"/>
        <v>1.168918918918912E-2</v>
      </c>
      <c r="T49" s="92">
        <f t="shared" si="12"/>
        <v>3.4618047542118299E-3</v>
      </c>
      <c r="U49" s="92">
        <f t="shared" si="13"/>
        <v>6.6409124356144211E-2</v>
      </c>
      <c r="V49" s="92">
        <f t="shared" si="14"/>
        <v>2.7742749054224546E-2</v>
      </c>
      <c r="W49" s="92">
        <f t="shared" si="15"/>
        <v>2.7661357921207098E-2</v>
      </c>
      <c r="X49" s="92">
        <f t="shared" si="16"/>
        <v>3.3369362842198096E-2</v>
      </c>
      <c r="Y49" s="92">
        <f t="shared" si="17"/>
        <v>4.5701357466063255E-2</v>
      </c>
      <c r="Z49" s="92">
        <f t="shared" si="18"/>
        <v>2.0199769690626972E-2</v>
      </c>
      <c r="AB49" s="38">
        <v>42048</v>
      </c>
      <c r="AC49" s="36">
        <v>0</v>
      </c>
      <c r="AD49" s="92">
        <f>(Prices!D53-Prices!D52)/Prices!D52</f>
        <v>-7.8286260114031803E-4</v>
      </c>
      <c r="AE49" s="92">
        <f>(Prices!E53-Prices!E52)/Prices!E52</f>
        <v>-2.1929824561403483E-2</v>
      </c>
      <c r="AF49" s="92">
        <f>(Prices!F53-Prices!F52)/Prices!F52</f>
        <v>2.0172036977663881E-2</v>
      </c>
      <c r="AG49" s="92">
        <f>(Prices!G53-Prices!G52)/Prices!G52</f>
        <v>1.168918918918912E-2</v>
      </c>
      <c r="AH49" s="92">
        <f>(Prices!H53-Prices!H52)/Prices!H52</f>
        <v>3.4618047542118299E-3</v>
      </c>
      <c r="AI49" s="92">
        <f>(Prices!I53-Prices!I52)/Prices!I52</f>
        <v>6.6409124356144211E-2</v>
      </c>
      <c r="AJ49" s="92">
        <f>(Prices!J53-Prices!J52)/Prices!J52</f>
        <v>2.7742749054224546E-2</v>
      </c>
      <c r="AK49" s="92">
        <f>(Prices!K53-Prices!K52)/Prices!K52</f>
        <v>2.7661357921207098E-2</v>
      </c>
      <c r="AL49" s="92">
        <f>(Prices!L53-Prices!L52)/Prices!L52</f>
        <v>3.3369362842198096E-2</v>
      </c>
      <c r="AM49" s="92">
        <f>(Prices!M53-Prices!M52)/Prices!M52</f>
        <v>4.5701357466063255E-2</v>
      </c>
      <c r="AN49" s="92">
        <f>(Prices!N53-Prices!N52)/Prices!N52</f>
        <v>2.0199769690626972E-2</v>
      </c>
    </row>
    <row r="50" spans="1:40" x14ac:dyDescent="0.25">
      <c r="A50" s="97"/>
      <c r="B50" s="97"/>
      <c r="C50" s="97"/>
      <c r="D50" s="97"/>
      <c r="E50" s="97"/>
      <c r="F50" s="97"/>
      <c r="G50" s="97"/>
      <c r="H50" s="97"/>
      <c r="I50" s="97"/>
      <c r="J50" s="97"/>
      <c r="K50" s="97"/>
      <c r="L50" s="97"/>
      <c r="M50" s="97"/>
      <c r="N50" s="97"/>
      <c r="O50" s="38">
        <v>42055</v>
      </c>
      <c r="P50" s="92">
        <f t="shared" si="8"/>
        <v>1.3137278534410069E-2</v>
      </c>
      <c r="Q50" s="92">
        <f t="shared" si="9"/>
        <v>6.2780269058295937E-2</v>
      </c>
      <c r="R50" s="92">
        <f t="shared" si="10"/>
        <v>4.7927351122943893E-3</v>
      </c>
      <c r="S50" s="92">
        <f t="shared" si="11"/>
        <v>5.730314566219203E-2</v>
      </c>
      <c r="T50" s="92">
        <f t="shared" si="12"/>
        <v>-4.829806807727547E-3</v>
      </c>
      <c r="U50" s="92">
        <f t="shared" si="13"/>
        <v>9.4876660341556718E-3</v>
      </c>
      <c r="V50" s="92">
        <f t="shared" si="14"/>
        <v>6.1349693251532434E-3</v>
      </c>
      <c r="W50" s="92">
        <f t="shared" si="15"/>
        <v>-1.0875475802066107E-3</v>
      </c>
      <c r="X50" s="92">
        <f t="shared" si="16"/>
        <v>2.2597759874238666E-2</v>
      </c>
      <c r="Y50" s="92">
        <f t="shared" si="17"/>
        <v>8.6542622241453614E-3</v>
      </c>
      <c r="Z50" s="92">
        <f t="shared" si="18"/>
        <v>6.3472215239328798E-3</v>
      </c>
      <c r="AB50" s="38">
        <v>42055</v>
      </c>
      <c r="AC50" s="36">
        <v>0</v>
      </c>
      <c r="AD50" s="92">
        <f>(Prices!D54-Prices!D53)/Prices!D53</f>
        <v>1.3137278534410069E-2</v>
      </c>
      <c r="AE50" s="92">
        <f>(Prices!E54-Prices!E53)/Prices!E53</f>
        <v>6.2780269058295937E-2</v>
      </c>
      <c r="AF50" s="92">
        <f>(Prices!F54-Prices!F53)/Prices!F53</f>
        <v>4.7927351122943893E-3</v>
      </c>
      <c r="AG50" s="92">
        <f>(Prices!G54-Prices!G53)/Prices!G53</f>
        <v>5.730314566219203E-2</v>
      </c>
      <c r="AH50" s="92">
        <f>(Prices!H54-Prices!H53)/Prices!H53</f>
        <v>-4.829806807727547E-3</v>
      </c>
      <c r="AI50" s="92">
        <f>(Prices!I54-Prices!I53)/Prices!I53</f>
        <v>9.4876660341556718E-3</v>
      </c>
      <c r="AJ50" s="92">
        <f>(Prices!J54-Prices!J53)/Prices!J53</f>
        <v>6.1349693251532434E-3</v>
      </c>
      <c r="AK50" s="92">
        <f>(Prices!K54-Prices!K53)/Prices!K53</f>
        <v>-1.0875475802066107E-3</v>
      </c>
      <c r="AL50" s="92">
        <f>(Prices!L54-Prices!L53)/Prices!L53</f>
        <v>2.2597759874238666E-2</v>
      </c>
      <c r="AM50" s="92">
        <f>(Prices!M54-Prices!M53)/Prices!M53</f>
        <v>8.6542622241453614E-3</v>
      </c>
      <c r="AN50" s="92">
        <f>(Prices!N54-Prices!N53)/Prices!N53</f>
        <v>6.3472215239328798E-3</v>
      </c>
    </row>
    <row r="51" spans="1:40" x14ac:dyDescent="0.25">
      <c r="A51" s="97"/>
      <c r="B51" s="97"/>
      <c r="C51" s="97"/>
      <c r="D51" s="97"/>
      <c r="E51" s="97"/>
      <c r="F51" s="97"/>
      <c r="G51" s="97"/>
      <c r="H51" s="97"/>
      <c r="I51" s="97"/>
      <c r="J51" s="97"/>
      <c r="K51" s="97"/>
      <c r="L51" s="97"/>
      <c r="M51" s="97"/>
      <c r="N51" s="97"/>
      <c r="O51" s="38">
        <v>42062</v>
      </c>
      <c r="P51" s="92">
        <f t="shared" si="8"/>
        <v>3.1524506305020102E-3</v>
      </c>
      <c r="Q51" s="92">
        <f t="shared" si="9"/>
        <v>-5.503577325261629E-4</v>
      </c>
      <c r="R51" s="92">
        <f t="shared" si="10"/>
        <v>-9.1226606891518531E-3</v>
      </c>
      <c r="S51" s="92">
        <f t="shared" si="11"/>
        <v>-4.7122670709367723E-2</v>
      </c>
      <c r="T51" s="92">
        <f t="shared" si="12"/>
        <v>1.6639704183036719E-2</v>
      </c>
      <c r="U51" s="92">
        <f t="shared" si="13"/>
        <v>4.7846889952152085E-3</v>
      </c>
      <c r="V51" s="92">
        <f t="shared" si="14"/>
        <v>-3.6585365853657758E-3</v>
      </c>
      <c r="W51" s="92">
        <f t="shared" si="15"/>
        <v>-2.5857376156777429E-2</v>
      </c>
      <c r="X51" s="92">
        <f t="shared" si="16"/>
        <v>5.2908019472200814E-2</v>
      </c>
      <c r="Y51" s="92">
        <f t="shared" si="17"/>
        <v>4.2900042900049606E-4</v>
      </c>
      <c r="Z51" s="92">
        <f t="shared" si="18"/>
        <v>-2.748448022829658E-3</v>
      </c>
      <c r="AB51" s="38">
        <v>42062</v>
      </c>
      <c r="AC51" s="36">
        <v>0</v>
      </c>
      <c r="AD51" s="92">
        <f>(Prices!D55-Prices!D54)/Prices!D54</f>
        <v>3.1524506305020102E-3</v>
      </c>
      <c r="AE51" s="92">
        <f>(Prices!E55-Prices!E54)/Prices!E54</f>
        <v>-5.503577325261629E-4</v>
      </c>
      <c r="AF51" s="92">
        <f>(Prices!F55-Prices!F54)/Prices!F54</f>
        <v>-9.1226606891518531E-3</v>
      </c>
      <c r="AG51" s="92">
        <f>(Prices!G55-Prices!G54)/Prices!G54</f>
        <v>-4.7122670709367723E-2</v>
      </c>
      <c r="AH51" s="92">
        <f>(Prices!H55-Prices!H54)/Prices!H54</f>
        <v>1.6639704183036719E-2</v>
      </c>
      <c r="AI51" s="92">
        <f>(Prices!I55-Prices!I54)/Prices!I54</f>
        <v>4.7846889952152085E-3</v>
      </c>
      <c r="AJ51" s="92">
        <f>(Prices!J55-Prices!J54)/Prices!J54</f>
        <v>-3.6585365853657758E-3</v>
      </c>
      <c r="AK51" s="92">
        <f>(Prices!K55-Prices!K54)/Prices!K54</f>
        <v>-2.5857376156777429E-2</v>
      </c>
      <c r="AL51" s="92">
        <f>(Prices!L55-Prices!L54)/Prices!L54</f>
        <v>5.2908019472200814E-2</v>
      </c>
      <c r="AM51" s="92">
        <f>(Prices!M55-Prices!M54)/Prices!M54</f>
        <v>4.2900042900049606E-4</v>
      </c>
      <c r="AN51" s="92">
        <f>(Prices!N55-Prices!N54)/Prices!N54</f>
        <v>-2.748448022829658E-3</v>
      </c>
    </row>
    <row r="52" spans="1:40" x14ac:dyDescent="0.25">
      <c r="A52" s="97"/>
      <c r="B52" s="97"/>
      <c r="C52" s="98"/>
      <c r="D52" s="98"/>
      <c r="E52" s="98"/>
      <c r="F52" s="98"/>
      <c r="G52" s="98"/>
      <c r="H52" s="98"/>
      <c r="I52" s="98"/>
      <c r="J52" s="98"/>
      <c r="K52" s="98"/>
      <c r="L52" s="98"/>
      <c r="M52" s="97"/>
      <c r="N52" s="97"/>
      <c r="O52" s="38">
        <v>42069</v>
      </c>
      <c r="P52" s="92">
        <f t="shared" si="8"/>
        <v>-2.543723838940037E-2</v>
      </c>
      <c r="Q52" s="92">
        <f t="shared" si="9"/>
        <v>-1.5234948604992627E-2</v>
      </c>
      <c r="R52" s="92">
        <f t="shared" si="10"/>
        <v>-1.841329966331282E-4</v>
      </c>
      <c r="S52" s="92">
        <f t="shared" si="11"/>
        <v>1.5047993699171827E-2</v>
      </c>
      <c r="T52" s="92">
        <f t="shared" si="12"/>
        <v>9.3203000681972396E-3</v>
      </c>
      <c r="U52" s="92">
        <f t="shared" si="13"/>
        <v>-1.9727891156462528E-2</v>
      </c>
      <c r="V52" s="92">
        <f t="shared" si="14"/>
        <v>-2.5091799265605882E-2</v>
      </c>
      <c r="W52" s="92">
        <f t="shared" si="15"/>
        <v>-7.2645990500139149E-3</v>
      </c>
      <c r="X52" s="92">
        <f t="shared" si="16"/>
        <v>-2.8288112909113067E-2</v>
      </c>
      <c r="Y52" s="92">
        <f t="shared" si="17"/>
        <v>-1.072041166380789E-2</v>
      </c>
      <c r="Z52" s="92">
        <f t="shared" si="18"/>
        <v>-1.5794720836303178E-2</v>
      </c>
      <c r="AB52" s="38">
        <v>42069</v>
      </c>
      <c r="AC52" s="36">
        <v>0</v>
      </c>
      <c r="AD52" s="92">
        <f>(Prices!D56-Prices!D55)/Prices!D55</f>
        <v>-2.543723838940037E-2</v>
      </c>
      <c r="AE52" s="92">
        <f>(Prices!E56-Prices!E55)/Prices!E55</f>
        <v>-1.5234948604992627E-2</v>
      </c>
      <c r="AF52" s="92">
        <f>(Prices!F56-Prices!F55)/Prices!F55</f>
        <v>-1.841329966331282E-4</v>
      </c>
      <c r="AG52" s="92">
        <f>(Prices!G56-Prices!G55)/Prices!G55</f>
        <v>1.5047993699171827E-2</v>
      </c>
      <c r="AH52" s="92">
        <f>(Prices!H56-Prices!H55)/Prices!H55</f>
        <v>9.3203000681972396E-3</v>
      </c>
      <c r="AI52" s="92">
        <f>(Prices!I56-Prices!I55)/Prices!I55</f>
        <v>-1.9727891156462528E-2</v>
      </c>
      <c r="AJ52" s="92">
        <f>(Prices!J56-Prices!J55)/Prices!J55</f>
        <v>-2.5091799265605882E-2</v>
      </c>
      <c r="AK52" s="92">
        <f>(Prices!K56-Prices!K55)/Prices!K55</f>
        <v>-7.2645990500139149E-3</v>
      </c>
      <c r="AL52" s="92">
        <f>(Prices!L56-Prices!L55)/Prices!L55</f>
        <v>-2.8288112909113067E-2</v>
      </c>
      <c r="AM52" s="92">
        <f>(Prices!M56-Prices!M55)/Prices!M55</f>
        <v>-1.072041166380789E-2</v>
      </c>
      <c r="AN52" s="92">
        <f>(Prices!N56-Prices!N55)/Prices!N55</f>
        <v>-1.5794720836303178E-2</v>
      </c>
    </row>
    <row r="53" spans="1:40" x14ac:dyDescent="0.25">
      <c r="A53" s="97"/>
      <c r="B53" s="97"/>
      <c r="C53" s="98"/>
      <c r="D53" s="98"/>
      <c r="E53" s="98"/>
      <c r="F53" s="98"/>
      <c r="G53" s="98"/>
      <c r="H53" s="98"/>
      <c r="I53" s="98"/>
      <c r="J53" s="98"/>
      <c r="K53" s="98"/>
      <c r="L53" s="98"/>
      <c r="M53" s="97"/>
      <c r="N53" s="97"/>
      <c r="O53" s="38">
        <v>42076</v>
      </c>
      <c r="P53" s="92">
        <f t="shared" si="8"/>
        <v>-9.8563519104405035E-3</v>
      </c>
      <c r="Q53" s="92">
        <f t="shared" si="9"/>
        <v>-6.1509785647716362E-3</v>
      </c>
      <c r="R53" s="92">
        <f t="shared" si="10"/>
        <v>-2.5020416217211624E-2</v>
      </c>
      <c r="S53" s="92">
        <f t="shared" si="11"/>
        <v>-1.0122714211076333E-2</v>
      </c>
      <c r="T53" s="92">
        <f t="shared" si="12"/>
        <v>2.094594594594594E-2</v>
      </c>
      <c r="U53" s="92">
        <f t="shared" si="13"/>
        <v>-9.0215128383067857E-3</v>
      </c>
      <c r="V53" s="92">
        <f t="shared" si="14"/>
        <v>1.6949152542372854E-2</v>
      </c>
      <c r="W53" s="92">
        <f t="shared" si="15"/>
        <v>2.307908809456798E-2</v>
      </c>
      <c r="X53" s="92">
        <f t="shared" si="16"/>
        <v>4.2384023038878171E-2</v>
      </c>
      <c r="Y53" s="92">
        <f t="shared" si="17"/>
        <v>-3.4677069787603749E-3</v>
      </c>
      <c r="Z53" s="92">
        <f t="shared" si="18"/>
        <v>-8.6228237467878676E-3</v>
      </c>
      <c r="AB53" s="38">
        <v>42076</v>
      </c>
      <c r="AC53" s="36">
        <v>0</v>
      </c>
      <c r="AD53" s="92">
        <f>(Prices!D57-Prices!D56)/Prices!D56</f>
        <v>-9.8563519104405035E-3</v>
      </c>
      <c r="AE53" s="92">
        <f>(Prices!E57-Prices!E56)/Prices!E56</f>
        <v>-6.1509785647716362E-3</v>
      </c>
      <c r="AF53" s="92">
        <f>(Prices!F57-Prices!F56)/Prices!F56</f>
        <v>-2.5020416217211624E-2</v>
      </c>
      <c r="AG53" s="92">
        <f>(Prices!G57-Prices!G56)/Prices!G56</f>
        <v>-1.0122714211076333E-2</v>
      </c>
      <c r="AH53" s="92">
        <f>(Prices!H57-Prices!H56)/Prices!H56</f>
        <v>2.094594594594594E-2</v>
      </c>
      <c r="AI53" s="92">
        <f>(Prices!I57-Prices!I56)/Prices!I56</f>
        <v>-9.0215128383067857E-3</v>
      </c>
      <c r="AJ53" s="92">
        <f>(Prices!J57-Prices!J56)/Prices!J56</f>
        <v>1.6949152542372854E-2</v>
      </c>
      <c r="AK53" s="92">
        <f>(Prices!K57-Prices!K56)/Prices!K56</f>
        <v>2.307908809456798E-2</v>
      </c>
      <c r="AL53" s="92">
        <f>(Prices!L57-Prices!L56)/Prices!L56</f>
        <v>4.2384023038878171E-2</v>
      </c>
      <c r="AM53" s="92">
        <f>(Prices!M57-Prices!M56)/Prices!M56</f>
        <v>-3.4677069787603749E-3</v>
      </c>
      <c r="AN53" s="92">
        <f>(Prices!N57-Prices!N56)/Prices!N56</f>
        <v>-8.6228237467878676E-3</v>
      </c>
    </row>
    <row r="54" spans="1:40" x14ac:dyDescent="0.25">
      <c r="A54" s="97"/>
      <c r="B54" s="97"/>
      <c r="C54" s="98"/>
      <c r="D54" s="98"/>
      <c r="E54" s="98"/>
      <c r="F54" s="98"/>
      <c r="G54" s="98"/>
      <c r="H54" s="98"/>
      <c r="I54" s="98"/>
      <c r="J54" s="98"/>
      <c r="K54" s="98"/>
      <c r="L54" s="98"/>
      <c r="M54" s="97"/>
      <c r="N54" s="97"/>
      <c r="O54" s="38">
        <v>42083</v>
      </c>
      <c r="P54" s="92">
        <f t="shared" si="8"/>
        <v>2.304288908425162E-2</v>
      </c>
      <c r="Q54" s="92">
        <f t="shared" si="9"/>
        <v>2.3068267066766634E-2</v>
      </c>
      <c r="R54" s="92">
        <f t="shared" si="10"/>
        <v>2.1344919351959528E-2</v>
      </c>
      <c r="S54" s="92">
        <f t="shared" si="11"/>
        <v>1.933093492571521E-2</v>
      </c>
      <c r="T54" s="92">
        <f t="shared" si="12"/>
        <v>3.4193690712552488E-2</v>
      </c>
      <c r="U54" s="92">
        <f t="shared" si="13"/>
        <v>3.7815126050420235E-2</v>
      </c>
      <c r="V54" s="92">
        <f t="shared" si="14"/>
        <v>1.7283950617284022E-2</v>
      </c>
      <c r="W54" s="92">
        <f t="shared" si="15"/>
        <v>4.1265474552956965E-3</v>
      </c>
      <c r="X54" s="92">
        <f t="shared" si="16"/>
        <v>9.7837777777777704E-2</v>
      </c>
      <c r="Y54" s="92">
        <f t="shared" si="17"/>
        <v>1.8703784254023633E-2</v>
      </c>
      <c r="Z54" s="92">
        <f t="shared" si="18"/>
        <v>2.6638844192015509E-2</v>
      </c>
      <c r="AB54" s="38">
        <v>42083</v>
      </c>
      <c r="AC54" s="36">
        <v>0</v>
      </c>
      <c r="AD54" s="92">
        <f>(Prices!D58-Prices!D57)/Prices!D57</f>
        <v>2.304288908425162E-2</v>
      </c>
      <c r="AE54" s="92">
        <f>(Prices!E58-Prices!E57)/Prices!E57</f>
        <v>2.3068267066766634E-2</v>
      </c>
      <c r="AF54" s="92">
        <f>(Prices!F58-Prices!F57)/Prices!F57</f>
        <v>2.1344919351959528E-2</v>
      </c>
      <c r="AG54" s="92">
        <f>(Prices!G58-Prices!G57)/Prices!G57</f>
        <v>1.933093492571521E-2</v>
      </c>
      <c r="AH54" s="92">
        <f>(Prices!H58-Prices!H57)/Prices!H57</f>
        <v>3.4193690712552488E-2</v>
      </c>
      <c r="AI54" s="92">
        <f>(Prices!I58-Prices!I57)/Prices!I57</f>
        <v>3.7815126050420235E-2</v>
      </c>
      <c r="AJ54" s="92">
        <f>(Prices!J58-Prices!J57)/Prices!J57</f>
        <v>1.7283950617284022E-2</v>
      </c>
      <c r="AK54" s="92">
        <f>(Prices!K58-Prices!K57)/Prices!K57</f>
        <v>4.1265474552956965E-3</v>
      </c>
      <c r="AL54" s="92">
        <f>(Prices!L58-Prices!L57)/Prices!L57</f>
        <v>9.7837777777777704E-2</v>
      </c>
      <c r="AM54" s="92">
        <f>(Prices!M58-Prices!M57)/Prices!M57</f>
        <v>1.8703784254023633E-2</v>
      </c>
      <c r="AN54" s="92">
        <f>(Prices!N58-Prices!N57)/Prices!N57</f>
        <v>2.6638844192015509E-2</v>
      </c>
    </row>
    <row r="55" spans="1:40" x14ac:dyDescent="0.25">
      <c r="A55" s="97"/>
      <c r="B55" s="97"/>
      <c r="C55" s="98"/>
      <c r="D55" s="98"/>
      <c r="E55" s="98"/>
      <c r="F55" s="98"/>
      <c r="G55" s="98"/>
      <c r="H55" s="98"/>
      <c r="I55" s="98"/>
      <c r="J55" s="98"/>
      <c r="K55" s="98"/>
      <c r="L55" s="98"/>
      <c r="M55" s="97"/>
      <c r="N55" s="97"/>
      <c r="O55" s="38">
        <v>42090</v>
      </c>
      <c r="P55" s="92">
        <f t="shared" si="8"/>
        <v>-1.7959095563751915E-2</v>
      </c>
      <c r="Q55" s="92">
        <f t="shared" si="9"/>
        <v>-2.10815765352887E-2</v>
      </c>
      <c r="R55" s="92">
        <f t="shared" si="10"/>
        <v>-2.0951650531101169E-2</v>
      </c>
      <c r="S55" s="92">
        <f t="shared" si="11"/>
        <v>-3.6569514563106816E-2</v>
      </c>
      <c r="T55" s="92">
        <f t="shared" si="12"/>
        <v>5.1194539249145663E-3</v>
      </c>
      <c r="U55" s="92">
        <f t="shared" si="13"/>
        <v>-4.2510121457489933E-2</v>
      </c>
      <c r="V55" s="92">
        <f t="shared" si="14"/>
        <v>-3.0339805825242719E-2</v>
      </c>
      <c r="W55" s="92">
        <f t="shared" si="15"/>
        <v>-1.8356164383561691E-2</v>
      </c>
      <c r="X55" s="92">
        <f t="shared" si="16"/>
        <v>-2.8830845715347865E-2</v>
      </c>
      <c r="Y55" s="92">
        <f t="shared" si="17"/>
        <v>-2.8181041844577287E-2</v>
      </c>
      <c r="Z55" s="92">
        <f t="shared" si="18"/>
        <v>-2.2332943298091101E-2</v>
      </c>
      <c r="AB55" s="38">
        <v>42090</v>
      </c>
      <c r="AC55" s="36">
        <v>0</v>
      </c>
      <c r="AD55" s="92">
        <f>(Prices!D59-Prices!D58)/Prices!D58</f>
        <v>-1.7959095563751915E-2</v>
      </c>
      <c r="AE55" s="92">
        <f>(Prices!E59-Prices!E58)/Prices!E58</f>
        <v>-2.10815765352887E-2</v>
      </c>
      <c r="AF55" s="92">
        <f>(Prices!F59-Prices!F58)/Prices!F58</f>
        <v>-2.0951650531101169E-2</v>
      </c>
      <c r="AG55" s="92">
        <f>(Prices!G59-Prices!G58)/Prices!G58</f>
        <v>-3.6569514563106816E-2</v>
      </c>
      <c r="AH55" s="92">
        <f>(Prices!H59-Prices!H58)/Prices!H58</f>
        <v>5.1194539249145663E-3</v>
      </c>
      <c r="AI55" s="92">
        <f>(Prices!I59-Prices!I58)/Prices!I58</f>
        <v>-4.2510121457489933E-2</v>
      </c>
      <c r="AJ55" s="92">
        <f>(Prices!J59-Prices!J58)/Prices!J58</f>
        <v>-3.0339805825242719E-2</v>
      </c>
      <c r="AK55" s="92">
        <f>(Prices!K59-Prices!K58)/Prices!K58</f>
        <v>-1.8356164383561691E-2</v>
      </c>
      <c r="AL55" s="92">
        <f>(Prices!L59-Prices!L58)/Prices!L58</f>
        <v>-2.8830845715347865E-2</v>
      </c>
      <c r="AM55" s="92">
        <f>(Prices!M59-Prices!M58)/Prices!M58</f>
        <v>-2.8181041844577287E-2</v>
      </c>
      <c r="AN55" s="92">
        <f>(Prices!N59-Prices!N58)/Prices!N58</f>
        <v>-2.2332943298091101E-2</v>
      </c>
    </row>
    <row r="56" spans="1:40" x14ac:dyDescent="0.25">
      <c r="A56" s="97"/>
      <c r="B56" s="97"/>
      <c r="C56" s="98"/>
      <c r="D56" s="98"/>
      <c r="E56" s="98"/>
      <c r="F56" s="98"/>
      <c r="G56" s="98"/>
      <c r="H56" s="98"/>
      <c r="I56" s="98"/>
      <c r="J56" s="98"/>
      <c r="K56" s="98"/>
      <c r="L56" s="98"/>
      <c r="M56" s="97"/>
      <c r="N56" s="97"/>
      <c r="O56" s="38">
        <v>42097</v>
      </c>
      <c r="P56" s="92">
        <f t="shared" si="8"/>
        <v>-4.281345565749166E-3</v>
      </c>
      <c r="Q56" s="92">
        <f t="shared" si="9"/>
        <v>9.3632958801498131E-3</v>
      </c>
      <c r="R56" s="92">
        <f t="shared" si="10"/>
        <v>4.5606649395509439E-3</v>
      </c>
      <c r="S56" s="92">
        <f t="shared" si="11"/>
        <v>2.8887468667284848E-3</v>
      </c>
      <c r="T56" s="92">
        <f t="shared" si="12"/>
        <v>1.803904923599324E-2</v>
      </c>
      <c r="U56" s="92">
        <f t="shared" si="13"/>
        <v>-7.0472163495417805E-4</v>
      </c>
      <c r="V56" s="92">
        <f t="shared" si="14"/>
        <v>3.1289111389236988E-3</v>
      </c>
      <c r="W56" s="92">
        <f t="shared" si="15"/>
        <v>6.4192017862127826E-3</v>
      </c>
      <c r="X56" s="92">
        <f t="shared" si="16"/>
        <v>2.5912573231184066E-3</v>
      </c>
      <c r="Y56" s="92">
        <f t="shared" si="17"/>
        <v>-5.2724077328647184E-3</v>
      </c>
      <c r="Z56" s="92">
        <f t="shared" si="18"/>
        <v>2.8820389624357973E-3</v>
      </c>
      <c r="AB56" s="38">
        <v>42097</v>
      </c>
      <c r="AC56" s="36">
        <v>0</v>
      </c>
      <c r="AD56" s="92">
        <f>(Prices!D60-Prices!D59)/Prices!D59</f>
        <v>-4.281345565749166E-3</v>
      </c>
      <c r="AE56" s="92">
        <f>(Prices!E60-Prices!E59)/Prices!E59</f>
        <v>9.3632958801498131E-3</v>
      </c>
      <c r="AF56" s="92">
        <f>(Prices!F60-Prices!F59)/Prices!F59</f>
        <v>4.5606649395509439E-3</v>
      </c>
      <c r="AG56" s="92">
        <f>(Prices!G60-Prices!G59)/Prices!G59</f>
        <v>2.8887468667284848E-3</v>
      </c>
      <c r="AH56" s="92">
        <f>(Prices!H60-Prices!H59)/Prices!H59</f>
        <v>1.803904923599324E-2</v>
      </c>
      <c r="AI56" s="92">
        <f>(Prices!I60-Prices!I59)/Prices!I59</f>
        <v>-7.0472163495417805E-4</v>
      </c>
      <c r="AJ56" s="92">
        <f>(Prices!J60-Prices!J59)/Prices!J59</f>
        <v>3.1289111389236988E-3</v>
      </c>
      <c r="AK56" s="92">
        <f>(Prices!K60-Prices!K59)/Prices!K59</f>
        <v>6.4192017862127826E-3</v>
      </c>
      <c r="AL56" s="92">
        <f>(Prices!L60-Prices!L59)/Prices!L59</f>
        <v>2.5912573231184066E-3</v>
      </c>
      <c r="AM56" s="92">
        <f>(Prices!M60-Prices!M59)/Prices!M59</f>
        <v>-5.2724077328647184E-3</v>
      </c>
      <c r="AN56" s="92">
        <f>(Prices!N60-Prices!N59)/Prices!N59</f>
        <v>2.8820389624357973E-3</v>
      </c>
    </row>
    <row r="57" spans="1:40" x14ac:dyDescent="0.25">
      <c r="A57" s="97"/>
      <c r="B57" s="97"/>
      <c r="C57" s="98"/>
      <c r="D57" s="98"/>
      <c r="E57" s="98"/>
      <c r="F57" s="98"/>
      <c r="G57" s="98"/>
      <c r="H57" s="98"/>
      <c r="I57" s="98"/>
      <c r="J57" s="98"/>
      <c r="K57" s="98"/>
      <c r="L57" s="98"/>
      <c r="M57" s="97"/>
      <c r="N57" s="97"/>
      <c r="O57" s="38">
        <v>42104</v>
      </c>
      <c r="P57" s="92">
        <f t="shared" si="8"/>
        <v>2.6218562653562559E-2</v>
      </c>
      <c r="Q57" s="92">
        <f t="shared" si="9"/>
        <v>2.2995565862708758E-2</v>
      </c>
      <c r="R57" s="92">
        <f t="shared" si="10"/>
        <v>2.7928186702484897E-2</v>
      </c>
      <c r="S57" s="92">
        <f t="shared" si="11"/>
        <v>3.4153987138263626E-2</v>
      </c>
      <c r="T57" s="92">
        <f t="shared" si="12"/>
        <v>7.4946904315196889E-3</v>
      </c>
      <c r="U57" s="92">
        <f t="shared" si="13"/>
        <v>1.7267856135402045E-2</v>
      </c>
      <c r="V57" s="92">
        <f t="shared" si="14"/>
        <v>-1.0000000000000001E-5</v>
      </c>
      <c r="W57" s="92">
        <f t="shared" si="15"/>
        <v>4.981680532445916E-3</v>
      </c>
      <c r="X57" s="92">
        <f t="shared" si="16"/>
        <v>2.7993044162265422E-3</v>
      </c>
      <c r="Y57" s="92">
        <f t="shared" si="17"/>
        <v>1.2357491166077789E-2</v>
      </c>
      <c r="Z57" s="92">
        <f t="shared" si="18"/>
        <v>1.6971509404758695E-2</v>
      </c>
      <c r="AB57" s="38">
        <v>42104</v>
      </c>
      <c r="AC57" s="36">
        <v>1.0000000000000001E-5</v>
      </c>
      <c r="AD57" s="92">
        <f>(Prices!D61-Prices!D60)/Prices!D60</f>
        <v>2.6228562653562559E-2</v>
      </c>
      <c r="AE57" s="92">
        <f>(Prices!E61-Prices!E60)/Prices!E60</f>
        <v>2.3005565862708757E-2</v>
      </c>
      <c r="AF57" s="92">
        <f>(Prices!F61-Prices!F60)/Prices!F60</f>
        <v>2.7938186702484897E-2</v>
      </c>
      <c r="AG57" s="92">
        <f>(Prices!G61-Prices!G60)/Prices!G60</f>
        <v>3.416398713826363E-2</v>
      </c>
      <c r="AH57" s="92">
        <f>(Prices!H61-Prices!H60)/Prices!H60</f>
        <v>7.5046904315196885E-3</v>
      </c>
      <c r="AI57" s="92">
        <f>(Prices!I61-Prices!I60)/Prices!I60</f>
        <v>1.7277856135402045E-2</v>
      </c>
      <c r="AJ57" s="92">
        <f>(Prices!J61-Prices!J60)/Prices!J60</f>
        <v>0</v>
      </c>
      <c r="AK57" s="92">
        <f>(Prices!K61-Prices!K60)/Prices!K60</f>
        <v>4.9916805324459156E-3</v>
      </c>
      <c r="AL57" s="92">
        <f>(Prices!L61-Prices!L60)/Prices!L60</f>
        <v>2.8093044162265423E-3</v>
      </c>
      <c r="AM57" s="92">
        <f>(Prices!M61-Prices!M60)/Prices!M60</f>
        <v>1.2367491166077788E-2</v>
      </c>
      <c r="AN57" s="92">
        <f>(Prices!N61-Prices!N60)/Prices!N60</f>
        <v>1.6981509404758694E-2</v>
      </c>
    </row>
    <row r="58" spans="1:40" x14ac:dyDescent="0.25">
      <c r="A58" s="97"/>
      <c r="B58" s="97"/>
      <c r="C58" s="98"/>
      <c r="D58" s="98"/>
      <c r="E58" s="98"/>
      <c r="F58" s="98"/>
      <c r="G58" s="98"/>
      <c r="H58" s="98"/>
      <c r="I58" s="98"/>
      <c r="J58" s="98"/>
      <c r="K58" s="98"/>
      <c r="L58" s="98"/>
      <c r="M58" s="97"/>
      <c r="N58" s="97"/>
      <c r="O58" s="38">
        <v>42111</v>
      </c>
      <c r="P58" s="92">
        <f t="shared" si="8"/>
        <v>-3.2092358766842632E-2</v>
      </c>
      <c r="Q58" s="92">
        <f t="shared" si="9"/>
        <v>-4.0996579615524088E-2</v>
      </c>
      <c r="R58" s="92">
        <f t="shared" si="10"/>
        <v>-1.8538655913462848E-2</v>
      </c>
      <c r="S58" s="92">
        <f t="shared" si="11"/>
        <v>-3.097249514185774E-2</v>
      </c>
      <c r="T58" s="92">
        <f t="shared" si="12"/>
        <v>-2.7322228429546871E-2</v>
      </c>
      <c r="U58" s="92">
        <f t="shared" si="13"/>
        <v>-6.4224783362219155E-3</v>
      </c>
      <c r="V58" s="92">
        <f t="shared" si="14"/>
        <v>-1.6853418590143564E-2</v>
      </c>
      <c r="W58" s="92">
        <f t="shared" si="15"/>
        <v>1.4062847682119149E-2</v>
      </c>
      <c r="X58" s="92">
        <f t="shared" si="16"/>
        <v>-5.6128686687584046E-3</v>
      </c>
      <c r="Y58" s="92">
        <f t="shared" si="17"/>
        <v>-4.8093019197208977E-3</v>
      </c>
      <c r="Z58" s="92">
        <f t="shared" si="18"/>
        <v>-9.9431747923510849E-3</v>
      </c>
      <c r="AB58" s="38">
        <v>42111</v>
      </c>
      <c r="AC58" s="36">
        <v>1.0000000000000001E-5</v>
      </c>
      <c r="AD58" s="92">
        <f>(Prices!D62-Prices!D61)/Prices!D61</f>
        <v>-3.2082358766842629E-2</v>
      </c>
      <c r="AE58" s="92">
        <f>(Prices!E62-Prices!E61)/Prices!E61</f>
        <v>-4.0986579615524085E-2</v>
      </c>
      <c r="AF58" s="92">
        <f>(Prices!F62-Prices!F61)/Prices!F61</f>
        <v>-1.8528655913462849E-2</v>
      </c>
      <c r="AG58" s="92">
        <f>(Prices!G62-Prices!G61)/Prices!G61</f>
        <v>-3.096249514185774E-2</v>
      </c>
      <c r="AH58" s="92">
        <f>(Prices!H62-Prices!H61)/Prices!H61</f>
        <v>-2.7312228429546871E-2</v>
      </c>
      <c r="AI58" s="92">
        <f>(Prices!I62-Prices!I61)/Prices!I61</f>
        <v>-6.4124783362219159E-3</v>
      </c>
      <c r="AJ58" s="92">
        <f>(Prices!J62-Prices!J61)/Prices!J61</f>
        <v>-1.6843418590143565E-2</v>
      </c>
      <c r="AK58" s="92">
        <f>(Prices!K62-Prices!K61)/Prices!K61</f>
        <v>1.4072847682119149E-2</v>
      </c>
      <c r="AL58" s="92">
        <f>(Prices!L62-Prices!L61)/Prices!L61</f>
        <v>-5.602868668758405E-3</v>
      </c>
      <c r="AM58" s="92">
        <f>(Prices!M62-Prices!M61)/Prices!M61</f>
        <v>-4.7993019197208981E-3</v>
      </c>
      <c r="AN58" s="92">
        <f>(Prices!N62-Prices!N61)/Prices!N61</f>
        <v>-9.9331747923510853E-3</v>
      </c>
    </row>
    <row r="59" spans="1:40" x14ac:dyDescent="0.25">
      <c r="A59" s="97"/>
      <c r="B59" s="97"/>
      <c r="C59" s="98"/>
      <c r="D59" s="98"/>
      <c r="E59" s="98"/>
      <c r="F59" s="98"/>
      <c r="G59" s="98"/>
      <c r="H59" s="98"/>
      <c r="I59" s="98"/>
      <c r="J59" s="98"/>
      <c r="K59" s="98"/>
      <c r="L59" s="98"/>
      <c r="M59" s="97"/>
      <c r="N59" s="97"/>
      <c r="O59" s="38">
        <v>42118</v>
      </c>
      <c r="P59" s="92">
        <f t="shared" si="8"/>
        <v>-1.6830232711629901E-2</v>
      </c>
      <c r="Q59" s="92">
        <f t="shared" si="9"/>
        <v>-4.1703630862330926E-3</v>
      </c>
      <c r="R59" s="92">
        <f t="shared" si="10"/>
        <v>0.18515351581638084</v>
      </c>
      <c r="S59" s="92">
        <f t="shared" si="11"/>
        <v>-8.0315235279729922E-3</v>
      </c>
      <c r="T59" s="92">
        <f t="shared" si="12"/>
        <v>-1.3411403956604881E-2</v>
      </c>
      <c r="U59" s="92">
        <f t="shared" si="13"/>
        <v>-4.5361473922902525E-2</v>
      </c>
      <c r="V59" s="92">
        <f t="shared" si="14"/>
        <v>6.2451776649744841E-4</v>
      </c>
      <c r="W59" s="92">
        <f t="shared" si="15"/>
        <v>1.65886394557823E-2</v>
      </c>
      <c r="X59" s="92">
        <f t="shared" si="16"/>
        <v>2.7429767861167503E-2</v>
      </c>
      <c r="Y59" s="92">
        <f t="shared" si="17"/>
        <v>4.9529675580885689E-2</v>
      </c>
      <c r="Z59" s="92">
        <f t="shared" si="18"/>
        <v>1.7532937769921906E-2</v>
      </c>
      <c r="AB59" s="38">
        <v>42118</v>
      </c>
      <c r="AC59" s="36">
        <v>1.0000000000000001E-5</v>
      </c>
      <c r="AD59" s="92">
        <f>(Prices!D63-Prices!D62)/Prices!D62</f>
        <v>-1.6820232711629902E-2</v>
      </c>
      <c r="AE59" s="92">
        <f>(Prices!E63-Prices!E62)/Prices!E62</f>
        <v>-4.160363086233093E-3</v>
      </c>
      <c r="AF59" s="92">
        <f>(Prices!F63-Prices!F62)/Prices!F62</f>
        <v>0.18516351581638085</v>
      </c>
      <c r="AG59" s="92">
        <f>(Prices!G63-Prices!G62)/Prices!G62</f>
        <v>-8.0215235279729926E-3</v>
      </c>
      <c r="AH59" s="92">
        <f>(Prices!H63-Prices!H62)/Prices!H62</f>
        <v>-1.3401403956604881E-2</v>
      </c>
      <c r="AI59" s="92">
        <f>(Prices!I63-Prices!I62)/Prices!I62</f>
        <v>-4.5351473922902522E-2</v>
      </c>
      <c r="AJ59" s="92">
        <f>(Prices!J63-Prices!J62)/Prices!J62</f>
        <v>6.3451776649744844E-4</v>
      </c>
      <c r="AK59" s="92">
        <f>(Prices!K63-Prices!K62)/Prices!K62</f>
        <v>1.6598639455782299E-2</v>
      </c>
      <c r="AL59" s="92">
        <f>(Prices!L63-Prices!L62)/Prices!L62</f>
        <v>2.7439767861167502E-2</v>
      </c>
      <c r="AM59" s="92">
        <f>(Prices!M63-Prices!M62)/Prices!M62</f>
        <v>4.9539675580885692E-2</v>
      </c>
      <c r="AN59" s="92">
        <f>(Prices!N63-Prices!N62)/Prices!N62</f>
        <v>1.7542937769921906E-2</v>
      </c>
    </row>
    <row r="60" spans="1:40" x14ac:dyDescent="0.25">
      <c r="A60" s="97"/>
      <c r="B60" s="97"/>
      <c r="C60" s="98"/>
      <c r="D60" s="98"/>
      <c r="E60" s="98"/>
      <c r="F60" s="98"/>
      <c r="G60" s="98"/>
      <c r="H60" s="98"/>
      <c r="I60" s="98"/>
      <c r="J60" s="98"/>
      <c r="K60" s="98"/>
      <c r="L60" s="98"/>
      <c r="M60" s="97"/>
      <c r="N60" s="97"/>
      <c r="O60" s="38">
        <v>42125</v>
      </c>
      <c r="P60" s="92">
        <f t="shared" si="8"/>
        <v>-8.2496371948149981E-3</v>
      </c>
      <c r="Q60" s="92">
        <f t="shared" si="9"/>
        <v>-4.8813646031143063E-2</v>
      </c>
      <c r="R60" s="92">
        <f t="shared" si="10"/>
        <v>-4.9953854191331054E-2</v>
      </c>
      <c r="S60" s="92">
        <f t="shared" si="11"/>
        <v>-2.5144705197756516E-2</v>
      </c>
      <c r="T60" s="92">
        <f t="shared" si="12"/>
        <v>-3.9897882708063853E-2</v>
      </c>
      <c r="U60" s="92">
        <f t="shared" si="13"/>
        <v>1.0587478530970317E-2</v>
      </c>
      <c r="V60" s="92">
        <f t="shared" si="14"/>
        <v>2.5264616360178137E-3</v>
      </c>
      <c r="W60" s="92">
        <f t="shared" si="15"/>
        <v>4.0049892933618466E-3</v>
      </c>
      <c r="X60" s="92">
        <f t="shared" si="16"/>
        <v>-8.7698561135806805E-2</v>
      </c>
      <c r="Y60" s="92">
        <f t="shared" si="17"/>
        <v>-3.7186274018379303E-2</v>
      </c>
      <c r="Z60" s="92">
        <f t="shared" si="18"/>
        <v>-4.4487517844091669E-3</v>
      </c>
      <c r="AB60" s="38">
        <v>42125</v>
      </c>
      <c r="AC60" s="36">
        <v>1.0000000000000001E-5</v>
      </c>
      <c r="AD60" s="92">
        <f>(Prices!D64-Prices!D63)/Prices!D63</f>
        <v>-8.2396371948149985E-3</v>
      </c>
      <c r="AE60" s="92">
        <f>(Prices!E64-Prices!E63)/Prices!E63</f>
        <v>-4.8803646031143059E-2</v>
      </c>
      <c r="AF60" s="92">
        <f>(Prices!F64-Prices!F63)/Prices!F63</f>
        <v>-4.9943854191331051E-2</v>
      </c>
      <c r="AG60" s="92">
        <f>(Prices!G64-Prices!G63)/Prices!G63</f>
        <v>-2.5134705197756516E-2</v>
      </c>
      <c r="AH60" s="92">
        <f>(Prices!H64-Prices!H63)/Prices!H63</f>
        <v>-3.988788270806385E-2</v>
      </c>
      <c r="AI60" s="92">
        <f>(Prices!I64-Prices!I63)/Prices!I63</f>
        <v>1.0597478530970317E-2</v>
      </c>
      <c r="AJ60" s="92">
        <f>(Prices!J64-Prices!J63)/Prices!J63</f>
        <v>2.5364616360178138E-3</v>
      </c>
      <c r="AK60" s="92">
        <f>(Prices!K64-Prices!K63)/Prices!K63</f>
        <v>4.0149892933618462E-3</v>
      </c>
      <c r="AL60" s="92">
        <f>(Prices!L64-Prices!L63)/Prices!L63</f>
        <v>-8.7688561135806808E-2</v>
      </c>
      <c r="AM60" s="92">
        <f>(Prices!M64-Prices!M63)/Prices!M63</f>
        <v>-3.71762740183793E-2</v>
      </c>
      <c r="AN60" s="92">
        <f>(Prices!N64-Prices!N63)/Prices!N63</f>
        <v>-4.4387517844091673E-3</v>
      </c>
    </row>
    <row r="61" spans="1:40" x14ac:dyDescent="0.25">
      <c r="A61" s="97"/>
      <c r="B61" s="97"/>
      <c r="C61" s="98"/>
      <c r="D61" s="98"/>
      <c r="E61" s="98"/>
      <c r="F61" s="98"/>
      <c r="G61" s="98"/>
      <c r="H61" s="98"/>
      <c r="I61" s="98"/>
      <c r="J61" s="98"/>
      <c r="K61" s="98"/>
      <c r="L61" s="98"/>
      <c r="M61" s="97"/>
      <c r="N61" s="97"/>
      <c r="O61" s="38">
        <v>42132</v>
      </c>
      <c r="P61" s="92">
        <f t="shared" si="8"/>
        <v>1.8518646532131273E-2</v>
      </c>
      <c r="Q61" s="92">
        <f t="shared" si="9"/>
        <v>-1.5172689159512977E-2</v>
      </c>
      <c r="R61" s="92">
        <f t="shared" si="10"/>
        <v>2.5587059852909863E-2</v>
      </c>
      <c r="S61" s="92">
        <f t="shared" si="11"/>
        <v>5.4607727932537752E-3</v>
      </c>
      <c r="T61" s="92">
        <f t="shared" si="12"/>
        <v>3.6604536267684604E-2</v>
      </c>
      <c r="U61" s="92">
        <f t="shared" si="13"/>
        <v>-1.1028747062014092E-2</v>
      </c>
      <c r="V61" s="92">
        <f t="shared" si="14"/>
        <v>-8.8551549652119265E-3</v>
      </c>
      <c r="W61" s="92">
        <f t="shared" si="15"/>
        <v>1.0130631831511666E-2</v>
      </c>
      <c r="X61" s="92">
        <f t="shared" si="16"/>
        <v>9.2569728300071451E-3</v>
      </c>
      <c r="Y61" s="92">
        <f t="shared" si="17"/>
        <v>8.6767895878524945E-2</v>
      </c>
      <c r="Z61" s="92">
        <f t="shared" si="18"/>
        <v>3.7044523532446462E-3</v>
      </c>
      <c r="AB61" s="38">
        <v>42132</v>
      </c>
      <c r="AC61" s="36">
        <v>0</v>
      </c>
      <c r="AD61" s="92">
        <f>(Prices!D65-Prices!D64)/Prices!D64</f>
        <v>1.8518646532131273E-2</v>
      </c>
      <c r="AE61" s="92">
        <f>(Prices!E65-Prices!E64)/Prices!E64</f>
        <v>-1.5172689159512977E-2</v>
      </c>
      <c r="AF61" s="92">
        <f>(Prices!F65-Prices!F64)/Prices!F64</f>
        <v>2.5587059852909863E-2</v>
      </c>
      <c r="AG61" s="92">
        <f>(Prices!G65-Prices!G64)/Prices!G64</f>
        <v>5.4607727932537752E-3</v>
      </c>
      <c r="AH61" s="92">
        <f>(Prices!H65-Prices!H64)/Prices!H64</f>
        <v>3.6604536267684604E-2</v>
      </c>
      <c r="AI61" s="92">
        <f>(Prices!I65-Prices!I64)/Prices!I64</f>
        <v>-1.1028747062014092E-2</v>
      </c>
      <c r="AJ61" s="92">
        <f>(Prices!J65-Prices!J64)/Prices!J64</f>
        <v>-8.8551549652119265E-3</v>
      </c>
      <c r="AK61" s="92">
        <f>(Prices!K65-Prices!K64)/Prices!K64</f>
        <v>1.0130631831511666E-2</v>
      </c>
      <c r="AL61" s="92">
        <f>(Prices!L65-Prices!L64)/Prices!L64</f>
        <v>9.2569728300071451E-3</v>
      </c>
      <c r="AM61" s="92">
        <f>(Prices!M65-Prices!M64)/Prices!M64</f>
        <v>8.6767895878524945E-2</v>
      </c>
      <c r="AN61" s="92">
        <f>(Prices!N65-Prices!N64)/Prices!N64</f>
        <v>3.7044523532446462E-3</v>
      </c>
    </row>
    <row r="62" spans="1:40" x14ac:dyDescent="0.25">
      <c r="A62" s="97"/>
      <c r="B62" s="97"/>
      <c r="C62" s="97"/>
      <c r="D62" s="97"/>
      <c r="E62" s="97"/>
      <c r="F62" s="97"/>
      <c r="G62" s="97"/>
      <c r="H62" s="97"/>
      <c r="I62" s="97"/>
      <c r="J62" s="97"/>
      <c r="K62" s="97"/>
      <c r="L62" s="97"/>
      <c r="M62" s="97"/>
      <c r="N62" s="97"/>
      <c r="O62" s="38">
        <v>42139</v>
      </c>
      <c r="P62" s="92">
        <f t="shared" si="8"/>
        <v>1.681189185480134E-2</v>
      </c>
      <c r="Q62" s="92">
        <f t="shared" si="9"/>
        <v>1.0135819987837016E-2</v>
      </c>
      <c r="R62" s="92">
        <f t="shared" si="10"/>
        <v>-1.7731559408794294E-2</v>
      </c>
      <c r="S62" s="92">
        <f t="shared" si="11"/>
        <v>9.7620645014391532E-3</v>
      </c>
      <c r="T62" s="92">
        <f t="shared" si="12"/>
        <v>3.7694974003466247E-2</v>
      </c>
      <c r="U62" s="92">
        <f t="shared" si="13"/>
        <v>1.6636197440584945E-2</v>
      </c>
      <c r="V62" s="92">
        <f t="shared" si="14"/>
        <v>-1.2125079770261615E-2</v>
      </c>
      <c r="W62" s="92">
        <f t="shared" si="15"/>
        <v>-1.055687516495095E-3</v>
      </c>
      <c r="X62" s="92">
        <f t="shared" si="16"/>
        <v>4.7647412009970934E-2</v>
      </c>
      <c r="Y62" s="92">
        <f t="shared" si="17"/>
        <v>1.4770459081836367E-2</v>
      </c>
      <c r="Z62" s="92">
        <f t="shared" si="18"/>
        <v>3.1330653970480685E-3</v>
      </c>
      <c r="AB62" s="38">
        <v>42139</v>
      </c>
      <c r="AC62" s="36">
        <v>0</v>
      </c>
      <c r="AD62" s="92">
        <f>(Prices!D66-Prices!D65)/Prices!D65</f>
        <v>1.681189185480134E-2</v>
      </c>
      <c r="AE62" s="92">
        <f>(Prices!E66-Prices!E65)/Prices!E65</f>
        <v>1.0135819987837016E-2</v>
      </c>
      <c r="AF62" s="92">
        <f>(Prices!F66-Prices!F65)/Prices!F65</f>
        <v>-1.7731559408794294E-2</v>
      </c>
      <c r="AG62" s="92">
        <f>(Prices!G66-Prices!G65)/Prices!G65</f>
        <v>9.7620645014391532E-3</v>
      </c>
      <c r="AH62" s="92">
        <f>(Prices!H66-Prices!H65)/Prices!H65</f>
        <v>3.7694974003466247E-2</v>
      </c>
      <c r="AI62" s="92">
        <f>(Prices!I66-Prices!I65)/Prices!I65</f>
        <v>1.6636197440584945E-2</v>
      </c>
      <c r="AJ62" s="92">
        <f>(Prices!J66-Prices!J65)/Prices!J65</f>
        <v>-1.2125079770261615E-2</v>
      </c>
      <c r="AK62" s="92">
        <f>(Prices!K66-Prices!K65)/Prices!K65</f>
        <v>-1.055687516495095E-3</v>
      </c>
      <c r="AL62" s="92">
        <f>(Prices!L66-Prices!L65)/Prices!L65</f>
        <v>4.7647412009970934E-2</v>
      </c>
      <c r="AM62" s="92">
        <f>(Prices!M66-Prices!M65)/Prices!M65</f>
        <v>1.4770459081836367E-2</v>
      </c>
      <c r="AN62" s="92">
        <f>(Prices!N66-Prices!N65)/Prices!N65</f>
        <v>3.1330653970480685E-3</v>
      </c>
    </row>
    <row r="63" spans="1:40" x14ac:dyDescent="0.25">
      <c r="A63" s="97"/>
      <c r="B63" s="97"/>
      <c r="C63" s="97"/>
      <c r="D63" s="97"/>
      <c r="E63" s="97"/>
      <c r="F63" s="97"/>
      <c r="G63" s="97"/>
      <c r="H63" s="97"/>
      <c r="I63" s="97"/>
      <c r="J63" s="97"/>
      <c r="K63" s="97"/>
      <c r="L63" s="97"/>
      <c r="M63" s="97"/>
      <c r="N63" s="97"/>
      <c r="O63" s="38">
        <v>42146</v>
      </c>
      <c r="P63" s="92">
        <f t="shared" si="8"/>
        <v>-1.4206981016534118E-2</v>
      </c>
      <c r="Q63" s="92">
        <f t="shared" si="9"/>
        <v>4.6156933574152915E-3</v>
      </c>
      <c r="R63" s="92">
        <f t="shared" si="10"/>
        <v>3.8262910798121958E-3</v>
      </c>
      <c r="S63" s="92">
        <f t="shared" si="11"/>
        <v>-1.4093137254901914E-2</v>
      </c>
      <c r="T63" s="92">
        <f t="shared" si="12"/>
        <v>-1.1482254697285954E-2</v>
      </c>
      <c r="U63" s="92">
        <f t="shared" si="13"/>
        <v>-4.4955943175687824E-3</v>
      </c>
      <c r="V63" s="92">
        <f t="shared" si="14"/>
        <v>-1.3565891472868272E-2</v>
      </c>
      <c r="W63" s="92">
        <f t="shared" si="15"/>
        <v>8.4544253632760965E-3</v>
      </c>
      <c r="X63" s="92">
        <f t="shared" si="16"/>
        <v>1.7623707653422818E-2</v>
      </c>
      <c r="Y63" s="92">
        <f t="shared" si="17"/>
        <v>2.7537372147913739E-3</v>
      </c>
      <c r="Z63" s="92">
        <f t="shared" si="18"/>
        <v>1.5687723032958365E-3</v>
      </c>
      <c r="AB63" s="38">
        <v>42146</v>
      </c>
      <c r="AC63" s="36">
        <v>0</v>
      </c>
      <c r="AD63" s="92">
        <f>(Prices!D67-Prices!D66)/Prices!D66</f>
        <v>-1.4206981016534118E-2</v>
      </c>
      <c r="AE63" s="92">
        <f>(Prices!E67-Prices!E66)/Prices!E66</f>
        <v>4.6156933574152915E-3</v>
      </c>
      <c r="AF63" s="92">
        <f>(Prices!F67-Prices!F66)/Prices!F66</f>
        <v>3.8262910798121958E-3</v>
      </c>
      <c r="AG63" s="92">
        <f>(Prices!G67-Prices!G66)/Prices!G66</f>
        <v>-1.4093137254901914E-2</v>
      </c>
      <c r="AH63" s="92">
        <f>(Prices!H67-Prices!H66)/Prices!H66</f>
        <v>-1.1482254697285954E-2</v>
      </c>
      <c r="AI63" s="92">
        <f>(Prices!I67-Prices!I66)/Prices!I66</f>
        <v>-4.4955943175687824E-3</v>
      </c>
      <c r="AJ63" s="92">
        <f>(Prices!J67-Prices!J66)/Prices!J66</f>
        <v>-1.3565891472868272E-2</v>
      </c>
      <c r="AK63" s="92">
        <f>(Prices!K67-Prices!K66)/Prices!K66</f>
        <v>8.4544253632760965E-3</v>
      </c>
      <c r="AL63" s="92">
        <f>(Prices!L67-Prices!L66)/Prices!L66</f>
        <v>1.7623707653422818E-2</v>
      </c>
      <c r="AM63" s="92">
        <f>(Prices!M67-Prices!M66)/Prices!M66</f>
        <v>2.7537372147913739E-3</v>
      </c>
      <c r="AN63" s="92">
        <f>(Prices!N67-Prices!N66)/Prices!N66</f>
        <v>1.5687723032958365E-3</v>
      </c>
    </row>
    <row r="64" spans="1:40" x14ac:dyDescent="0.25">
      <c r="A64" s="97"/>
      <c r="B64" s="97"/>
      <c r="C64" s="98"/>
      <c r="D64" s="98"/>
      <c r="E64" s="98"/>
      <c r="F64" s="98"/>
      <c r="G64" s="98"/>
      <c r="H64" s="98"/>
      <c r="I64" s="98"/>
      <c r="J64" s="98"/>
      <c r="K64" s="98"/>
      <c r="L64" s="98"/>
      <c r="M64" s="97"/>
      <c r="N64" s="97"/>
      <c r="O64" s="38">
        <v>42153</v>
      </c>
      <c r="P64" s="92">
        <f t="shared" si="8"/>
        <v>-1.180270841098259E-2</v>
      </c>
      <c r="Q64" s="92">
        <f t="shared" si="9"/>
        <v>-8.1901717938474561E-3</v>
      </c>
      <c r="R64" s="92">
        <f t="shared" si="10"/>
        <v>3.7415756612024357E-3</v>
      </c>
      <c r="S64" s="92">
        <f t="shared" si="11"/>
        <v>-2.9625025896001602E-2</v>
      </c>
      <c r="T64" s="92">
        <f t="shared" si="12"/>
        <v>-2.1541710665258777E-2</v>
      </c>
      <c r="U64" s="92">
        <f t="shared" si="13"/>
        <v>1.0115606936416227E-2</v>
      </c>
      <c r="V64" s="92">
        <f t="shared" si="14"/>
        <v>-6.5487884741322628E-3</v>
      </c>
      <c r="W64" s="92">
        <f t="shared" si="15"/>
        <v>7.8595755829188201E-4</v>
      </c>
      <c r="X64" s="92">
        <f t="shared" si="16"/>
        <v>0.19916195530726258</v>
      </c>
      <c r="Y64" s="92">
        <f t="shared" si="17"/>
        <v>-9.0231463318947384E-3</v>
      </c>
      <c r="Z64" s="92">
        <f t="shared" si="18"/>
        <v>-8.7815816454403801E-3</v>
      </c>
      <c r="AB64" s="38">
        <v>42153</v>
      </c>
      <c r="AC64" s="36">
        <v>0</v>
      </c>
      <c r="AD64" s="92">
        <f>(Prices!D68-Prices!D67)/Prices!D67</f>
        <v>-1.180270841098259E-2</v>
      </c>
      <c r="AE64" s="92">
        <f>(Prices!E68-Prices!E67)/Prices!E67</f>
        <v>-8.1901717938474561E-3</v>
      </c>
      <c r="AF64" s="92">
        <f>(Prices!F68-Prices!F67)/Prices!F67</f>
        <v>3.7415756612024357E-3</v>
      </c>
      <c r="AG64" s="92">
        <f>(Prices!G68-Prices!G67)/Prices!G67</f>
        <v>-2.9625025896001602E-2</v>
      </c>
      <c r="AH64" s="92">
        <f>(Prices!H68-Prices!H67)/Prices!H67</f>
        <v>-2.1541710665258777E-2</v>
      </c>
      <c r="AI64" s="92">
        <f>(Prices!I68-Prices!I67)/Prices!I67</f>
        <v>1.0115606936416227E-2</v>
      </c>
      <c r="AJ64" s="92">
        <f>(Prices!J68-Prices!J67)/Prices!J67</f>
        <v>-6.5487884741322628E-3</v>
      </c>
      <c r="AK64" s="92">
        <f>(Prices!K68-Prices!K67)/Prices!K67</f>
        <v>7.8595755829188201E-4</v>
      </c>
      <c r="AL64" s="92">
        <f>(Prices!L68-Prices!L67)/Prices!L67</f>
        <v>0.19916195530726258</v>
      </c>
      <c r="AM64" s="92">
        <f>(Prices!M68-Prices!M67)/Prices!M67</f>
        <v>-9.0231463318947384E-3</v>
      </c>
      <c r="AN64" s="92">
        <f>(Prices!N68-Prices!N67)/Prices!N67</f>
        <v>-8.7815816454403801E-3</v>
      </c>
    </row>
    <row r="65" spans="1:40" x14ac:dyDescent="0.25">
      <c r="A65" s="97"/>
      <c r="B65" s="97"/>
      <c r="C65" s="97"/>
      <c r="D65" s="98"/>
      <c r="E65" s="98"/>
      <c r="F65" s="98"/>
      <c r="G65" s="98"/>
      <c r="H65" s="98"/>
      <c r="I65" s="98"/>
      <c r="J65" s="98"/>
      <c r="K65" s="98"/>
      <c r="L65" s="98"/>
      <c r="M65" s="97"/>
      <c r="N65" s="97"/>
      <c r="O65" s="38">
        <v>42160</v>
      </c>
      <c r="P65" s="92">
        <f t="shared" si="8"/>
        <v>-1.2572290671360321E-2</v>
      </c>
      <c r="Q65" s="92">
        <f t="shared" si="9"/>
        <v>-2.4974823766364593E-2</v>
      </c>
      <c r="R65" s="92">
        <f t="shared" si="10"/>
        <v>-5.3118373526584795E-3</v>
      </c>
      <c r="S65" s="92">
        <f t="shared" si="11"/>
        <v>1.4944491887274374E-3</v>
      </c>
      <c r="T65" s="92">
        <f t="shared" si="12"/>
        <v>1.9857543708180481E-2</v>
      </c>
      <c r="U65" s="92">
        <f t="shared" si="13"/>
        <v>-3.8090128755364855E-2</v>
      </c>
      <c r="V65" s="92">
        <f t="shared" si="14"/>
        <v>-2.5708635464733062E-2</v>
      </c>
      <c r="W65" s="92">
        <f t="shared" si="15"/>
        <v>2.8534031413612465E-2</v>
      </c>
      <c r="X65" s="92">
        <f t="shared" si="16"/>
        <v>-1.2578151063506085E-3</v>
      </c>
      <c r="Y65" s="92">
        <f t="shared" si="17"/>
        <v>2.0190023752969043E-2</v>
      </c>
      <c r="Z65" s="92">
        <f t="shared" si="18"/>
        <v>-6.9089303640911667E-3</v>
      </c>
      <c r="AB65" s="38">
        <v>42160</v>
      </c>
      <c r="AC65" s="36">
        <v>0</v>
      </c>
      <c r="AD65" s="92">
        <f>(Prices!D69-Prices!D68)/Prices!D68</f>
        <v>-1.2572290671360321E-2</v>
      </c>
      <c r="AE65" s="92">
        <f>(Prices!E69-Prices!E68)/Prices!E68</f>
        <v>-2.4974823766364593E-2</v>
      </c>
      <c r="AF65" s="92">
        <f>(Prices!F69-Prices!F68)/Prices!F68</f>
        <v>-5.3118373526584795E-3</v>
      </c>
      <c r="AG65" s="92">
        <f>(Prices!G69-Prices!G68)/Prices!G68</f>
        <v>1.4944491887274374E-3</v>
      </c>
      <c r="AH65" s="92">
        <f>(Prices!H69-Prices!H68)/Prices!H68</f>
        <v>1.9857543708180481E-2</v>
      </c>
      <c r="AI65" s="92">
        <f>(Prices!I69-Prices!I68)/Prices!I68</f>
        <v>-3.8090128755364855E-2</v>
      </c>
      <c r="AJ65" s="92">
        <f>(Prices!J69-Prices!J68)/Prices!J68</f>
        <v>-2.5708635464733062E-2</v>
      </c>
      <c r="AK65" s="92">
        <f>(Prices!K69-Prices!K68)/Prices!K68</f>
        <v>2.8534031413612465E-2</v>
      </c>
      <c r="AL65" s="92">
        <f>(Prices!L69-Prices!L68)/Prices!L68</f>
        <v>-1.2578151063506085E-3</v>
      </c>
      <c r="AM65" s="92">
        <f>(Prices!M69-Prices!M68)/Prices!M68</f>
        <v>2.0190023752969043E-2</v>
      </c>
      <c r="AN65" s="92">
        <f>(Prices!N69-Prices!N68)/Prices!N68</f>
        <v>-6.9089303640911667E-3</v>
      </c>
    </row>
    <row r="66" spans="1:40" x14ac:dyDescent="0.25">
      <c r="A66" s="97"/>
      <c r="B66" s="97"/>
      <c r="C66" s="97"/>
      <c r="D66" s="97"/>
      <c r="E66" s="98"/>
      <c r="F66" s="98"/>
      <c r="G66" s="98"/>
      <c r="H66" s="98"/>
      <c r="I66" s="98"/>
      <c r="J66" s="98"/>
      <c r="K66" s="98"/>
      <c r="L66" s="98"/>
      <c r="M66" s="97"/>
      <c r="N66" s="97"/>
      <c r="O66" s="38">
        <v>42167</v>
      </c>
      <c r="P66" s="92">
        <f t="shared" si="8"/>
        <v>6.1114718614717102E-3</v>
      </c>
      <c r="Q66" s="92">
        <f t="shared" si="9"/>
        <v>6.197066721751939E-4</v>
      </c>
      <c r="R66" s="92">
        <f t="shared" si="10"/>
        <v>6.9563179071010454E-3</v>
      </c>
      <c r="S66" s="92">
        <f t="shared" si="11"/>
        <v>1.4709017267107381E-2</v>
      </c>
      <c r="T66" s="92">
        <f t="shared" si="12"/>
        <v>3.5978835978836342E-3</v>
      </c>
      <c r="U66" s="92">
        <f t="shared" si="13"/>
        <v>-1.4500836586726179E-2</v>
      </c>
      <c r="V66" s="92">
        <f t="shared" si="14"/>
        <v>3.0446549391069087E-2</v>
      </c>
      <c r="W66" s="92">
        <f t="shared" si="15"/>
        <v>8.1445660473402973E-3</v>
      </c>
      <c r="X66" s="92">
        <f t="shared" si="16"/>
        <v>-8.9094131915290441E-3</v>
      </c>
      <c r="Y66" s="92">
        <f t="shared" si="17"/>
        <v>-1.4357780364765269E-2</v>
      </c>
      <c r="Z66" s="92">
        <f t="shared" si="18"/>
        <v>6.11626339009757E-4</v>
      </c>
      <c r="AB66" s="38">
        <v>42167</v>
      </c>
      <c r="AC66" s="36">
        <v>0</v>
      </c>
      <c r="AD66" s="92">
        <f>(Prices!D70-Prices!D69)/Prices!D69</f>
        <v>6.1114718614717102E-3</v>
      </c>
      <c r="AE66" s="92">
        <f>(Prices!E70-Prices!E69)/Prices!E69</f>
        <v>6.197066721751939E-4</v>
      </c>
      <c r="AF66" s="92">
        <f>(Prices!F70-Prices!F69)/Prices!F69</f>
        <v>6.9563179071010454E-3</v>
      </c>
      <c r="AG66" s="92">
        <f>(Prices!G70-Prices!G69)/Prices!G69</f>
        <v>1.4709017267107381E-2</v>
      </c>
      <c r="AH66" s="92">
        <f>(Prices!H70-Prices!H69)/Prices!H69</f>
        <v>3.5978835978836342E-3</v>
      </c>
      <c r="AI66" s="92">
        <f>(Prices!I70-Prices!I69)/Prices!I69</f>
        <v>-1.4500836586726179E-2</v>
      </c>
      <c r="AJ66" s="92">
        <f>(Prices!J70-Prices!J69)/Prices!J69</f>
        <v>3.0446549391069087E-2</v>
      </c>
      <c r="AK66" s="92">
        <f>(Prices!K70-Prices!K69)/Prices!K69</f>
        <v>8.1445660473402973E-3</v>
      </c>
      <c r="AL66" s="92">
        <f>(Prices!L70-Prices!L69)/Prices!L69</f>
        <v>-8.9094131915290441E-3</v>
      </c>
      <c r="AM66" s="92">
        <f>(Prices!M70-Prices!M69)/Prices!M69</f>
        <v>-1.4357780364765269E-2</v>
      </c>
      <c r="AN66" s="92">
        <f>(Prices!N70-Prices!N69)/Prices!N69</f>
        <v>6.11626339009757E-4</v>
      </c>
    </row>
    <row r="67" spans="1:40" x14ac:dyDescent="0.25">
      <c r="A67" s="97"/>
      <c r="B67" s="97"/>
      <c r="C67" s="97"/>
      <c r="D67" s="97"/>
      <c r="E67" s="97"/>
      <c r="F67" s="98"/>
      <c r="G67" s="98"/>
      <c r="H67" s="98"/>
      <c r="I67" s="98"/>
      <c r="J67" s="98"/>
      <c r="K67" s="98"/>
      <c r="L67" s="98"/>
      <c r="M67" s="97"/>
      <c r="N67" s="97"/>
      <c r="O67" s="38">
        <v>42174</v>
      </c>
      <c r="P67" s="92">
        <f t="shared" si="8"/>
        <v>5.7580995797329509E-3</v>
      </c>
      <c r="Q67" s="92">
        <f t="shared" si="9"/>
        <v>-1.4037985136251027E-2</v>
      </c>
      <c r="R67" s="92">
        <f t="shared" si="10"/>
        <v>1.1630070440312839E-2</v>
      </c>
      <c r="S67" s="92">
        <f t="shared" si="11"/>
        <v>1.6316526610644144E-2</v>
      </c>
      <c r="T67" s="92">
        <f t="shared" si="12"/>
        <v>3.1632222690847742E-2</v>
      </c>
      <c r="U67" s="92">
        <f t="shared" si="13"/>
        <v>2.8296547821165818E-2</v>
      </c>
      <c r="V67" s="92">
        <f t="shared" si="14"/>
        <v>-7.8791858174655938E-3</v>
      </c>
      <c r="W67" s="92">
        <f t="shared" si="15"/>
        <v>-6.0590759909114359E-3</v>
      </c>
      <c r="X67" s="92">
        <f t="shared" si="16"/>
        <v>-4.7818515555137178E-2</v>
      </c>
      <c r="Y67" s="92">
        <f t="shared" si="17"/>
        <v>-1.5354330708661301E-2</v>
      </c>
      <c r="Z67" s="92">
        <f t="shared" si="18"/>
        <v>7.5831160568724616E-3</v>
      </c>
      <c r="AB67" s="38">
        <v>42174</v>
      </c>
      <c r="AC67" s="36">
        <v>0</v>
      </c>
      <c r="AD67" s="92">
        <f>(Prices!D71-Prices!D70)/Prices!D70</f>
        <v>5.7580995797329509E-3</v>
      </c>
      <c r="AE67" s="92">
        <f>(Prices!E71-Prices!E70)/Prices!E70</f>
        <v>-1.4037985136251027E-2</v>
      </c>
      <c r="AF67" s="92">
        <f>(Prices!F71-Prices!F70)/Prices!F70</f>
        <v>1.1630070440312839E-2</v>
      </c>
      <c r="AG67" s="92">
        <f>(Prices!G71-Prices!G70)/Prices!G70</f>
        <v>1.6316526610644144E-2</v>
      </c>
      <c r="AH67" s="92">
        <f>(Prices!H71-Prices!H70)/Prices!H70</f>
        <v>3.1632222690847742E-2</v>
      </c>
      <c r="AI67" s="92">
        <f>(Prices!I71-Prices!I70)/Prices!I70</f>
        <v>2.8296547821165818E-2</v>
      </c>
      <c r="AJ67" s="92">
        <f>(Prices!J71-Prices!J70)/Prices!J70</f>
        <v>-7.8791858174655938E-3</v>
      </c>
      <c r="AK67" s="92">
        <f>(Prices!K71-Prices!K70)/Prices!K70</f>
        <v>-6.0590759909114359E-3</v>
      </c>
      <c r="AL67" s="92">
        <f>(Prices!L71-Prices!L70)/Prices!L70</f>
        <v>-4.7818515555137178E-2</v>
      </c>
      <c r="AM67" s="92">
        <f>(Prices!M71-Prices!M70)/Prices!M70</f>
        <v>-1.5354330708661301E-2</v>
      </c>
      <c r="AN67" s="92">
        <f>(Prices!N71-Prices!N70)/Prices!N70</f>
        <v>7.5831160568724616E-3</v>
      </c>
    </row>
    <row r="68" spans="1:40" x14ac:dyDescent="0.25">
      <c r="A68" s="97"/>
      <c r="B68" s="97"/>
      <c r="C68" s="97"/>
      <c r="D68" s="97"/>
      <c r="E68" s="97"/>
      <c r="F68" s="97"/>
      <c r="G68" s="98"/>
      <c r="H68" s="98"/>
      <c r="I68" s="98"/>
      <c r="J68" s="98"/>
      <c r="K68" s="98"/>
      <c r="L68" s="98"/>
      <c r="M68" s="97"/>
      <c r="N68" s="97"/>
      <c r="O68" s="38">
        <v>42181</v>
      </c>
      <c r="P68" s="92">
        <f t="shared" si="8"/>
        <v>-1.1701793016671817E-2</v>
      </c>
      <c r="Q68" s="92">
        <f t="shared" si="9"/>
        <v>-1.5284757118927909E-2</v>
      </c>
      <c r="R68" s="92">
        <f t="shared" si="10"/>
        <v>7.3116893380003531E-3</v>
      </c>
      <c r="S68" s="92">
        <f t="shared" si="11"/>
        <v>-1.8259491490387969E-2</v>
      </c>
      <c r="T68" s="92">
        <f t="shared" si="12"/>
        <v>3.4341782502044144E-2</v>
      </c>
      <c r="U68" s="92">
        <f t="shared" si="13"/>
        <v>-2.9535864978902943E-2</v>
      </c>
      <c r="V68" s="92">
        <f t="shared" si="14"/>
        <v>1.9192587690271407E-2</v>
      </c>
      <c r="W68" s="92">
        <f t="shared" si="15"/>
        <v>3.3020066040132731E-3</v>
      </c>
      <c r="X68" s="92">
        <f t="shared" si="16"/>
        <v>-3.3661212989965904E-2</v>
      </c>
      <c r="Y68" s="92">
        <f t="shared" si="17"/>
        <v>1.199520191923134E-3</v>
      </c>
      <c r="Z68" s="92">
        <f t="shared" si="18"/>
        <v>-4.0284551302539589E-3</v>
      </c>
      <c r="AB68" s="38">
        <v>42181</v>
      </c>
      <c r="AC68" s="36">
        <v>0</v>
      </c>
      <c r="AD68" s="92">
        <f>(Prices!D72-Prices!D71)/Prices!D71</f>
        <v>-1.1701793016671817E-2</v>
      </c>
      <c r="AE68" s="92">
        <f>(Prices!E72-Prices!E71)/Prices!E71</f>
        <v>-1.5284757118927909E-2</v>
      </c>
      <c r="AF68" s="92">
        <f>(Prices!F72-Prices!F71)/Prices!F71</f>
        <v>7.3116893380003531E-3</v>
      </c>
      <c r="AG68" s="92">
        <f>(Prices!G72-Prices!G71)/Prices!G71</f>
        <v>-1.8259491490387969E-2</v>
      </c>
      <c r="AH68" s="92">
        <f>(Prices!H72-Prices!H71)/Prices!H71</f>
        <v>3.4341782502044144E-2</v>
      </c>
      <c r="AI68" s="92">
        <f>(Prices!I72-Prices!I71)/Prices!I71</f>
        <v>-2.9535864978902943E-2</v>
      </c>
      <c r="AJ68" s="92">
        <f>(Prices!J72-Prices!J71)/Prices!J71</f>
        <v>1.9192587690271407E-2</v>
      </c>
      <c r="AK68" s="92">
        <f>(Prices!K72-Prices!K71)/Prices!K71</f>
        <v>3.3020066040132731E-3</v>
      </c>
      <c r="AL68" s="92">
        <f>(Prices!L72-Prices!L71)/Prices!L71</f>
        <v>-3.3661212989965904E-2</v>
      </c>
      <c r="AM68" s="92">
        <f>(Prices!M72-Prices!M71)/Prices!M71</f>
        <v>1.199520191923134E-3</v>
      </c>
      <c r="AN68" s="92">
        <f>(Prices!N72-Prices!N71)/Prices!N71</f>
        <v>-4.0284551302539589E-3</v>
      </c>
    </row>
    <row r="69" spans="1:40" x14ac:dyDescent="0.25">
      <c r="A69" s="97"/>
      <c r="B69" s="97"/>
      <c r="C69" s="97"/>
      <c r="D69" s="97"/>
      <c r="E69" s="97"/>
      <c r="F69" s="97"/>
      <c r="G69" s="97"/>
      <c r="H69" s="98"/>
      <c r="I69" s="98"/>
      <c r="J69" s="98"/>
      <c r="K69" s="98"/>
      <c r="L69" s="98"/>
      <c r="M69" s="97"/>
      <c r="N69" s="97"/>
      <c r="O69" s="38">
        <v>42188</v>
      </c>
      <c r="P69" s="92">
        <f t="shared" ref="P69:P132" si="19">AD69-$AC69</f>
        <v>-1.0885479661340684E-2</v>
      </c>
      <c r="Q69" s="92">
        <f t="shared" ref="Q69:Q132" si="20">AE69-$AC69</f>
        <v>-1.4033595577291169E-2</v>
      </c>
      <c r="R69" s="92">
        <f t="shared" ref="R69:R132" si="21">AF69-$AC69</f>
        <v>-8.9025334649043425E-4</v>
      </c>
      <c r="S69" s="92">
        <f t="shared" ref="S69:S132" si="22">AG69-$AC69</f>
        <v>-1.5931990454800524E-2</v>
      </c>
      <c r="T69" s="92">
        <f t="shared" ref="T69:T132" si="23">AH69-$AC69</f>
        <v>-1.4624505928853794E-2</v>
      </c>
      <c r="U69" s="92">
        <f t="shared" ref="U69:U132" si="24">AI69-$AC69</f>
        <v>-1.7580340264650277E-2</v>
      </c>
      <c r="V69" s="92">
        <f t="shared" ref="V69:V132" si="25">AJ69-$AC69</f>
        <v>-3.4415584415584489E-2</v>
      </c>
      <c r="W69" s="92">
        <f t="shared" ref="W69:W132" si="26">AK69-$AC69</f>
        <v>-1.2658227848101266E-2</v>
      </c>
      <c r="X69" s="92">
        <f t="shared" ref="X69:X132" si="27">AL69-$AC69</f>
        <v>-4.0920716112531973E-2</v>
      </c>
      <c r="Y69" s="92">
        <f t="shared" ref="Y69:Y132" si="28">AM69-$AC69</f>
        <v>-1.6373801916932912E-2</v>
      </c>
      <c r="Z69" s="92">
        <f t="shared" ref="Z69:Z132" si="29">AN69-$AC69</f>
        <v>-1.1758304877769195E-2</v>
      </c>
      <c r="AB69" s="38">
        <v>42188</v>
      </c>
      <c r="AC69" s="36">
        <v>0</v>
      </c>
      <c r="AD69" s="92">
        <f>(Prices!D73-Prices!D72)/Prices!D72</f>
        <v>-1.0885479661340684E-2</v>
      </c>
      <c r="AE69" s="92">
        <f>(Prices!E73-Prices!E72)/Prices!E72</f>
        <v>-1.4033595577291169E-2</v>
      </c>
      <c r="AF69" s="92">
        <f>(Prices!F73-Prices!F72)/Prices!F72</f>
        <v>-8.9025334649043425E-4</v>
      </c>
      <c r="AG69" s="92">
        <f>(Prices!G73-Prices!G72)/Prices!G72</f>
        <v>-1.5931990454800524E-2</v>
      </c>
      <c r="AH69" s="92">
        <f>(Prices!H73-Prices!H72)/Prices!H72</f>
        <v>-1.4624505928853794E-2</v>
      </c>
      <c r="AI69" s="92">
        <f>(Prices!I73-Prices!I72)/Prices!I72</f>
        <v>-1.7580340264650277E-2</v>
      </c>
      <c r="AJ69" s="92">
        <f>(Prices!J73-Prices!J72)/Prices!J72</f>
        <v>-3.4415584415584489E-2</v>
      </c>
      <c r="AK69" s="92">
        <f>(Prices!K73-Prices!K72)/Prices!K72</f>
        <v>-1.2658227848101266E-2</v>
      </c>
      <c r="AL69" s="92">
        <f>(Prices!L73-Prices!L72)/Prices!L72</f>
        <v>-4.0920716112531973E-2</v>
      </c>
      <c r="AM69" s="92">
        <f>(Prices!M73-Prices!M72)/Prices!M72</f>
        <v>-1.6373801916932912E-2</v>
      </c>
      <c r="AN69" s="92">
        <f>(Prices!N73-Prices!N72)/Prices!N72</f>
        <v>-1.1758304877769195E-2</v>
      </c>
    </row>
    <row r="70" spans="1:40" x14ac:dyDescent="0.25">
      <c r="A70" s="97"/>
      <c r="B70" s="97"/>
      <c r="C70" s="97"/>
      <c r="D70" s="97"/>
      <c r="E70" s="97"/>
      <c r="F70" s="97"/>
      <c r="G70" s="97"/>
      <c r="H70" s="97"/>
      <c r="I70" s="98"/>
      <c r="J70" s="98"/>
      <c r="K70" s="98"/>
      <c r="L70" s="98"/>
      <c r="M70" s="97"/>
      <c r="N70" s="97"/>
      <c r="O70" s="38">
        <v>42195</v>
      </c>
      <c r="P70" s="92">
        <f t="shared" si="19"/>
        <v>-2.7674089329386463E-3</v>
      </c>
      <c r="Q70" s="92">
        <f t="shared" si="20"/>
        <v>2.9760621091222829E-2</v>
      </c>
      <c r="R70" s="92">
        <f t="shared" si="21"/>
        <v>1.3250828476635905E-2</v>
      </c>
      <c r="S70" s="92">
        <f t="shared" si="22"/>
        <v>3.0454245028582325E-2</v>
      </c>
      <c r="T70" s="92">
        <f t="shared" si="23"/>
        <v>1.4440433212996368E-2</v>
      </c>
      <c r="U70" s="92">
        <f t="shared" si="24"/>
        <v>-5.695593611699059E-2</v>
      </c>
      <c r="V70" s="92">
        <f t="shared" si="25"/>
        <v>-2.6227303295225206E-2</v>
      </c>
      <c r="W70" s="92">
        <f t="shared" si="26"/>
        <v>-9.230769230769216E-3</v>
      </c>
      <c r="X70" s="92">
        <f t="shared" si="27"/>
        <v>-1.3333333333333333E-3</v>
      </c>
      <c r="Y70" s="92">
        <f t="shared" si="28"/>
        <v>2.9638652050345125E-2</v>
      </c>
      <c r="Z70" s="92">
        <f t="shared" si="29"/>
        <v>-7.6999006967461234E-5</v>
      </c>
      <c r="AB70" s="38">
        <v>42195</v>
      </c>
      <c r="AC70" s="36">
        <v>0</v>
      </c>
      <c r="AD70" s="92">
        <f>(Prices!D74-Prices!D73)/Prices!D73</f>
        <v>-2.7674089329386463E-3</v>
      </c>
      <c r="AE70" s="92">
        <f>(Prices!E74-Prices!E73)/Prices!E73</f>
        <v>2.9760621091222829E-2</v>
      </c>
      <c r="AF70" s="92">
        <f>(Prices!F74-Prices!F73)/Prices!F73</f>
        <v>1.3250828476635905E-2</v>
      </c>
      <c r="AG70" s="92">
        <f>(Prices!G74-Prices!G73)/Prices!G73</f>
        <v>3.0454245028582325E-2</v>
      </c>
      <c r="AH70" s="92">
        <f>(Prices!H74-Prices!H73)/Prices!H73</f>
        <v>1.4440433212996368E-2</v>
      </c>
      <c r="AI70" s="92">
        <f>(Prices!I74-Prices!I73)/Prices!I73</f>
        <v>-5.695593611699059E-2</v>
      </c>
      <c r="AJ70" s="92">
        <f>(Prices!J74-Prices!J73)/Prices!J73</f>
        <v>-2.6227303295225206E-2</v>
      </c>
      <c r="AK70" s="92">
        <f>(Prices!K74-Prices!K73)/Prices!K73</f>
        <v>-9.230769230769216E-3</v>
      </c>
      <c r="AL70" s="92">
        <f>(Prices!L74-Prices!L73)/Prices!L73</f>
        <v>-1.3333333333333333E-3</v>
      </c>
      <c r="AM70" s="92">
        <f>(Prices!M74-Prices!M73)/Prices!M73</f>
        <v>2.9638652050345125E-2</v>
      </c>
      <c r="AN70" s="92">
        <f>(Prices!N74-Prices!N73)/Prices!N73</f>
        <v>-7.6999006967461234E-5</v>
      </c>
    </row>
    <row r="71" spans="1:40" x14ac:dyDescent="0.25">
      <c r="A71" s="97"/>
      <c r="B71" s="97"/>
      <c r="C71" s="97"/>
      <c r="D71" s="97"/>
      <c r="E71" s="97"/>
      <c r="F71" s="97"/>
      <c r="G71" s="97"/>
      <c r="H71" s="97"/>
      <c r="I71" s="97"/>
      <c r="J71" s="98"/>
      <c r="K71" s="98"/>
      <c r="L71" s="98"/>
      <c r="M71" s="97"/>
      <c r="N71" s="97"/>
      <c r="O71" s="38">
        <v>42202</v>
      </c>
      <c r="P71" s="92">
        <f t="shared" si="19"/>
        <v>1.1229428848015548E-2</v>
      </c>
      <c r="Q71" s="92">
        <f t="shared" si="20"/>
        <v>1.9476439790575912E-2</v>
      </c>
      <c r="R71" s="92">
        <f t="shared" si="21"/>
        <v>8.9062251379625007E-2</v>
      </c>
      <c r="S71" s="92">
        <f t="shared" si="22"/>
        <v>1.63344407530455E-2</v>
      </c>
      <c r="T71" s="92">
        <f t="shared" si="23"/>
        <v>3.0051403716884206E-2</v>
      </c>
      <c r="U71" s="92">
        <f t="shared" si="24"/>
        <v>7.141399714344041E-3</v>
      </c>
      <c r="V71" s="92">
        <f t="shared" si="25"/>
        <v>1.4502762430939162E-2</v>
      </c>
      <c r="W71" s="92">
        <f t="shared" si="26"/>
        <v>4.0372670807453472E-2</v>
      </c>
      <c r="X71" s="92">
        <f t="shared" si="27"/>
        <v>1.014686248331096E-3</v>
      </c>
      <c r="Y71" s="92">
        <f t="shared" si="28"/>
        <v>1.7744479495268112E-2</v>
      </c>
      <c r="Z71" s="92">
        <f t="shared" si="29"/>
        <v>2.4087106504582977E-2</v>
      </c>
      <c r="AB71" s="38">
        <v>42202</v>
      </c>
      <c r="AC71" s="36">
        <v>0</v>
      </c>
      <c r="AD71" s="92">
        <f>(Prices!D75-Prices!D74)/Prices!D74</f>
        <v>1.1229428848015548E-2</v>
      </c>
      <c r="AE71" s="92">
        <f>(Prices!E75-Prices!E74)/Prices!E74</f>
        <v>1.9476439790575912E-2</v>
      </c>
      <c r="AF71" s="92">
        <f>(Prices!F75-Prices!F74)/Prices!F74</f>
        <v>8.9062251379625007E-2</v>
      </c>
      <c r="AG71" s="92">
        <f>(Prices!G75-Prices!G74)/Prices!G74</f>
        <v>1.63344407530455E-2</v>
      </c>
      <c r="AH71" s="92">
        <f>(Prices!H75-Prices!H74)/Prices!H74</f>
        <v>3.0051403716884206E-2</v>
      </c>
      <c r="AI71" s="92">
        <f>(Prices!I75-Prices!I74)/Prices!I74</f>
        <v>7.141399714344041E-3</v>
      </c>
      <c r="AJ71" s="92">
        <f>(Prices!J75-Prices!J74)/Prices!J74</f>
        <v>1.4502762430939162E-2</v>
      </c>
      <c r="AK71" s="92">
        <f>(Prices!K75-Prices!K74)/Prices!K74</f>
        <v>4.0372670807453472E-2</v>
      </c>
      <c r="AL71" s="92">
        <f>(Prices!L75-Prices!L74)/Prices!L74</f>
        <v>1.014686248331096E-3</v>
      </c>
      <c r="AM71" s="92">
        <f>(Prices!M75-Prices!M74)/Prices!M74</f>
        <v>1.7744479495268112E-2</v>
      </c>
      <c r="AN71" s="92">
        <f>(Prices!N75-Prices!N74)/Prices!N74</f>
        <v>2.4087106504582977E-2</v>
      </c>
    </row>
    <row r="72" spans="1:40" x14ac:dyDescent="0.25">
      <c r="A72" s="97"/>
      <c r="B72" s="97"/>
      <c r="C72" s="97"/>
      <c r="D72" s="97"/>
      <c r="E72" s="97"/>
      <c r="F72" s="97"/>
      <c r="G72" s="97"/>
      <c r="H72" s="97"/>
      <c r="I72" s="97"/>
      <c r="J72" s="97"/>
      <c r="K72" s="98"/>
      <c r="L72" s="98"/>
      <c r="M72" s="97"/>
      <c r="N72" s="97"/>
      <c r="O72" s="38">
        <v>42209</v>
      </c>
      <c r="P72" s="92">
        <f t="shared" si="19"/>
        <v>-4.6971727615035964E-2</v>
      </c>
      <c r="Q72" s="92">
        <f t="shared" si="20"/>
        <v>3.0813475760065445E-3</v>
      </c>
      <c r="R72" s="92">
        <f t="shared" si="21"/>
        <v>9.6084903085134787E-2</v>
      </c>
      <c r="S72" s="92">
        <f t="shared" si="22"/>
        <v>-1.8932171070552992E-2</v>
      </c>
      <c r="T72" s="92">
        <f t="shared" si="23"/>
        <v>-1.8809980806142112E-2</v>
      </c>
      <c r="U72" s="92">
        <f t="shared" si="24"/>
        <v>-6.6855753646677127E-3</v>
      </c>
      <c r="V72" s="92">
        <f t="shared" si="25"/>
        <v>-2.0422055820285837E-2</v>
      </c>
      <c r="W72" s="92">
        <f t="shared" si="26"/>
        <v>-1.4925373134328393E-2</v>
      </c>
      <c r="X72" s="92">
        <f t="shared" si="27"/>
        <v>-3.0303083653435821E-2</v>
      </c>
      <c r="Y72" s="92">
        <f t="shared" si="28"/>
        <v>1.4335528864781132E-2</v>
      </c>
      <c r="Z72" s="92">
        <f t="shared" si="29"/>
        <v>-2.2095884790348796E-2</v>
      </c>
      <c r="AB72" s="38">
        <v>42209</v>
      </c>
      <c r="AC72" s="36">
        <v>0</v>
      </c>
      <c r="AD72" s="92">
        <f>(Prices!D76-Prices!D75)/Prices!D75</f>
        <v>-4.6971727615035964E-2</v>
      </c>
      <c r="AE72" s="92">
        <f>(Prices!E76-Prices!E75)/Prices!E75</f>
        <v>3.0813475760065445E-3</v>
      </c>
      <c r="AF72" s="92">
        <f>(Prices!F76-Prices!F75)/Prices!F75</f>
        <v>9.6084903085134787E-2</v>
      </c>
      <c r="AG72" s="92">
        <f>(Prices!G76-Prices!G75)/Prices!G75</f>
        <v>-1.8932171070552992E-2</v>
      </c>
      <c r="AH72" s="92">
        <f>(Prices!H76-Prices!H75)/Prices!H75</f>
        <v>-1.8809980806142112E-2</v>
      </c>
      <c r="AI72" s="92">
        <f>(Prices!I76-Prices!I75)/Prices!I75</f>
        <v>-6.6855753646677127E-3</v>
      </c>
      <c r="AJ72" s="92">
        <f>(Prices!J76-Prices!J75)/Prices!J75</f>
        <v>-2.0422055820285837E-2</v>
      </c>
      <c r="AK72" s="92">
        <f>(Prices!K76-Prices!K75)/Prices!K75</f>
        <v>-1.4925373134328393E-2</v>
      </c>
      <c r="AL72" s="92">
        <f>(Prices!L76-Prices!L75)/Prices!L75</f>
        <v>-3.0303083653435821E-2</v>
      </c>
      <c r="AM72" s="92">
        <f>(Prices!M76-Prices!M75)/Prices!M75</f>
        <v>1.4335528864781132E-2</v>
      </c>
      <c r="AN72" s="92">
        <f>(Prices!N76-Prices!N75)/Prices!N75</f>
        <v>-2.2095884790348796E-2</v>
      </c>
    </row>
    <row r="73" spans="1:40" x14ac:dyDescent="0.25">
      <c r="A73" s="97"/>
      <c r="B73" s="97"/>
      <c r="C73" s="97"/>
      <c r="D73" s="97"/>
      <c r="E73" s="97"/>
      <c r="F73" s="97"/>
      <c r="G73" s="97"/>
      <c r="H73" s="97"/>
      <c r="I73" s="97"/>
      <c r="J73" s="97"/>
      <c r="K73" s="97"/>
      <c r="L73" s="98"/>
      <c r="M73" s="97"/>
      <c r="N73" s="97"/>
      <c r="O73" s="38">
        <v>42216</v>
      </c>
      <c r="P73" s="92">
        <f t="shared" si="19"/>
        <v>1.3460121877720423E-2</v>
      </c>
      <c r="Q73" s="92">
        <f t="shared" si="20"/>
        <v>4.7102191275855097E-2</v>
      </c>
      <c r="R73" s="92">
        <f t="shared" si="21"/>
        <v>1.2712100514226967E-2</v>
      </c>
      <c r="S73" s="92">
        <f t="shared" si="22"/>
        <v>7.6357073441611287E-4</v>
      </c>
      <c r="T73" s="92">
        <f t="shared" si="23"/>
        <v>4.2449139280125232E-2</v>
      </c>
      <c r="U73" s="92">
        <f t="shared" si="24"/>
        <v>1.9375892310830017E-2</v>
      </c>
      <c r="V73" s="92">
        <f t="shared" si="25"/>
        <v>3.0576789437109068E-2</v>
      </c>
      <c r="W73" s="92">
        <f t="shared" si="26"/>
        <v>-1.9191919191919142E-2</v>
      </c>
      <c r="X73" s="92">
        <f t="shared" si="27"/>
        <v>1.8156361034131643E-3</v>
      </c>
      <c r="Y73" s="92">
        <f t="shared" si="28"/>
        <v>-1.4896867838044331E-2</v>
      </c>
      <c r="Z73" s="92">
        <f t="shared" si="29"/>
        <v>1.1631856881295385E-2</v>
      </c>
      <c r="AB73" s="38">
        <v>42216</v>
      </c>
      <c r="AC73" s="36">
        <v>0</v>
      </c>
      <c r="AD73" s="92">
        <f>(Prices!D77-Prices!D76)/Prices!D76</f>
        <v>1.3460121877720423E-2</v>
      </c>
      <c r="AE73" s="92">
        <f>(Prices!E77-Prices!E76)/Prices!E76</f>
        <v>4.7102191275855097E-2</v>
      </c>
      <c r="AF73" s="92">
        <f>(Prices!F77-Prices!F76)/Prices!F76</f>
        <v>1.2712100514226967E-2</v>
      </c>
      <c r="AG73" s="92">
        <f>(Prices!G77-Prices!G76)/Prices!G76</f>
        <v>7.6357073441611287E-4</v>
      </c>
      <c r="AH73" s="92">
        <f>(Prices!H77-Prices!H76)/Prices!H76</f>
        <v>4.2449139280125232E-2</v>
      </c>
      <c r="AI73" s="92">
        <f>(Prices!I77-Prices!I76)/Prices!I76</f>
        <v>1.9375892310830017E-2</v>
      </c>
      <c r="AJ73" s="92">
        <f>(Prices!J77-Prices!J76)/Prices!J76</f>
        <v>3.0576789437109068E-2</v>
      </c>
      <c r="AK73" s="92">
        <f>(Prices!K77-Prices!K76)/Prices!K76</f>
        <v>-1.9191919191919142E-2</v>
      </c>
      <c r="AL73" s="92">
        <f>(Prices!L77-Prices!L76)/Prices!L76</f>
        <v>1.8156361034131643E-3</v>
      </c>
      <c r="AM73" s="92">
        <f>(Prices!M77-Prices!M76)/Prices!M76</f>
        <v>-1.4896867838044331E-2</v>
      </c>
      <c r="AN73" s="92">
        <f>(Prices!N77-Prices!N76)/Prices!N76</f>
        <v>1.1631856881295385E-2</v>
      </c>
    </row>
    <row r="74" spans="1:40" x14ac:dyDescent="0.25">
      <c r="A74" s="97"/>
      <c r="B74" s="97"/>
      <c r="C74" s="97"/>
      <c r="D74" s="97"/>
      <c r="E74" s="97"/>
      <c r="F74" s="97"/>
      <c r="G74" s="97"/>
      <c r="H74" s="97"/>
      <c r="I74" s="97"/>
      <c r="J74" s="97"/>
      <c r="K74" s="97"/>
      <c r="L74" s="97"/>
      <c r="M74" s="97"/>
      <c r="N74" s="97"/>
      <c r="O74" s="38">
        <v>42223</v>
      </c>
      <c r="P74" s="92">
        <f t="shared" si="19"/>
        <v>-1.6188714153561629E-2</v>
      </c>
      <c r="Q74" s="92">
        <f t="shared" si="20"/>
        <v>-7.2364560923137986E-3</v>
      </c>
      <c r="R74" s="92">
        <f t="shared" si="21"/>
        <v>-2.5235511508514046E-2</v>
      </c>
      <c r="S74" s="92">
        <f t="shared" si="22"/>
        <v>-1.2138447665949922E-2</v>
      </c>
      <c r="T74" s="92">
        <f t="shared" si="23"/>
        <v>-2.176768624507406E-2</v>
      </c>
      <c r="U74" s="92">
        <f t="shared" si="24"/>
        <v>6.8027210884354424E-3</v>
      </c>
      <c r="V74" s="92">
        <f t="shared" si="25"/>
        <v>-2.0229265003371111E-3</v>
      </c>
      <c r="W74" s="92">
        <f t="shared" si="26"/>
        <v>-6.694129763130924E-3</v>
      </c>
      <c r="X74" s="92">
        <f t="shared" si="27"/>
        <v>1.0818825855346251E-2</v>
      </c>
      <c r="Y74" s="92">
        <f t="shared" si="28"/>
        <v>0.11593640946103149</v>
      </c>
      <c r="Z74" s="92">
        <f t="shared" si="29"/>
        <v>-1.2486699975376898E-2</v>
      </c>
      <c r="AB74" s="38">
        <v>42223</v>
      </c>
      <c r="AC74" s="36">
        <v>0</v>
      </c>
      <c r="AD74" s="92">
        <f>(Prices!D78-Prices!D77)/Prices!D77</f>
        <v>-1.6188714153561629E-2</v>
      </c>
      <c r="AE74" s="92">
        <f>(Prices!E78-Prices!E77)/Prices!E77</f>
        <v>-7.2364560923137986E-3</v>
      </c>
      <c r="AF74" s="92">
        <f>(Prices!F78-Prices!F77)/Prices!F77</f>
        <v>-2.5235511508514046E-2</v>
      </c>
      <c r="AG74" s="92">
        <f>(Prices!G78-Prices!G77)/Prices!G77</f>
        <v>-1.2138447665949922E-2</v>
      </c>
      <c r="AH74" s="92">
        <f>(Prices!H78-Prices!H77)/Prices!H77</f>
        <v>-2.176768624507406E-2</v>
      </c>
      <c r="AI74" s="92">
        <f>(Prices!I78-Prices!I77)/Prices!I77</f>
        <v>6.8027210884354424E-3</v>
      </c>
      <c r="AJ74" s="92">
        <f>(Prices!J78-Prices!J77)/Prices!J77</f>
        <v>-2.0229265003371111E-3</v>
      </c>
      <c r="AK74" s="92">
        <f>(Prices!K78-Prices!K77)/Prices!K77</f>
        <v>-6.694129763130924E-3</v>
      </c>
      <c r="AL74" s="92">
        <f>(Prices!L78-Prices!L77)/Prices!L77</f>
        <v>1.0818825855346251E-2</v>
      </c>
      <c r="AM74" s="92">
        <f>(Prices!M78-Prices!M77)/Prices!M77</f>
        <v>0.11593640946103149</v>
      </c>
      <c r="AN74" s="92">
        <f>(Prices!N78-Prices!N77)/Prices!N77</f>
        <v>-1.2486699975376898E-2</v>
      </c>
    </row>
    <row r="75" spans="1:40" x14ac:dyDescent="0.25">
      <c r="A75" s="97"/>
      <c r="B75" s="97"/>
      <c r="C75" s="97"/>
      <c r="D75" s="97"/>
      <c r="E75" s="97"/>
      <c r="F75" s="97"/>
      <c r="G75" s="97"/>
      <c r="H75" s="97"/>
      <c r="I75" s="97"/>
      <c r="J75" s="97"/>
      <c r="K75" s="97"/>
      <c r="L75" s="97"/>
      <c r="M75" s="97"/>
      <c r="N75" s="97"/>
      <c r="O75" s="38">
        <v>42230</v>
      </c>
      <c r="P75" s="92">
        <f t="shared" si="19"/>
        <v>-4.1069843508629543E-3</v>
      </c>
      <c r="Q75" s="92">
        <f t="shared" si="20"/>
        <v>2.9343821907013436E-2</v>
      </c>
      <c r="R75" s="92">
        <f t="shared" si="21"/>
        <v>1.7019619991580959E-2</v>
      </c>
      <c r="S75" s="92">
        <f t="shared" si="22"/>
        <v>1.873736694284522E-2</v>
      </c>
      <c r="T75" s="92">
        <f t="shared" si="23"/>
        <v>5.9366717820831605E-3</v>
      </c>
      <c r="U75" s="92">
        <f t="shared" si="24"/>
        <v>6.3493004769475418E-3</v>
      </c>
      <c r="V75" s="92">
        <f t="shared" si="25"/>
        <v>-1.3613513513514425E-3</v>
      </c>
      <c r="W75" s="92">
        <f t="shared" si="26"/>
        <v>-1.3747687921202725E-2</v>
      </c>
      <c r="X75" s="92">
        <f t="shared" si="27"/>
        <v>1.3300822557861488E-2</v>
      </c>
      <c r="Y75" s="92">
        <f t="shared" si="28"/>
        <v>-3.4846351633079017E-3</v>
      </c>
      <c r="Z75" s="92">
        <f t="shared" si="29"/>
        <v>6.7141871654416195E-3</v>
      </c>
      <c r="AB75" s="38">
        <v>42230</v>
      </c>
      <c r="AC75" s="36">
        <v>1.0000000000000001E-5</v>
      </c>
      <c r="AD75" s="92">
        <f>(Prices!D79-Prices!D78)/Prices!D78</f>
        <v>-4.0969843508629547E-3</v>
      </c>
      <c r="AE75" s="92">
        <f>(Prices!E79-Prices!E78)/Prices!E78</f>
        <v>2.9353821907013435E-2</v>
      </c>
      <c r="AF75" s="92">
        <f>(Prices!F79-Prices!F78)/Prices!F78</f>
        <v>1.7029619991580959E-2</v>
      </c>
      <c r="AG75" s="92">
        <f>(Prices!G79-Prices!G78)/Prices!G78</f>
        <v>1.874736694284522E-2</v>
      </c>
      <c r="AH75" s="92">
        <f>(Prices!H79-Prices!H78)/Prices!H78</f>
        <v>5.9466717820831601E-3</v>
      </c>
      <c r="AI75" s="92">
        <f>(Prices!I79-Prices!I78)/Prices!I78</f>
        <v>6.3593004769475414E-3</v>
      </c>
      <c r="AJ75" s="92">
        <f>(Prices!J79-Prices!J78)/Prices!J78</f>
        <v>-1.3513513513514425E-3</v>
      </c>
      <c r="AK75" s="92">
        <f>(Prices!K79-Prices!K78)/Prices!K78</f>
        <v>-1.3737687921202725E-2</v>
      </c>
      <c r="AL75" s="92">
        <f>(Prices!L79-Prices!L78)/Prices!L78</f>
        <v>1.3310822557861488E-2</v>
      </c>
      <c r="AM75" s="92">
        <f>(Prices!M79-Prices!M78)/Prices!M78</f>
        <v>-3.4746351633079017E-3</v>
      </c>
      <c r="AN75" s="92">
        <f>(Prices!N79-Prices!N78)/Prices!N78</f>
        <v>6.7241871654416191E-3</v>
      </c>
    </row>
    <row r="76" spans="1:40" x14ac:dyDescent="0.25">
      <c r="A76" s="97"/>
      <c r="B76" s="97"/>
      <c r="C76" s="98"/>
      <c r="D76" s="98"/>
      <c r="E76" s="98"/>
      <c r="F76" s="98"/>
      <c r="G76" s="98"/>
      <c r="H76" s="98"/>
      <c r="I76" s="98"/>
      <c r="J76" s="98"/>
      <c r="K76" s="98"/>
      <c r="L76" s="98"/>
      <c r="M76" s="97"/>
      <c r="N76" s="97"/>
      <c r="O76" s="38">
        <v>42237</v>
      </c>
      <c r="P76" s="92">
        <f t="shared" si="19"/>
        <v>-4.1755346641489062E-2</v>
      </c>
      <c r="Q76" s="92">
        <f t="shared" si="20"/>
        <v>-1.1684641148325348E-2</v>
      </c>
      <c r="R76" s="92">
        <f t="shared" si="21"/>
        <v>-6.9715784553515056E-2</v>
      </c>
      <c r="S76" s="92">
        <f t="shared" si="22"/>
        <v>-9.2228554000964857E-2</v>
      </c>
      <c r="T76" s="92">
        <f t="shared" si="23"/>
        <v>-7.7431815408085344E-2</v>
      </c>
      <c r="U76" s="92">
        <f t="shared" si="24"/>
        <v>-9.24270616113744E-2</v>
      </c>
      <c r="V76" s="92">
        <f t="shared" si="25"/>
        <v>-6.2256278755074425E-2</v>
      </c>
      <c r="W76" s="92">
        <f t="shared" si="26"/>
        <v>-0.10092984231274629</v>
      </c>
      <c r="X76" s="92">
        <f t="shared" si="27"/>
        <v>-2.5638600376848435E-2</v>
      </c>
      <c r="Y76" s="92">
        <f t="shared" si="28"/>
        <v>-5.0916555090655541E-2</v>
      </c>
      <c r="Z76" s="92">
        <f t="shared" si="29"/>
        <v>-5.7694781401555095E-2</v>
      </c>
      <c r="AB76" s="38">
        <v>42237</v>
      </c>
      <c r="AC76" s="36">
        <v>1.0000000000000001E-5</v>
      </c>
      <c r="AD76" s="92">
        <f>(Prices!D80-Prices!D79)/Prices!D79</f>
        <v>-4.1745346641489059E-2</v>
      </c>
      <c r="AE76" s="92">
        <f>(Prices!E80-Prices!E79)/Prices!E79</f>
        <v>-1.1674641148325348E-2</v>
      </c>
      <c r="AF76" s="92">
        <f>(Prices!F80-Prices!F79)/Prices!F79</f>
        <v>-6.970578455351506E-2</v>
      </c>
      <c r="AG76" s="92">
        <f>(Prices!G80-Prices!G79)/Prices!G79</f>
        <v>-9.2218554000964861E-2</v>
      </c>
      <c r="AH76" s="92">
        <f>(Prices!H80-Prices!H79)/Prices!H79</f>
        <v>-7.7421815408085348E-2</v>
      </c>
      <c r="AI76" s="92">
        <f>(Prices!I80-Prices!I79)/Prices!I79</f>
        <v>-9.2417061611374404E-2</v>
      </c>
      <c r="AJ76" s="92">
        <f>(Prices!J80-Prices!J79)/Prices!J79</f>
        <v>-6.2246278755074422E-2</v>
      </c>
      <c r="AK76" s="92">
        <f>(Prices!K80-Prices!K79)/Prices!K79</f>
        <v>-0.1009198423127463</v>
      </c>
      <c r="AL76" s="92">
        <f>(Prices!L80-Prices!L79)/Prices!L79</f>
        <v>-2.5628600376848436E-2</v>
      </c>
      <c r="AM76" s="92">
        <f>(Prices!M80-Prices!M79)/Prices!M79</f>
        <v>-5.0906555090655538E-2</v>
      </c>
      <c r="AN76" s="92">
        <f>(Prices!N80-Prices!N79)/Prices!N79</f>
        <v>-5.7684781401555092E-2</v>
      </c>
    </row>
    <row r="77" spans="1:40" x14ac:dyDescent="0.25">
      <c r="A77" s="97"/>
      <c r="B77" s="97"/>
      <c r="C77" s="97"/>
      <c r="D77" s="98"/>
      <c r="E77" s="98"/>
      <c r="F77" s="98"/>
      <c r="G77" s="98"/>
      <c r="H77" s="98"/>
      <c r="I77" s="98"/>
      <c r="J77" s="98"/>
      <c r="K77" s="98"/>
      <c r="L77" s="98"/>
      <c r="M77" s="97"/>
      <c r="N77" s="97"/>
      <c r="O77" s="38">
        <v>42244</v>
      </c>
      <c r="P77" s="92">
        <f t="shared" si="19"/>
        <v>1.4910191427968244E-2</v>
      </c>
      <c r="Q77" s="92">
        <f t="shared" si="20"/>
        <v>-2.7701711851278073E-2</v>
      </c>
      <c r="R77" s="92">
        <f t="shared" si="21"/>
        <v>4.759654842558686E-2</v>
      </c>
      <c r="S77" s="92">
        <f t="shared" si="22"/>
        <v>1.1606429153714293E-2</v>
      </c>
      <c r="T77" s="92">
        <f t="shared" si="23"/>
        <v>2.3140062009094613E-2</v>
      </c>
      <c r="U77" s="92">
        <f t="shared" si="24"/>
        <v>4.4158842471714553E-2</v>
      </c>
      <c r="V77" s="92">
        <f t="shared" si="25"/>
        <v>-8.6680086580086021E-3</v>
      </c>
      <c r="W77" s="92">
        <f t="shared" si="26"/>
        <v>-4.6869950306928877E-3</v>
      </c>
      <c r="X77" s="92">
        <f t="shared" si="27"/>
        <v>1.2536029824464855E-2</v>
      </c>
      <c r="Y77" s="92">
        <f t="shared" si="28"/>
        <v>7.3465385745775172E-2</v>
      </c>
      <c r="Z77" s="92">
        <f t="shared" si="29"/>
        <v>9.1127769732314064E-3</v>
      </c>
      <c r="AB77" s="38">
        <v>42244</v>
      </c>
      <c r="AC77" s="36">
        <v>1.0000000000000001E-5</v>
      </c>
      <c r="AD77" s="92">
        <f>(Prices!D81-Prices!D80)/Prices!D80</f>
        <v>1.4920191427968243E-2</v>
      </c>
      <c r="AE77" s="92">
        <f>(Prices!E81-Prices!E80)/Prices!E80</f>
        <v>-2.7691711851278073E-2</v>
      </c>
      <c r="AF77" s="92">
        <f>(Prices!F81-Prices!F80)/Prices!F80</f>
        <v>4.7606548425586863E-2</v>
      </c>
      <c r="AG77" s="92">
        <f>(Prices!G81-Prices!G80)/Prices!G80</f>
        <v>1.1616429153714292E-2</v>
      </c>
      <c r="AH77" s="92">
        <f>(Prices!H81-Prices!H80)/Prices!H80</f>
        <v>2.3150062009094613E-2</v>
      </c>
      <c r="AI77" s="92">
        <f>(Prices!I81-Prices!I80)/Prices!I80</f>
        <v>4.4168842471714556E-2</v>
      </c>
      <c r="AJ77" s="92">
        <f>(Prices!J81-Prices!J80)/Prices!J80</f>
        <v>-8.6580086580086025E-3</v>
      </c>
      <c r="AK77" s="92">
        <f>(Prices!K81-Prices!K80)/Prices!K80</f>
        <v>-4.6769950306928881E-3</v>
      </c>
      <c r="AL77" s="92">
        <f>(Prices!L81-Prices!L80)/Prices!L80</f>
        <v>1.2546029824464854E-2</v>
      </c>
      <c r="AM77" s="92">
        <f>(Prices!M81-Prices!M80)/Prices!M80</f>
        <v>7.3475385745775168E-2</v>
      </c>
      <c r="AN77" s="92">
        <f>(Prices!N81-Prices!N80)/Prices!N80</f>
        <v>9.122776973231406E-3</v>
      </c>
    </row>
    <row r="78" spans="1:40" x14ac:dyDescent="0.25">
      <c r="A78" s="97"/>
      <c r="B78" s="97"/>
      <c r="C78" s="97"/>
      <c r="D78" s="97"/>
      <c r="E78" s="98"/>
      <c r="F78" s="98"/>
      <c r="G78" s="98"/>
      <c r="H78" s="98"/>
      <c r="I78" s="98"/>
      <c r="J78" s="98"/>
      <c r="K78" s="98"/>
      <c r="L78" s="98"/>
      <c r="M78" s="97"/>
      <c r="N78" s="97"/>
      <c r="O78" s="38">
        <v>42251</v>
      </c>
      <c r="P78" s="92">
        <f t="shared" si="19"/>
        <v>-3.0313097545031774E-2</v>
      </c>
      <c r="Q78" s="92">
        <f t="shared" si="20"/>
        <v>-5.5865783708424835E-3</v>
      </c>
      <c r="R78" s="92">
        <f t="shared" si="21"/>
        <v>-3.6708151836872746E-2</v>
      </c>
      <c r="S78" s="92">
        <f t="shared" si="22"/>
        <v>-2.6128430942777805E-2</v>
      </c>
      <c r="T78" s="92">
        <f t="shared" si="23"/>
        <v>-1.1525151515151521E-2</v>
      </c>
      <c r="U78" s="92">
        <f t="shared" si="24"/>
        <v>-3.0433004792665155E-2</v>
      </c>
      <c r="V78" s="92">
        <f t="shared" si="25"/>
        <v>-1.3110436681222686E-2</v>
      </c>
      <c r="W78" s="92">
        <f t="shared" si="26"/>
        <v>-2.5266975036710704E-2</v>
      </c>
      <c r="X78" s="92">
        <f t="shared" si="27"/>
        <v>-1.3541819658269519E-2</v>
      </c>
      <c r="Y78" s="92">
        <f t="shared" si="28"/>
        <v>-3.8339911019849335E-2</v>
      </c>
      <c r="Z78" s="92">
        <f t="shared" si="29"/>
        <v>-3.4024304605127433E-2</v>
      </c>
      <c r="AB78" s="38">
        <v>42251</v>
      </c>
      <c r="AC78" s="36">
        <v>1.0000000000000001E-5</v>
      </c>
      <c r="AD78" s="92">
        <f>(Prices!D82-Prices!D81)/Prices!D81</f>
        <v>-3.0303097545031774E-2</v>
      </c>
      <c r="AE78" s="92">
        <f>(Prices!E82-Prices!E81)/Prices!E81</f>
        <v>-5.5765783708424839E-3</v>
      </c>
      <c r="AF78" s="92">
        <f>(Prices!F82-Prices!F81)/Prices!F81</f>
        <v>-3.6698151836872743E-2</v>
      </c>
      <c r="AG78" s="92">
        <f>(Prices!G82-Prices!G81)/Prices!G81</f>
        <v>-2.6118430942777805E-2</v>
      </c>
      <c r="AH78" s="92">
        <f>(Prices!H82-Prices!H81)/Prices!H81</f>
        <v>-1.1515151515151522E-2</v>
      </c>
      <c r="AI78" s="92">
        <f>(Prices!I82-Prices!I81)/Prices!I81</f>
        <v>-3.0423004792665156E-2</v>
      </c>
      <c r="AJ78" s="92">
        <f>(Prices!J82-Prices!J81)/Prices!J81</f>
        <v>-1.3100436681222686E-2</v>
      </c>
      <c r="AK78" s="92">
        <f>(Prices!K82-Prices!K81)/Prices!K81</f>
        <v>-2.5256975036710705E-2</v>
      </c>
      <c r="AL78" s="92">
        <f>(Prices!L82-Prices!L81)/Prices!L81</f>
        <v>-1.3531819658269519E-2</v>
      </c>
      <c r="AM78" s="92">
        <f>(Prices!M82-Prices!M81)/Prices!M81</f>
        <v>-3.8329911019849332E-2</v>
      </c>
      <c r="AN78" s="92">
        <f>(Prices!N82-Prices!N81)/Prices!N81</f>
        <v>-3.4014304605127429E-2</v>
      </c>
    </row>
    <row r="79" spans="1:40" x14ac:dyDescent="0.25">
      <c r="A79" s="97"/>
      <c r="B79" s="97"/>
      <c r="C79" s="97"/>
      <c r="D79" s="97"/>
      <c r="E79" s="97"/>
      <c r="F79" s="98"/>
      <c r="G79" s="98"/>
      <c r="H79" s="98"/>
      <c r="I79" s="98"/>
      <c r="J79" s="98"/>
      <c r="K79" s="98"/>
      <c r="L79" s="98"/>
      <c r="M79" s="97"/>
      <c r="N79" s="97"/>
      <c r="O79" s="38">
        <v>42258</v>
      </c>
      <c r="P79" s="92">
        <f t="shared" si="19"/>
        <v>1.0154390732265334E-2</v>
      </c>
      <c r="Q79" s="92">
        <f t="shared" si="20"/>
        <v>1.4019627478469915E-3</v>
      </c>
      <c r="R79" s="92">
        <f t="shared" si="21"/>
        <v>6.1002004008016142E-2</v>
      </c>
      <c r="S79" s="92">
        <f t="shared" si="22"/>
        <v>3.7839167527679372E-2</v>
      </c>
      <c r="T79" s="92">
        <f t="shared" si="23"/>
        <v>5.0071530758226096E-2</v>
      </c>
      <c r="U79" s="92">
        <f t="shared" si="24"/>
        <v>2.235117128734148E-2</v>
      </c>
      <c r="V79" s="92">
        <f t="shared" si="25"/>
        <v>1.1061946902654893E-2</v>
      </c>
      <c r="W79" s="92">
        <f t="shared" si="26"/>
        <v>2.4103645676408686E-2</v>
      </c>
      <c r="X79" s="92">
        <f t="shared" si="27"/>
        <v>3.1952457029528349E-2</v>
      </c>
      <c r="Y79" s="92">
        <f t="shared" si="28"/>
        <v>3.736654804270452E-2</v>
      </c>
      <c r="Z79" s="92">
        <f t="shared" si="29"/>
        <v>2.0731660414710321E-2</v>
      </c>
      <c r="AB79" s="38">
        <v>42258</v>
      </c>
      <c r="AC79" s="36">
        <v>0</v>
      </c>
      <c r="AD79" s="92">
        <f>(Prices!D83-Prices!D82)/Prices!D82</f>
        <v>1.0154390732265334E-2</v>
      </c>
      <c r="AE79" s="92">
        <f>(Prices!E83-Prices!E82)/Prices!E82</f>
        <v>1.4019627478469915E-3</v>
      </c>
      <c r="AF79" s="92">
        <f>(Prices!F83-Prices!F82)/Prices!F82</f>
        <v>6.1002004008016142E-2</v>
      </c>
      <c r="AG79" s="92">
        <f>(Prices!G83-Prices!G82)/Prices!G82</f>
        <v>3.7839167527679372E-2</v>
      </c>
      <c r="AH79" s="92">
        <f>(Prices!H83-Prices!H82)/Prices!H82</f>
        <v>5.0071530758226096E-2</v>
      </c>
      <c r="AI79" s="92">
        <f>(Prices!I83-Prices!I82)/Prices!I82</f>
        <v>2.235117128734148E-2</v>
      </c>
      <c r="AJ79" s="92">
        <f>(Prices!J83-Prices!J82)/Prices!J82</f>
        <v>1.1061946902654893E-2</v>
      </c>
      <c r="AK79" s="92">
        <f>(Prices!K83-Prices!K82)/Prices!K82</f>
        <v>2.4103645676408686E-2</v>
      </c>
      <c r="AL79" s="92">
        <f>(Prices!L83-Prices!L82)/Prices!L82</f>
        <v>3.1952457029528349E-2</v>
      </c>
      <c r="AM79" s="92">
        <f>(Prices!M83-Prices!M82)/Prices!M82</f>
        <v>3.736654804270452E-2</v>
      </c>
      <c r="AN79" s="92">
        <f>(Prices!N83-Prices!N82)/Prices!N82</f>
        <v>2.0731660414710321E-2</v>
      </c>
    </row>
    <row r="80" spans="1:40" x14ac:dyDescent="0.25">
      <c r="A80" s="97"/>
      <c r="B80" s="97"/>
      <c r="C80" s="97"/>
      <c r="D80" s="97"/>
      <c r="E80" s="97"/>
      <c r="F80" s="97"/>
      <c r="G80" s="98"/>
      <c r="H80" s="98"/>
      <c r="I80" s="98"/>
      <c r="J80" s="98"/>
      <c r="K80" s="98"/>
      <c r="L80" s="98"/>
      <c r="M80" s="97"/>
      <c r="N80" s="97"/>
      <c r="O80" s="38">
        <v>42265</v>
      </c>
      <c r="P80" s="92">
        <f t="shared" si="19"/>
        <v>-1.1609727566878515E-2</v>
      </c>
      <c r="Q80" s="92">
        <f t="shared" si="20"/>
        <v>-2.1999999999999884E-3</v>
      </c>
      <c r="R80" s="92">
        <f t="shared" si="21"/>
        <v>2.043670670897535E-2</v>
      </c>
      <c r="S80" s="92">
        <f t="shared" si="22"/>
        <v>1.054429345808284E-2</v>
      </c>
      <c r="T80" s="92">
        <f t="shared" si="23"/>
        <v>1.3429349941611476E-2</v>
      </c>
      <c r="U80" s="92">
        <f t="shared" si="24"/>
        <v>4.8349800294302473E-3</v>
      </c>
      <c r="V80" s="92">
        <f t="shared" si="25"/>
        <v>4.157549234135656E-2</v>
      </c>
      <c r="W80" s="92">
        <f t="shared" si="26"/>
        <v>-2.8243601059135062E-2</v>
      </c>
      <c r="X80" s="92">
        <f t="shared" si="27"/>
        <v>3.0428676573313763E-3</v>
      </c>
      <c r="Y80" s="92">
        <f t="shared" si="28"/>
        <v>6.6895368782161332E-2</v>
      </c>
      <c r="Z80" s="92">
        <f t="shared" si="29"/>
        <v>-1.5400014905280763E-3</v>
      </c>
      <c r="AB80" s="38">
        <v>42265</v>
      </c>
      <c r="AC80" s="36">
        <v>0</v>
      </c>
      <c r="AD80" s="92">
        <f>(Prices!D84-Prices!D83)/Prices!D83</f>
        <v>-1.1609727566878515E-2</v>
      </c>
      <c r="AE80" s="92">
        <f>(Prices!E84-Prices!E83)/Prices!E83</f>
        <v>-2.1999999999999884E-3</v>
      </c>
      <c r="AF80" s="92">
        <f>(Prices!F84-Prices!F83)/Prices!F83</f>
        <v>2.043670670897535E-2</v>
      </c>
      <c r="AG80" s="92">
        <f>(Prices!G84-Prices!G83)/Prices!G83</f>
        <v>1.054429345808284E-2</v>
      </c>
      <c r="AH80" s="92">
        <f>(Prices!H84-Prices!H83)/Prices!H83</f>
        <v>1.3429349941611476E-2</v>
      </c>
      <c r="AI80" s="92">
        <f>(Prices!I84-Prices!I83)/Prices!I83</f>
        <v>4.8349800294302473E-3</v>
      </c>
      <c r="AJ80" s="92">
        <f>(Prices!J84-Prices!J83)/Prices!J83</f>
        <v>4.157549234135656E-2</v>
      </c>
      <c r="AK80" s="92">
        <f>(Prices!K84-Prices!K83)/Prices!K83</f>
        <v>-2.8243601059135062E-2</v>
      </c>
      <c r="AL80" s="92">
        <f>(Prices!L84-Prices!L83)/Prices!L83</f>
        <v>3.0428676573313763E-3</v>
      </c>
      <c r="AM80" s="92">
        <f>(Prices!M84-Prices!M83)/Prices!M83</f>
        <v>6.6895368782161332E-2</v>
      </c>
      <c r="AN80" s="92">
        <f>(Prices!N84-Prices!N83)/Prices!N83</f>
        <v>-1.5400014905280763E-3</v>
      </c>
    </row>
    <row r="81" spans="1:40" x14ac:dyDescent="0.25">
      <c r="A81" s="97"/>
      <c r="B81" s="97"/>
      <c r="C81" s="97"/>
      <c r="D81" s="97"/>
      <c r="E81" s="97"/>
      <c r="F81" s="97"/>
      <c r="G81" s="97"/>
      <c r="H81" s="98"/>
      <c r="I81" s="98"/>
      <c r="J81" s="98"/>
      <c r="K81" s="98"/>
      <c r="L81" s="98"/>
      <c r="M81" s="97"/>
      <c r="N81" s="97"/>
      <c r="O81" s="38">
        <v>42272</v>
      </c>
      <c r="P81" s="92">
        <f t="shared" si="19"/>
        <v>-4.2973785990547394E-4</v>
      </c>
      <c r="Q81" s="92">
        <f t="shared" si="20"/>
        <v>9.6211665664461196E-3</v>
      </c>
      <c r="R81" s="92">
        <f t="shared" si="21"/>
        <v>-2.9633897944806181E-2</v>
      </c>
      <c r="S81" s="92">
        <f t="shared" si="22"/>
        <v>-3.7328312146373839E-2</v>
      </c>
      <c r="T81" s="92">
        <f t="shared" si="23"/>
        <v>-2.6310735548300317E-2</v>
      </c>
      <c r="U81" s="92">
        <f t="shared" si="24"/>
        <v>-1.3179916317991537E-2</v>
      </c>
      <c r="V81" s="92">
        <f t="shared" si="25"/>
        <v>-5.2521008403361345E-2</v>
      </c>
      <c r="W81" s="92">
        <f t="shared" si="26"/>
        <v>-2.5431425976385206E-2</v>
      </c>
      <c r="X81" s="92">
        <f t="shared" si="27"/>
        <v>-3.5872106019479398E-2</v>
      </c>
      <c r="Y81" s="92">
        <f t="shared" si="28"/>
        <v>3.0868167202572374E-2</v>
      </c>
      <c r="Z81" s="92">
        <f t="shared" si="29"/>
        <v>-1.3631077966664231E-2</v>
      </c>
      <c r="AB81" s="38">
        <v>42272</v>
      </c>
      <c r="AC81" s="36">
        <v>0</v>
      </c>
      <c r="AD81" s="92">
        <f>(Prices!D85-Prices!D84)/Prices!D84</f>
        <v>-4.2973785990547394E-4</v>
      </c>
      <c r="AE81" s="92">
        <f>(Prices!E85-Prices!E84)/Prices!E84</f>
        <v>9.6211665664461196E-3</v>
      </c>
      <c r="AF81" s="92">
        <f>(Prices!F85-Prices!F84)/Prices!F84</f>
        <v>-2.9633897944806181E-2</v>
      </c>
      <c r="AG81" s="92">
        <f>(Prices!G85-Prices!G84)/Prices!G84</f>
        <v>-3.7328312146373839E-2</v>
      </c>
      <c r="AH81" s="92">
        <f>(Prices!H85-Prices!H84)/Prices!H84</f>
        <v>-2.6310735548300317E-2</v>
      </c>
      <c r="AI81" s="92">
        <f>(Prices!I85-Prices!I84)/Prices!I84</f>
        <v>-1.3179916317991537E-2</v>
      </c>
      <c r="AJ81" s="92">
        <f>(Prices!J85-Prices!J84)/Prices!J84</f>
        <v>-5.2521008403361345E-2</v>
      </c>
      <c r="AK81" s="92">
        <f>(Prices!K85-Prices!K84)/Prices!K84</f>
        <v>-2.5431425976385206E-2</v>
      </c>
      <c r="AL81" s="92">
        <f>(Prices!L85-Prices!L84)/Prices!L84</f>
        <v>-3.5872106019479398E-2</v>
      </c>
      <c r="AM81" s="92">
        <f>(Prices!M85-Prices!M84)/Prices!M84</f>
        <v>3.0868167202572374E-2</v>
      </c>
      <c r="AN81" s="92">
        <f>(Prices!N85-Prices!N84)/Prices!N84</f>
        <v>-1.3631077966664231E-2</v>
      </c>
    </row>
    <row r="82" spans="1:40" x14ac:dyDescent="0.25">
      <c r="A82" s="97"/>
      <c r="B82" s="97"/>
      <c r="C82" s="97"/>
      <c r="D82" s="97"/>
      <c r="E82" s="97"/>
      <c r="F82" s="97"/>
      <c r="G82" s="97"/>
      <c r="H82" s="97"/>
      <c r="I82" s="98"/>
      <c r="J82" s="98"/>
      <c r="K82" s="98"/>
      <c r="L82" s="98"/>
      <c r="M82" s="97"/>
      <c r="N82" s="97"/>
      <c r="O82" s="38">
        <v>42279</v>
      </c>
      <c r="P82" s="92">
        <f t="shared" si="19"/>
        <v>2.6081971911722457E-2</v>
      </c>
      <c r="Q82" s="92">
        <f t="shared" si="20"/>
        <v>3.1764939448084913E-3</v>
      </c>
      <c r="R82" s="92">
        <f t="shared" si="21"/>
        <v>1.5813028135431596E-2</v>
      </c>
      <c r="S82" s="92">
        <f t="shared" si="22"/>
        <v>1.183123516000585E-2</v>
      </c>
      <c r="T82" s="92">
        <f t="shared" si="23"/>
        <v>-1.8540433925049404E-2</v>
      </c>
      <c r="U82" s="92">
        <f t="shared" si="24"/>
        <v>3.3919864320542746E-2</v>
      </c>
      <c r="V82" s="92">
        <f t="shared" si="25"/>
        <v>3.399852180339992E-2</v>
      </c>
      <c r="W82" s="92">
        <f t="shared" si="26"/>
        <v>-2.3609816713264929E-2</v>
      </c>
      <c r="X82" s="92">
        <f t="shared" si="27"/>
        <v>1.3027878168803571E-2</v>
      </c>
      <c r="Y82" s="92">
        <f t="shared" si="28"/>
        <v>-1.8714909544603912E-2</v>
      </c>
      <c r="Z82" s="92">
        <f t="shared" si="29"/>
        <v>1.0365870489388739E-2</v>
      </c>
      <c r="AB82" s="38">
        <v>42279</v>
      </c>
      <c r="AC82" s="36">
        <v>0</v>
      </c>
      <c r="AD82" s="92">
        <f>(Prices!D86-Prices!D85)/Prices!D85</f>
        <v>2.6081971911722457E-2</v>
      </c>
      <c r="AE82" s="92">
        <f>(Prices!E86-Prices!E85)/Prices!E85</f>
        <v>3.1764939448084913E-3</v>
      </c>
      <c r="AF82" s="92">
        <f>(Prices!F86-Prices!F85)/Prices!F85</f>
        <v>1.5813028135431596E-2</v>
      </c>
      <c r="AG82" s="92">
        <f>(Prices!G86-Prices!G85)/Prices!G85</f>
        <v>1.183123516000585E-2</v>
      </c>
      <c r="AH82" s="92">
        <f>(Prices!H86-Prices!H85)/Prices!H85</f>
        <v>-1.8540433925049404E-2</v>
      </c>
      <c r="AI82" s="92">
        <f>(Prices!I86-Prices!I85)/Prices!I85</f>
        <v>3.3919864320542746E-2</v>
      </c>
      <c r="AJ82" s="92">
        <f>(Prices!J86-Prices!J85)/Prices!J85</f>
        <v>3.399852180339992E-2</v>
      </c>
      <c r="AK82" s="92">
        <f>(Prices!K86-Prices!K85)/Prices!K85</f>
        <v>-2.3609816713264929E-2</v>
      </c>
      <c r="AL82" s="92">
        <f>(Prices!L86-Prices!L85)/Prices!L85</f>
        <v>1.3027878168803571E-2</v>
      </c>
      <c r="AM82" s="92">
        <f>(Prices!M86-Prices!M85)/Prices!M85</f>
        <v>-1.8714909544603912E-2</v>
      </c>
      <c r="AN82" s="92">
        <f>(Prices!N86-Prices!N85)/Prices!N85</f>
        <v>1.0365870489388739E-2</v>
      </c>
    </row>
    <row r="83" spans="1:40" x14ac:dyDescent="0.25">
      <c r="A83" s="97"/>
      <c r="B83" s="97"/>
      <c r="C83" s="97"/>
      <c r="D83" s="97"/>
      <c r="E83" s="97"/>
      <c r="F83" s="97"/>
      <c r="G83" s="97"/>
      <c r="H83" s="97"/>
      <c r="I83" s="97"/>
      <c r="J83" s="98"/>
      <c r="K83" s="98"/>
      <c r="L83" s="98"/>
      <c r="M83" s="97"/>
      <c r="N83" s="97"/>
      <c r="O83" s="38">
        <v>42286</v>
      </c>
      <c r="P83" s="92">
        <f t="shared" si="19"/>
        <v>4.6787639664804571E-2</v>
      </c>
      <c r="Q83" s="92">
        <f t="shared" si="20"/>
        <v>5.2048288145655958E-2</v>
      </c>
      <c r="R83" s="92">
        <f t="shared" si="21"/>
        <v>1.3632798048326749E-2</v>
      </c>
      <c r="S83" s="92">
        <f t="shared" si="22"/>
        <v>5.3862401931200864E-2</v>
      </c>
      <c r="T83" s="92">
        <f t="shared" si="23"/>
        <v>-8.0385852090031872E-3</v>
      </c>
      <c r="U83" s="92">
        <f t="shared" si="24"/>
        <v>4.3059257740414067E-2</v>
      </c>
      <c r="V83" s="92">
        <f t="shared" si="25"/>
        <v>7.0050035739814179E-2</v>
      </c>
      <c r="W83" s="92">
        <f t="shared" si="26"/>
        <v>4.1043588927775987E-2</v>
      </c>
      <c r="X83" s="92">
        <f t="shared" si="27"/>
        <v>-1.3459757694935294E-2</v>
      </c>
      <c r="Y83" s="92">
        <f t="shared" si="28"/>
        <v>1.9389701207883008E-2</v>
      </c>
      <c r="Z83" s="92">
        <f t="shared" si="29"/>
        <v>3.2556791327878025E-2</v>
      </c>
      <c r="AB83" s="38">
        <v>42286</v>
      </c>
      <c r="AC83" s="36">
        <v>0</v>
      </c>
      <c r="AD83" s="92">
        <f>(Prices!D87-Prices!D86)/Prices!D86</f>
        <v>4.6787639664804571E-2</v>
      </c>
      <c r="AE83" s="92">
        <f>(Prices!E87-Prices!E86)/Prices!E86</f>
        <v>5.2048288145655958E-2</v>
      </c>
      <c r="AF83" s="92">
        <f>(Prices!F87-Prices!F86)/Prices!F86</f>
        <v>1.3632798048326749E-2</v>
      </c>
      <c r="AG83" s="92">
        <f>(Prices!G87-Prices!G86)/Prices!G86</f>
        <v>5.3862401931200864E-2</v>
      </c>
      <c r="AH83" s="92">
        <f>(Prices!H87-Prices!H86)/Prices!H86</f>
        <v>-8.0385852090031872E-3</v>
      </c>
      <c r="AI83" s="92">
        <f>(Prices!I87-Prices!I86)/Prices!I86</f>
        <v>4.3059257740414067E-2</v>
      </c>
      <c r="AJ83" s="92">
        <f>(Prices!J87-Prices!J86)/Prices!J86</f>
        <v>7.0050035739814179E-2</v>
      </c>
      <c r="AK83" s="92">
        <f>(Prices!K87-Prices!K86)/Prices!K86</f>
        <v>4.1043588927775987E-2</v>
      </c>
      <c r="AL83" s="92">
        <f>(Prices!L87-Prices!L86)/Prices!L86</f>
        <v>-1.3459757694935294E-2</v>
      </c>
      <c r="AM83" s="92">
        <f>(Prices!M87-Prices!M86)/Prices!M86</f>
        <v>1.9389701207883008E-2</v>
      </c>
      <c r="AN83" s="92">
        <f>(Prices!N87-Prices!N86)/Prices!N86</f>
        <v>3.2556791327878025E-2</v>
      </c>
    </row>
    <row r="84" spans="1:40" x14ac:dyDescent="0.25">
      <c r="A84" s="97"/>
      <c r="B84" s="97"/>
      <c r="C84" s="97"/>
      <c r="D84" s="97"/>
      <c r="E84" s="97"/>
      <c r="F84" s="97"/>
      <c r="G84" s="97"/>
      <c r="H84" s="97"/>
      <c r="I84" s="97"/>
      <c r="J84" s="97"/>
      <c r="K84" s="98"/>
      <c r="L84" s="98"/>
      <c r="M84" s="97"/>
      <c r="N84" s="97"/>
      <c r="O84" s="38">
        <v>42293</v>
      </c>
      <c r="P84" s="92">
        <f t="shared" si="19"/>
        <v>-8.0052707141609145E-3</v>
      </c>
      <c r="Q84" s="92">
        <f t="shared" si="20"/>
        <v>-1.3355906696764367E-2</v>
      </c>
      <c r="R84" s="92">
        <f t="shared" si="21"/>
        <v>5.7354613882078784E-2</v>
      </c>
      <c r="S84" s="92">
        <f t="shared" si="22"/>
        <v>-1.5032140300644176E-2</v>
      </c>
      <c r="T84" s="92">
        <f t="shared" si="23"/>
        <v>3.5251215559157251E-2</v>
      </c>
      <c r="U84" s="92">
        <f t="shared" si="24"/>
        <v>3.3418517790446294E-2</v>
      </c>
      <c r="V84" s="92">
        <f t="shared" si="25"/>
        <v>2.0708082832331241E-2</v>
      </c>
      <c r="W84" s="92">
        <f t="shared" si="26"/>
        <v>3.7591687041564917E-2</v>
      </c>
      <c r="X84" s="92">
        <f t="shared" si="27"/>
        <v>1.745476234283928E-2</v>
      </c>
      <c r="Y84" s="92">
        <f t="shared" si="28"/>
        <v>6.5481758652946725E-2</v>
      </c>
      <c r="Z84" s="92">
        <f t="shared" si="29"/>
        <v>9.0426672967621937E-3</v>
      </c>
      <c r="AB84" s="38">
        <v>42293</v>
      </c>
      <c r="AC84" s="36">
        <v>0</v>
      </c>
      <c r="AD84" s="92">
        <f>(Prices!D88-Prices!D87)/Prices!D87</f>
        <v>-8.0052707141609145E-3</v>
      </c>
      <c r="AE84" s="92">
        <f>(Prices!E88-Prices!E87)/Prices!E87</f>
        <v>-1.3355906696764367E-2</v>
      </c>
      <c r="AF84" s="92">
        <f>(Prices!F88-Prices!F87)/Prices!F87</f>
        <v>5.7354613882078784E-2</v>
      </c>
      <c r="AG84" s="92">
        <f>(Prices!G88-Prices!G87)/Prices!G87</f>
        <v>-1.5032140300644176E-2</v>
      </c>
      <c r="AH84" s="92">
        <f>(Prices!H88-Prices!H87)/Prices!H87</f>
        <v>3.5251215559157251E-2</v>
      </c>
      <c r="AI84" s="92">
        <f>(Prices!I88-Prices!I87)/Prices!I87</f>
        <v>3.3418517790446294E-2</v>
      </c>
      <c r="AJ84" s="92">
        <f>(Prices!J88-Prices!J87)/Prices!J87</f>
        <v>2.0708082832331241E-2</v>
      </c>
      <c r="AK84" s="92">
        <f>(Prices!K88-Prices!K87)/Prices!K87</f>
        <v>3.7591687041564917E-2</v>
      </c>
      <c r="AL84" s="92">
        <f>(Prices!L88-Prices!L87)/Prices!L87</f>
        <v>1.745476234283928E-2</v>
      </c>
      <c r="AM84" s="92">
        <f>(Prices!M88-Prices!M87)/Prices!M87</f>
        <v>6.5481758652946725E-2</v>
      </c>
      <c r="AN84" s="92">
        <f>(Prices!N88-Prices!N87)/Prices!N87</f>
        <v>9.0426672967621937E-3</v>
      </c>
    </row>
    <row r="85" spans="1:40" x14ac:dyDescent="0.25">
      <c r="A85" s="97"/>
      <c r="B85" s="97"/>
      <c r="C85" s="97"/>
      <c r="D85" s="97"/>
      <c r="E85" s="97"/>
      <c r="F85" s="97"/>
      <c r="G85" s="97"/>
      <c r="H85" s="97"/>
      <c r="I85" s="97"/>
      <c r="J85" s="97"/>
      <c r="K85" s="97"/>
      <c r="L85" s="98"/>
      <c r="M85" s="97"/>
      <c r="N85" s="97"/>
      <c r="O85" s="38">
        <v>42300</v>
      </c>
      <c r="P85" s="92">
        <f t="shared" si="19"/>
        <v>4.7679825151311368E-2</v>
      </c>
      <c r="Q85" s="92">
        <f t="shared" si="20"/>
        <v>1.4108674928503238E-2</v>
      </c>
      <c r="R85" s="92">
        <f t="shared" si="21"/>
        <v>4.9530484800433101E-2</v>
      </c>
      <c r="S85" s="92">
        <f t="shared" si="22"/>
        <v>6.6133643449589802E-2</v>
      </c>
      <c r="T85" s="92">
        <f t="shared" si="23"/>
        <v>4.853228962817998E-2</v>
      </c>
      <c r="U85" s="92">
        <f t="shared" si="24"/>
        <v>0.12193266121361987</v>
      </c>
      <c r="V85" s="92">
        <f t="shared" si="25"/>
        <v>2.5523560209424121E-2</v>
      </c>
      <c r="W85" s="92">
        <f t="shared" si="26"/>
        <v>-3.9175257731958922E-2</v>
      </c>
      <c r="X85" s="92">
        <f t="shared" si="27"/>
        <v>-8.6862106406080358E-2</v>
      </c>
      <c r="Y85" s="92">
        <f t="shared" si="28"/>
        <v>2.1363769388352265E-2</v>
      </c>
      <c r="Z85" s="92">
        <f t="shared" si="29"/>
        <v>2.0677636825738074E-2</v>
      </c>
      <c r="AB85" s="38">
        <v>42300</v>
      </c>
      <c r="AC85" s="36">
        <v>0</v>
      </c>
      <c r="AD85" s="92">
        <f>(Prices!D89-Prices!D88)/Prices!D88</f>
        <v>4.7679825151311368E-2</v>
      </c>
      <c r="AE85" s="92">
        <f>(Prices!E89-Prices!E88)/Prices!E88</f>
        <v>1.4108674928503238E-2</v>
      </c>
      <c r="AF85" s="92">
        <f>(Prices!F89-Prices!F88)/Prices!F88</f>
        <v>4.9530484800433101E-2</v>
      </c>
      <c r="AG85" s="92">
        <f>(Prices!G89-Prices!G88)/Prices!G88</f>
        <v>6.6133643449589802E-2</v>
      </c>
      <c r="AH85" s="92">
        <f>(Prices!H89-Prices!H88)/Prices!H88</f>
        <v>4.853228962817998E-2</v>
      </c>
      <c r="AI85" s="92">
        <f>(Prices!I89-Prices!I88)/Prices!I88</f>
        <v>0.12193266121361987</v>
      </c>
      <c r="AJ85" s="92">
        <f>(Prices!J89-Prices!J88)/Prices!J88</f>
        <v>2.5523560209424121E-2</v>
      </c>
      <c r="AK85" s="92">
        <f>(Prices!K89-Prices!K88)/Prices!K88</f>
        <v>-3.9175257731958922E-2</v>
      </c>
      <c r="AL85" s="92">
        <f>(Prices!L89-Prices!L88)/Prices!L88</f>
        <v>-8.6862106406080358E-2</v>
      </c>
      <c r="AM85" s="92">
        <f>(Prices!M89-Prices!M88)/Prices!M88</f>
        <v>2.1363769388352265E-2</v>
      </c>
      <c r="AN85" s="92">
        <f>(Prices!N89-Prices!N88)/Prices!N88</f>
        <v>2.0677636825738074E-2</v>
      </c>
    </row>
    <row r="86" spans="1:40" x14ac:dyDescent="0.25">
      <c r="A86" s="97"/>
      <c r="B86" s="97"/>
      <c r="C86" s="97"/>
      <c r="D86" s="97"/>
      <c r="E86" s="97"/>
      <c r="F86" s="97"/>
      <c r="G86" s="97"/>
      <c r="H86" s="97"/>
      <c r="I86" s="97"/>
      <c r="J86" s="97"/>
      <c r="K86" s="97"/>
      <c r="L86" s="97"/>
      <c r="M86" s="97"/>
      <c r="N86" s="97"/>
      <c r="O86" s="38">
        <v>42307</v>
      </c>
      <c r="P86" s="92">
        <f t="shared" si="19"/>
        <v>9.1149630345314387E-3</v>
      </c>
      <c r="Q86" s="92">
        <f t="shared" si="20"/>
        <v>1.0716300056401585E-2</v>
      </c>
      <c r="R86" s="92">
        <f t="shared" si="21"/>
        <v>4.4855831351226297E-2</v>
      </c>
      <c r="S86" s="92">
        <f t="shared" si="22"/>
        <v>9.3388548057260247E-3</v>
      </c>
      <c r="T86" s="92">
        <f t="shared" si="23"/>
        <v>9.3318402388951113E-3</v>
      </c>
      <c r="U86" s="92">
        <f t="shared" si="24"/>
        <v>-3.8318073923363817E-2</v>
      </c>
      <c r="V86" s="92">
        <f t="shared" si="25"/>
        <v>-5.4881940012763204E-2</v>
      </c>
      <c r="W86" s="92">
        <f t="shared" si="26"/>
        <v>1.0729613733905624E-2</v>
      </c>
      <c r="X86" s="92">
        <f t="shared" si="27"/>
        <v>6.2009512485136788E-2</v>
      </c>
      <c r="Y86" s="92">
        <f t="shared" si="28"/>
        <v>-4.011461318051592E-3</v>
      </c>
      <c r="Z86" s="92">
        <f t="shared" si="29"/>
        <v>2.0288702999239662E-3</v>
      </c>
      <c r="AB86" s="38">
        <v>42307</v>
      </c>
      <c r="AC86" s="36">
        <v>0</v>
      </c>
      <c r="AD86" s="92">
        <f>(Prices!D90-Prices!D89)/Prices!D89</f>
        <v>9.1149630345314387E-3</v>
      </c>
      <c r="AE86" s="92">
        <f>(Prices!E90-Prices!E89)/Prices!E89</f>
        <v>1.0716300056401585E-2</v>
      </c>
      <c r="AF86" s="92">
        <f>(Prices!F90-Prices!F89)/Prices!F89</f>
        <v>4.4855831351226297E-2</v>
      </c>
      <c r="AG86" s="92">
        <f>(Prices!G90-Prices!G89)/Prices!G89</f>
        <v>9.3388548057260247E-3</v>
      </c>
      <c r="AH86" s="92">
        <f>(Prices!H90-Prices!H89)/Prices!H89</f>
        <v>9.3318402388951113E-3</v>
      </c>
      <c r="AI86" s="92">
        <f>(Prices!I90-Prices!I89)/Prices!I89</f>
        <v>-3.8318073923363817E-2</v>
      </c>
      <c r="AJ86" s="92">
        <f>(Prices!J90-Prices!J89)/Prices!J89</f>
        <v>-5.4881940012763204E-2</v>
      </c>
      <c r="AK86" s="92">
        <f>(Prices!K90-Prices!K89)/Prices!K89</f>
        <v>1.0729613733905624E-2</v>
      </c>
      <c r="AL86" s="92">
        <f>(Prices!L90-Prices!L89)/Prices!L89</f>
        <v>6.2009512485136788E-2</v>
      </c>
      <c r="AM86" s="92">
        <f>(Prices!M90-Prices!M89)/Prices!M89</f>
        <v>-4.011461318051592E-3</v>
      </c>
      <c r="AN86" s="92">
        <f>(Prices!N90-Prices!N89)/Prices!N89</f>
        <v>2.0288702999239662E-3</v>
      </c>
    </row>
    <row r="87" spans="1:40" x14ac:dyDescent="0.25">
      <c r="A87" s="97"/>
      <c r="B87" s="97"/>
      <c r="C87" s="97"/>
      <c r="D87" s="97"/>
      <c r="E87" s="97"/>
      <c r="F87" s="97"/>
      <c r="G87" s="97"/>
      <c r="H87" s="97"/>
      <c r="I87" s="97"/>
      <c r="J87" s="97"/>
      <c r="K87" s="97"/>
      <c r="L87" s="97"/>
      <c r="M87" s="97"/>
      <c r="N87" s="97"/>
      <c r="O87" s="38">
        <v>42314</v>
      </c>
      <c r="P87" s="92">
        <f t="shared" si="19"/>
        <v>1.3039754911280626E-2</v>
      </c>
      <c r="Q87" s="92">
        <f t="shared" si="20"/>
        <v>1.2462797619047651E-2</v>
      </c>
      <c r="R87" s="92">
        <f t="shared" si="21"/>
        <v>5.3474962343027184E-2</v>
      </c>
      <c r="S87" s="92">
        <f t="shared" si="22"/>
        <v>-8.7803060187541444E-4</v>
      </c>
      <c r="T87" s="92">
        <f t="shared" si="23"/>
        <v>-1.3313609467455601E-2</v>
      </c>
      <c r="U87" s="92">
        <f t="shared" si="24"/>
        <v>1.6043723554301899E-2</v>
      </c>
      <c r="V87" s="92">
        <f t="shared" si="25"/>
        <v>-1.9581363943281627E-2</v>
      </c>
      <c r="W87" s="92">
        <f t="shared" si="26"/>
        <v>7.4006672732787313E-2</v>
      </c>
      <c r="X87" s="92">
        <f t="shared" si="27"/>
        <v>-7.7813917035211514E-3</v>
      </c>
      <c r="Y87" s="92">
        <f t="shared" si="28"/>
        <v>6.9044879171462027E-3</v>
      </c>
      <c r="Z87" s="92">
        <f t="shared" si="29"/>
        <v>9.5413199015345618E-3</v>
      </c>
      <c r="AB87" s="38">
        <v>42314</v>
      </c>
      <c r="AC87" s="36">
        <v>0</v>
      </c>
      <c r="AD87" s="92">
        <f>(Prices!D91-Prices!D90)/Prices!D90</f>
        <v>1.3039754911280626E-2</v>
      </c>
      <c r="AE87" s="92">
        <f>(Prices!E91-Prices!E90)/Prices!E90</f>
        <v>1.2462797619047651E-2</v>
      </c>
      <c r="AF87" s="92">
        <f>(Prices!F91-Prices!F90)/Prices!F90</f>
        <v>5.3474962343027184E-2</v>
      </c>
      <c r="AG87" s="92">
        <f>(Prices!G91-Prices!G90)/Prices!G90</f>
        <v>-8.7803060187541444E-4</v>
      </c>
      <c r="AH87" s="92">
        <f>(Prices!H91-Prices!H90)/Prices!H90</f>
        <v>-1.3313609467455601E-2</v>
      </c>
      <c r="AI87" s="92">
        <f>(Prices!I91-Prices!I90)/Prices!I90</f>
        <v>1.6043723554301899E-2</v>
      </c>
      <c r="AJ87" s="92">
        <f>(Prices!J91-Prices!J90)/Prices!J90</f>
        <v>-1.9581363943281627E-2</v>
      </c>
      <c r="AK87" s="92">
        <f>(Prices!K91-Prices!K90)/Prices!K90</f>
        <v>7.4006672732787313E-2</v>
      </c>
      <c r="AL87" s="92">
        <f>(Prices!L91-Prices!L90)/Prices!L90</f>
        <v>-7.7813917035211514E-3</v>
      </c>
      <c r="AM87" s="92">
        <f>(Prices!M91-Prices!M90)/Prices!M90</f>
        <v>6.9044879171462027E-3</v>
      </c>
      <c r="AN87" s="92">
        <f>(Prices!N91-Prices!N90)/Prices!N90</f>
        <v>9.5413199015345618E-3</v>
      </c>
    </row>
    <row r="88" spans="1:40" x14ac:dyDescent="0.25">
      <c r="A88" s="97"/>
      <c r="B88" s="97"/>
      <c r="C88" s="97"/>
      <c r="D88" s="97"/>
      <c r="E88" s="97"/>
      <c r="F88" s="97"/>
      <c r="G88" s="97"/>
      <c r="H88" s="97"/>
      <c r="I88" s="97"/>
      <c r="J88" s="97"/>
      <c r="K88" s="97"/>
      <c r="L88" s="97"/>
      <c r="M88" s="97"/>
      <c r="N88" s="97"/>
      <c r="O88" s="38">
        <v>42321</v>
      </c>
      <c r="P88" s="92">
        <f t="shared" si="19"/>
        <v>-2.267733785428459E-2</v>
      </c>
      <c r="Q88" s="92">
        <f t="shared" si="20"/>
        <v>-4.1714942127503277E-2</v>
      </c>
      <c r="R88" s="92">
        <f t="shared" si="21"/>
        <v>-2.5822548341598868E-2</v>
      </c>
      <c r="S88" s="92">
        <f t="shared" si="22"/>
        <v>-3.6173309449776904E-2</v>
      </c>
      <c r="T88" s="92">
        <f t="shared" si="23"/>
        <v>-3.3743133433283307E-2</v>
      </c>
      <c r="U88" s="92">
        <f t="shared" si="24"/>
        <v>-2.6038110359187922E-2</v>
      </c>
      <c r="V88" s="92">
        <f t="shared" si="25"/>
        <v>-4.1332314049586753E-2</v>
      </c>
      <c r="W88" s="92">
        <f t="shared" si="26"/>
        <v>-4.180610279582031E-2</v>
      </c>
      <c r="X88" s="92">
        <f t="shared" si="27"/>
        <v>-5.575367773958035E-2</v>
      </c>
      <c r="Y88" s="92">
        <f t="shared" si="28"/>
        <v>-1.1724285714285616E-2</v>
      </c>
      <c r="Z88" s="92">
        <f t="shared" si="29"/>
        <v>-3.6290445795551816E-2</v>
      </c>
      <c r="AB88" s="38">
        <v>42321</v>
      </c>
      <c r="AC88" s="36">
        <v>1.0000000000000001E-5</v>
      </c>
      <c r="AD88" s="92">
        <f>(Prices!D92-Prices!D91)/Prices!D91</f>
        <v>-2.266733785428459E-2</v>
      </c>
      <c r="AE88" s="92">
        <f>(Prices!E92-Prices!E91)/Prices!E91</f>
        <v>-4.1704942127503274E-2</v>
      </c>
      <c r="AF88" s="92">
        <f>(Prices!F92-Prices!F91)/Prices!F91</f>
        <v>-2.5812548341598868E-2</v>
      </c>
      <c r="AG88" s="92">
        <f>(Prices!G92-Prices!G91)/Prices!G91</f>
        <v>-3.6163309449776901E-2</v>
      </c>
      <c r="AH88" s="92">
        <f>(Prices!H92-Prices!H91)/Prices!H91</f>
        <v>-3.3733133433283304E-2</v>
      </c>
      <c r="AI88" s="92">
        <f>(Prices!I92-Prices!I91)/Prices!I91</f>
        <v>-2.6028110359187923E-2</v>
      </c>
      <c r="AJ88" s="92">
        <f>(Prices!J92-Prices!J91)/Prices!J91</f>
        <v>-4.132231404958675E-2</v>
      </c>
      <c r="AK88" s="92">
        <f>(Prices!K92-Prices!K91)/Prices!K91</f>
        <v>-4.1796102795820307E-2</v>
      </c>
      <c r="AL88" s="92">
        <f>(Prices!L92-Prices!L91)/Prices!L91</f>
        <v>-5.5743677739580347E-2</v>
      </c>
      <c r="AM88" s="92">
        <f>(Prices!M92-Prices!M91)/Prices!M91</f>
        <v>-1.1714285714285616E-2</v>
      </c>
      <c r="AN88" s="92">
        <f>(Prices!N92-Prices!N91)/Prices!N91</f>
        <v>-3.6280445795551813E-2</v>
      </c>
    </row>
    <row r="89" spans="1:40" x14ac:dyDescent="0.25">
      <c r="A89" s="97"/>
      <c r="B89" s="97"/>
      <c r="C89" s="97"/>
      <c r="D89" s="97"/>
      <c r="E89" s="97"/>
      <c r="F89" s="97"/>
      <c r="G89" s="97"/>
      <c r="H89" s="97"/>
      <c r="I89" s="97"/>
      <c r="J89" s="97"/>
      <c r="K89" s="97"/>
      <c r="L89" s="97"/>
      <c r="M89" s="97"/>
      <c r="N89" s="97"/>
      <c r="O89" s="38">
        <v>42328</v>
      </c>
      <c r="P89" s="92">
        <f t="shared" si="19"/>
        <v>2.1191479036394324E-2</v>
      </c>
      <c r="Q89" s="92">
        <f t="shared" si="20"/>
        <v>3.7566687116564433E-2</v>
      </c>
      <c r="R89" s="92">
        <f t="shared" si="21"/>
        <v>4.0622102144690753E-2</v>
      </c>
      <c r="S89" s="92">
        <f t="shared" si="22"/>
        <v>4.774923977838557E-2</v>
      </c>
      <c r="T89" s="92">
        <f t="shared" si="23"/>
        <v>3.7789759503483356E-4</v>
      </c>
      <c r="U89" s="92">
        <f t="shared" si="24"/>
        <v>3.544341172278629E-2</v>
      </c>
      <c r="V89" s="92">
        <f t="shared" si="25"/>
        <v>4.8840574712643657E-2</v>
      </c>
      <c r="W89" s="92">
        <f t="shared" si="26"/>
        <v>-5.9944886531102643E-4</v>
      </c>
      <c r="X89" s="92">
        <f t="shared" si="27"/>
        <v>1.4837858508604206E-3</v>
      </c>
      <c r="Y89" s="92">
        <f t="shared" si="28"/>
        <v>8.4407461694131089E-2</v>
      </c>
      <c r="Z89" s="92">
        <f t="shared" si="29"/>
        <v>3.2678369331533209E-2</v>
      </c>
      <c r="AB89" s="38">
        <v>42328</v>
      </c>
      <c r="AC89" s="36">
        <v>1.0000000000000001E-5</v>
      </c>
      <c r="AD89" s="92">
        <f>(Prices!D93-Prices!D92)/Prices!D92</f>
        <v>2.1201479036394324E-2</v>
      </c>
      <c r="AE89" s="92">
        <f>(Prices!E93-Prices!E92)/Prices!E92</f>
        <v>3.7576687116564436E-2</v>
      </c>
      <c r="AF89" s="92">
        <f>(Prices!F93-Prices!F92)/Prices!F92</f>
        <v>4.0632102144690756E-2</v>
      </c>
      <c r="AG89" s="92">
        <f>(Prices!G93-Prices!G92)/Prices!G92</f>
        <v>4.7759239778385573E-2</v>
      </c>
      <c r="AH89" s="92">
        <f>(Prices!H93-Prices!H92)/Prices!H92</f>
        <v>3.8789759503483358E-4</v>
      </c>
      <c r="AI89" s="92">
        <f>(Prices!I93-Prices!I92)/Prices!I92</f>
        <v>3.5453411722786293E-2</v>
      </c>
      <c r="AJ89" s="92">
        <f>(Prices!J93-Prices!J92)/Prices!J92</f>
        <v>4.885057471264366E-2</v>
      </c>
      <c r="AK89" s="92">
        <f>(Prices!K93-Prices!K92)/Prices!K92</f>
        <v>-5.894488653110264E-4</v>
      </c>
      <c r="AL89" s="92">
        <f>(Prices!L93-Prices!L92)/Prices!L92</f>
        <v>1.4937858508604206E-3</v>
      </c>
      <c r="AM89" s="92">
        <f>(Prices!M93-Prices!M92)/Prices!M92</f>
        <v>8.4417461694131085E-2</v>
      </c>
      <c r="AN89" s="92">
        <f>(Prices!N93-Prices!N92)/Prices!N92</f>
        <v>3.2688369331533212E-2</v>
      </c>
    </row>
    <row r="90" spans="1:40" x14ac:dyDescent="0.25">
      <c r="A90" s="97"/>
      <c r="B90" s="97"/>
      <c r="C90" s="97"/>
      <c r="D90" s="97"/>
      <c r="E90" s="97"/>
      <c r="F90" s="97"/>
      <c r="G90" s="97"/>
      <c r="H90" s="97"/>
      <c r="I90" s="97"/>
      <c r="J90" s="97"/>
      <c r="K90" s="97"/>
      <c r="L90" s="97"/>
      <c r="M90" s="97"/>
      <c r="N90" s="97"/>
      <c r="O90" s="38">
        <v>42335</v>
      </c>
      <c r="P90" s="92">
        <f t="shared" si="19"/>
        <v>-6.0495721925132202E-3</v>
      </c>
      <c r="Q90" s="92">
        <f t="shared" si="20"/>
        <v>-3.7054915003694707E-3</v>
      </c>
      <c r="R90" s="92">
        <f t="shared" si="21"/>
        <v>7.1857512574499708E-3</v>
      </c>
      <c r="S90" s="92">
        <f t="shared" si="22"/>
        <v>-1.6408863212775408E-2</v>
      </c>
      <c r="T90" s="92">
        <f t="shared" si="23"/>
        <v>-1.4356645986816496E-2</v>
      </c>
      <c r="U90" s="92">
        <f t="shared" si="24"/>
        <v>-9.8172952512044099E-3</v>
      </c>
      <c r="V90" s="92">
        <f t="shared" si="25"/>
        <v>-4.8045205479452244E-3</v>
      </c>
      <c r="W90" s="92">
        <f t="shared" si="26"/>
        <v>-3.8436773813033168E-3</v>
      </c>
      <c r="X90" s="92">
        <f t="shared" si="27"/>
        <v>7.6863784977029342E-3</v>
      </c>
      <c r="Y90" s="92">
        <f t="shared" si="28"/>
        <v>-7.2080805118633967E-3</v>
      </c>
      <c r="Z90" s="92">
        <f t="shared" si="29"/>
        <v>4.4003041207881118E-4</v>
      </c>
      <c r="AB90" s="38">
        <v>42335</v>
      </c>
      <c r="AC90" s="36">
        <v>1.0000000000000001E-5</v>
      </c>
      <c r="AD90" s="92">
        <f>(Prices!D94-Prices!D93)/Prices!D93</f>
        <v>-6.0395721925132206E-3</v>
      </c>
      <c r="AE90" s="92">
        <f>(Prices!E94-Prices!E93)/Prices!E93</f>
        <v>-3.6954915003694707E-3</v>
      </c>
      <c r="AF90" s="92">
        <f>(Prices!F94-Prices!F93)/Prices!F93</f>
        <v>7.1957512574499704E-3</v>
      </c>
      <c r="AG90" s="92">
        <f>(Prices!G94-Prices!G93)/Prices!G93</f>
        <v>-1.6398863212775408E-2</v>
      </c>
      <c r="AH90" s="92">
        <f>(Prices!H94-Prices!H93)/Prices!H93</f>
        <v>-1.4346645986816496E-2</v>
      </c>
      <c r="AI90" s="92">
        <f>(Prices!I94-Prices!I93)/Prices!I93</f>
        <v>-9.8072952512044103E-3</v>
      </c>
      <c r="AJ90" s="92">
        <f>(Prices!J94-Prices!J93)/Prices!J93</f>
        <v>-4.7945205479452248E-3</v>
      </c>
      <c r="AK90" s="92">
        <f>(Prices!K94-Prices!K93)/Prices!K93</f>
        <v>-3.8336773813033168E-3</v>
      </c>
      <c r="AL90" s="92">
        <f>(Prices!L94-Prices!L93)/Prices!L93</f>
        <v>7.6963784977029338E-3</v>
      </c>
      <c r="AM90" s="92">
        <f>(Prices!M94-Prices!M93)/Prices!M93</f>
        <v>-7.1980805118633971E-3</v>
      </c>
      <c r="AN90" s="92">
        <f>(Prices!N94-Prices!N93)/Prices!N93</f>
        <v>4.500304120788112E-4</v>
      </c>
    </row>
    <row r="91" spans="1:40" x14ac:dyDescent="0.25">
      <c r="A91" s="97"/>
      <c r="B91" s="97"/>
      <c r="C91" s="97"/>
      <c r="D91" s="97"/>
      <c r="E91" s="97"/>
      <c r="F91" s="97"/>
      <c r="G91" s="97"/>
      <c r="H91" s="97"/>
      <c r="I91" s="97"/>
      <c r="J91" s="97"/>
      <c r="K91" s="97"/>
      <c r="L91" s="97"/>
      <c r="M91" s="97"/>
      <c r="N91" s="97"/>
      <c r="O91" s="38">
        <v>42342</v>
      </c>
      <c r="P91" s="92">
        <f t="shared" si="19"/>
        <v>1.445724953748573E-3</v>
      </c>
      <c r="Q91" s="92">
        <f t="shared" si="20"/>
        <v>-2.3377952522255288E-2</v>
      </c>
      <c r="R91" s="92">
        <f t="shared" si="21"/>
        <v>-9.3089236073891368E-4</v>
      </c>
      <c r="S91" s="92">
        <f t="shared" si="22"/>
        <v>1.0537805375978303E-2</v>
      </c>
      <c r="T91" s="92">
        <f t="shared" si="23"/>
        <v>-2.9604327301338646E-3</v>
      </c>
      <c r="U91" s="92">
        <f t="shared" si="24"/>
        <v>2.3100338835795056E-2</v>
      </c>
      <c r="V91" s="92">
        <f t="shared" si="25"/>
        <v>-2.2721631108052313E-2</v>
      </c>
      <c r="W91" s="92">
        <f t="shared" si="26"/>
        <v>4.5579105979869715E-2</v>
      </c>
      <c r="X91" s="92">
        <f t="shared" si="27"/>
        <v>1.1061699885831892E-2</v>
      </c>
      <c r="Y91" s="92">
        <f t="shared" si="28"/>
        <v>4.4297196562835615E-2</v>
      </c>
      <c r="Z91" s="92">
        <f t="shared" si="29"/>
        <v>7.45859699659617E-4</v>
      </c>
      <c r="AB91" s="38">
        <v>42342</v>
      </c>
      <c r="AC91" s="36">
        <v>1.0000000000000001E-5</v>
      </c>
      <c r="AD91" s="92">
        <f>(Prices!D95-Prices!D94)/Prices!D94</f>
        <v>1.455724953748573E-3</v>
      </c>
      <c r="AE91" s="92">
        <f>(Prices!E95-Prices!E94)/Prices!E94</f>
        <v>-2.3367952522255288E-2</v>
      </c>
      <c r="AF91" s="92">
        <f>(Prices!F95-Prices!F94)/Prices!F94</f>
        <v>-9.2089236073891365E-4</v>
      </c>
      <c r="AG91" s="92">
        <f>(Prices!G95-Prices!G94)/Prices!G94</f>
        <v>1.0547805375978303E-2</v>
      </c>
      <c r="AH91" s="92">
        <f>(Prices!H95-Prices!H94)/Prices!H94</f>
        <v>-2.9504327301338646E-3</v>
      </c>
      <c r="AI91" s="92">
        <f>(Prices!I95-Prices!I94)/Prices!I94</f>
        <v>2.3110338835795056E-2</v>
      </c>
      <c r="AJ91" s="92">
        <f>(Prices!J95-Prices!J94)/Prices!J94</f>
        <v>-2.2711631108052313E-2</v>
      </c>
      <c r="AK91" s="92">
        <f>(Prices!K95-Prices!K94)/Prices!K94</f>
        <v>4.5589105979869718E-2</v>
      </c>
      <c r="AL91" s="92">
        <f>(Prices!L95-Prices!L94)/Prices!L94</f>
        <v>1.1071699885831891E-2</v>
      </c>
      <c r="AM91" s="92">
        <f>(Prices!M95-Prices!M94)/Prices!M94</f>
        <v>4.4307196562835618E-2</v>
      </c>
      <c r="AN91" s="92">
        <f>(Prices!N95-Prices!N94)/Prices!N94</f>
        <v>7.5585969965961703E-4</v>
      </c>
    </row>
    <row r="92" spans="1:40" x14ac:dyDescent="0.25">
      <c r="A92" s="97"/>
      <c r="B92" s="97"/>
      <c r="C92" s="97"/>
      <c r="D92" s="97"/>
      <c r="E92" s="97"/>
      <c r="F92" s="97"/>
      <c r="G92" s="97"/>
      <c r="H92" s="97"/>
      <c r="I92" s="97"/>
      <c r="J92" s="97"/>
      <c r="K92" s="97"/>
      <c r="L92" s="97"/>
      <c r="M92" s="97"/>
      <c r="N92" s="97"/>
      <c r="O92" s="38">
        <v>42349</v>
      </c>
      <c r="P92" s="92">
        <f t="shared" si="19"/>
        <v>-2.1455862722790962E-2</v>
      </c>
      <c r="Q92" s="92">
        <f t="shared" si="20"/>
        <v>-2.5096464109380805E-2</v>
      </c>
      <c r="R92" s="92">
        <f t="shared" si="21"/>
        <v>-4.8332196593984834E-2</v>
      </c>
      <c r="S92" s="92">
        <f t="shared" si="22"/>
        <v>-2.6157946127946096E-2</v>
      </c>
      <c r="T92" s="92">
        <f t="shared" si="23"/>
        <v>-3.0000000000000004E-5</v>
      </c>
      <c r="U92" s="92">
        <f t="shared" si="24"/>
        <v>-4.5376467391304375E-2</v>
      </c>
      <c r="V92" s="92">
        <f t="shared" si="25"/>
        <v>-3.9466619718309774E-2</v>
      </c>
      <c r="W92" s="92">
        <f t="shared" si="26"/>
        <v>-9.1762729331823389E-2</v>
      </c>
      <c r="X92" s="92">
        <f t="shared" si="27"/>
        <v>1.1740217251273588E-2</v>
      </c>
      <c r="Y92" s="92">
        <f t="shared" si="28"/>
        <v>-4.2971630239136069E-2</v>
      </c>
      <c r="Z92" s="92">
        <f t="shared" si="29"/>
        <v>-3.7951461724867457E-2</v>
      </c>
      <c r="AB92" s="38">
        <v>42349</v>
      </c>
      <c r="AC92" s="36">
        <v>3.0000000000000004E-5</v>
      </c>
      <c r="AD92" s="92">
        <f>(Prices!D96-Prices!D95)/Prices!D95</f>
        <v>-2.1425862722790963E-2</v>
      </c>
      <c r="AE92" s="92">
        <f>(Prices!E96-Prices!E95)/Prices!E95</f>
        <v>-2.5066464109380807E-2</v>
      </c>
      <c r="AF92" s="92">
        <f>(Prices!F96-Prices!F95)/Prices!F95</f>
        <v>-4.8302196593984832E-2</v>
      </c>
      <c r="AG92" s="92">
        <f>(Prices!G96-Prices!G95)/Prices!G95</f>
        <v>-2.6127946127946097E-2</v>
      </c>
      <c r="AH92" s="92">
        <f>(Prices!H96-Prices!H95)/Prices!H95</f>
        <v>0</v>
      </c>
      <c r="AI92" s="92">
        <f>(Prices!I96-Prices!I95)/Prices!I95</f>
        <v>-4.5346467391304372E-2</v>
      </c>
      <c r="AJ92" s="92">
        <f>(Prices!J96-Prices!J95)/Prices!J95</f>
        <v>-3.9436619718309772E-2</v>
      </c>
      <c r="AK92" s="92">
        <f>(Prices!K96-Prices!K95)/Prices!K95</f>
        <v>-9.1732729331823387E-2</v>
      </c>
      <c r="AL92" s="92">
        <f>(Prices!L96-Prices!L95)/Prices!L95</f>
        <v>1.1770217251273588E-2</v>
      </c>
      <c r="AM92" s="92">
        <f>(Prices!M96-Prices!M95)/Prices!M95</f>
        <v>-4.2941630239136067E-2</v>
      </c>
      <c r="AN92" s="92">
        <f>(Prices!N96-Prices!N95)/Prices!N95</f>
        <v>-3.7921461724867454E-2</v>
      </c>
    </row>
    <row r="93" spans="1:40" x14ac:dyDescent="0.25">
      <c r="A93" s="97"/>
      <c r="B93" s="97"/>
      <c r="C93" s="97"/>
      <c r="D93" s="97"/>
      <c r="E93" s="97"/>
      <c r="F93" s="97"/>
      <c r="G93" s="97"/>
      <c r="H93" s="97"/>
      <c r="I93" s="97"/>
      <c r="J93" s="97"/>
      <c r="K93" s="97"/>
      <c r="L93" s="97"/>
      <c r="M93" s="97"/>
      <c r="N93" s="97"/>
      <c r="O93" s="38">
        <v>42356</v>
      </c>
      <c r="P93" s="92">
        <f t="shared" si="19"/>
        <v>-5.1118290383000871E-2</v>
      </c>
      <c r="Q93" s="92">
        <f t="shared" si="20"/>
        <v>2.7044405921308794E-2</v>
      </c>
      <c r="R93" s="92">
        <f t="shared" si="21"/>
        <v>3.7445574866028931E-2</v>
      </c>
      <c r="S93" s="92">
        <f t="shared" si="22"/>
        <v>-3.4879951597289391E-2</v>
      </c>
      <c r="T93" s="92">
        <f t="shared" si="23"/>
        <v>3.3901741960939015E-2</v>
      </c>
      <c r="U93" s="92">
        <f t="shared" si="24"/>
        <v>-2.2623844511652783E-2</v>
      </c>
      <c r="V93" s="92">
        <f t="shared" si="25"/>
        <v>1.1700205278592385E-2</v>
      </c>
      <c r="W93" s="92">
        <f t="shared" si="26"/>
        <v>-2.4655935162094737E-2</v>
      </c>
      <c r="X93" s="92">
        <f t="shared" si="27"/>
        <v>1.50180379673573E-2</v>
      </c>
      <c r="Y93" s="92">
        <f t="shared" si="28"/>
        <v>3.3554094572810313E-2</v>
      </c>
      <c r="Z93" s="92">
        <f t="shared" si="29"/>
        <v>-3.4190139487270412E-3</v>
      </c>
      <c r="AB93" s="38">
        <v>42356</v>
      </c>
      <c r="AC93" s="36">
        <v>3.0000000000000004E-5</v>
      </c>
      <c r="AD93" s="92">
        <f>(Prices!D97-Prices!D96)/Prices!D96</f>
        <v>-5.1088290383000869E-2</v>
      </c>
      <c r="AE93" s="92">
        <f>(Prices!E97-Prices!E96)/Prices!E96</f>
        <v>2.7074405921308792E-2</v>
      </c>
      <c r="AF93" s="92">
        <f>(Prices!F97-Prices!F96)/Prices!F96</f>
        <v>3.7475574866028934E-2</v>
      </c>
      <c r="AG93" s="92">
        <f>(Prices!G97-Prices!G96)/Prices!G96</f>
        <v>-3.4849951597289389E-2</v>
      </c>
      <c r="AH93" s="92">
        <f>(Prices!H97-Prices!H96)/Prices!H96</f>
        <v>3.3931741960939017E-2</v>
      </c>
      <c r="AI93" s="92">
        <f>(Prices!I97-Prices!I96)/Prices!I96</f>
        <v>-2.2593844511652784E-2</v>
      </c>
      <c r="AJ93" s="92">
        <f>(Prices!J97-Prices!J96)/Prices!J96</f>
        <v>1.1730205278592386E-2</v>
      </c>
      <c r="AK93" s="92">
        <f>(Prices!K97-Prices!K96)/Prices!K96</f>
        <v>-2.4625935162094739E-2</v>
      </c>
      <c r="AL93" s="92">
        <f>(Prices!L97-Prices!L96)/Prices!L96</f>
        <v>1.50480379673573E-2</v>
      </c>
      <c r="AM93" s="92">
        <f>(Prices!M97-Prices!M96)/Prices!M96</f>
        <v>3.3584094572810315E-2</v>
      </c>
      <c r="AN93" s="92">
        <f>(Prices!N97-Prices!N96)/Prices!N96</f>
        <v>-3.3890139487270411E-3</v>
      </c>
    </row>
    <row r="94" spans="1:40" x14ac:dyDescent="0.25">
      <c r="A94" s="97"/>
      <c r="B94" s="97"/>
      <c r="C94" s="97"/>
      <c r="D94" s="97"/>
      <c r="E94" s="97"/>
      <c r="F94" s="97"/>
      <c r="G94" s="97"/>
      <c r="H94" s="97"/>
      <c r="I94" s="97"/>
      <c r="J94" s="97"/>
      <c r="K94" s="97"/>
      <c r="L94" s="97"/>
      <c r="M94" s="97"/>
      <c r="N94" s="97"/>
      <c r="O94" s="38">
        <v>42363</v>
      </c>
      <c r="P94" s="92">
        <f t="shared" si="19"/>
        <v>2.9033435883474071E-2</v>
      </c>
      <c r="Q94" s="92">
        <f t="shared" si="20"/>
        <v>1.3245175421960987E-2</v>
      </c>
      <c r="R94" s="92">
        <f t="shared" si="21"/>
        <v>-2.0627490885543054E-3</v>
      </c>
      <c r="S94" s="92">
        <f t="shared" si="22"/>
        <v>2.8269183264077867E-2</v>
      </c>
      <c r="T94" s="92">
        <f t="shared" si="23"/>
        <v>3.2597361190612496E-2</v>
      </c>
      <c r="U94" s="92">
        <f t="shared" si="24"/>
        <v>3.2915030942846785E-2</v>
      </c>
      <c r="V94" s="92">
        <f t="shared" si="25"/>
        <v>3.6926521739130413E-2</v>
      </c>
      <c r="W94" s="92">
        <f t="shared" si="26"/>
        <v>3.8001319910514468E-2</v>
      </c>
      <c r="X94" s="92">
        <f t="shared" si="27"/>
        <v>1.6619560953358516E-2</v>
      </c>
      <c r="Y94" s="92">
        <f t="shared" si="28"/>
        <v>1.166742656615552E-2</v>
      </c>
      <c r="Z94" s="92">
        <f t="shared" si="29"/>
        <v>2.7613259264459632E-2</v>
      </c>
      <c r="AB94" s="38">
        <v>42363</v>
      </c>
      <c r="AC94" s="36">
        <v>3.0000000000000004E-5</v>
      </c>
      <c r="AD94" s="92">
        <f>(Prices!D98-Prices!D97)/Prices!D97</f>
        <v>2.906343588347407E-2</v>
      </c>
      <c r="AE94" s="92">
        <f>(Prices!E98-Prices!E97)/Prices!E97</f>
        <v>1.3275175421960987E-2</v>
      </c>
      <c r="AF94" s="92">
        <f>(Prices!F98-Prices!F97)/Prices!F97</f>
        <v>-2.0327490885543053E-3</v>
      </c>
      <c r="AG94" s="92">
        <f>(Prices!G98-Prices!G97)/Prices!G97</f>
        <v>2.8299183264077866E-2</v>
      </c>
      <c r="AH94" s="92">
        <f>(Prices!H98-Prices!H97)/Prices!H97</f>
        <v>3.2627361190612499E-2</v>
      </c>
      <c r="AI94" s="92">
        <f>(Prices!I98-Prices!I97)/Prices!I97</f>
        <v>3.2945030942846787E-2</v>
      </c>
      <c r="AJ94" s="92">
        <f>(Prices!J98-Prices!J97)/Prices!J97</f>
        <v>3.6956521739130416E-2</v>
      </c>
      <c r="AK94" s="92">
        <f>(Prices!K98-Prices!K97)/Prices!K97</f>
        <v>3.803131991051447E-2</v>
      </c>
      <c r="AL94" s="92">
        <f>(Prices!L98-Prices!L97)/Prices!L97</f>
        <v>1.6649560953358514E-2</v>
      </c>
      <c r="AM94" s="92">
        <f>(Prices!M98-Prices!M97)/Prices!M97</f>
        <v>1.169742656615552E-2</v>
      </c>
      <c r="AN94" s="92">
        <f>(Prices!N98-Prices!N97)/Prices!N97</f>
        <v>2.7643259264459631E-2</v>
      </c>
    </row>
    <row r="95" spans="1:40" x14ac:dyDescent="0.25">
      <c r="A95" s="97"/>
      <c r="B95" s="97"/>
      <c r="C95" s="97"/>
      <c r="D95" s="97"/>
      <c r="E95" s="97"/>
      <c r="F95" s="97"/>
      <c r="G95" s="97"/>
      <c r="H95" s="97"/>
      <c r="I95" s="97"/>
      <c r="J95" s="97"/>
      <c r="K95" s="97"/>
      <c r="L95" s="97"/>
      <c r="M95" s="97"/>
      <c r="N95" s="97"/>
      <c r="O95" s="38">
        <v>42370</v>
      </c>
      <c r="P95" s="92">
        <f t="shared" si="19"/>
        <v>-3.667806733249629E-3</v>
      </c>
      <c r="Q95" s="92">
        <f t="shared" si="20"/>
        <v>-1.1529646266143043E-3</v>
      </c>
      <c r="R95" s="92">
        <f t="shared" si="21"/>
        <v>1.9734978945517474E-2</v>
      </c>
      <c r="S95" s="92">
        <f t="shared" si="22"/>
        <v>7.3552156343621704E-3</v>
      </c>
      <c r="T95" s="92">
        <f t="shared" si="23"/>
        <v>6.6218847006651784E-3</v>
      </c>
      <c r="U95" s="92">
        <f t="shared" si="24"/>
        <v>-3.4215022026431681E-2</v>
      </c>
      <c r="V95" s="92">
        <f t="shared" si="25"/>
        <v>-1.5403864430468249E-2</v>
      </c>
      <c r="W95" s="92">
        <f t="shared" si="26"/>
        <v>-2.0658078817733933E-2</v>
      </c>
      <c r="X95" s="92">
        <f t="shared" si="27"/>
        <v>1.1477341559168611E-3</v>
      </c>
      <c r="Y95" s="92">
        <f t="shared" si="28"/>
        <v>-5.4256834532374317E-3</v>
      </c>
      <c r="Z95" s="92">
        <f t="shared" si="29"/>
        <v>-8.3027476032040588E-3</v>
      </c>
      <c r="AB95" s="38">
        <v>42370</v>
      </c>
      <c r="AC95" s="36">
        <v>3.0000000000000004E-5</v>
      </c>
      <c r="AD95" s="92">
        <f>(Prices!D99-Prices!D98)/Prices!D98</f>
        <v>-3.6378067332496289E-3</v>
      </c>
      <c r="AE95" s="92">
        <f>(Prices!E99-Prices!E98)/Prices!E98</f>
        <v>-1.1229646266143042E-3</v>
      </c>
      <c r="AF95" s="92">
        <f>(Prices!F99-Prices!F98)/Prices!F98</f>
        <v>1.9764978945517472E-2</v>
      </c>
      <c r="AG95" s="92">
        <f>(Prices!G99-Prices!G98)/Prices!G98</f>
        <v>7.3852156343621701E-3</v>
      </c>
      <c r="AH95" s="92">
        <f>(Prices!H99-Prices!H98)/Prices!H98</f>
        <v>6.6518847006651781E-3</v>
      </c>
      <c r="AI95" s="92">
        <f>(Prices!I99-Prices!I98)/Prices!I98</f>
        <v>-3.4185022026431679E-2</v>
      </c>
      <c r="AJ95" s="92">
        <f>(Prices!J99-Prices!J98)/Prices!J98</f>
        <v>-1.5373864430468249E-2</v>
      </c>
      <c r="AK95" s="92">
        <f>(Prices!K99-Prices!K98)/Prices!K98</f>
        <v>-2.0628078817733934E-2</v>
      </c>
      <c r="AL95" s="92">
        <f>(Prices!L99-Prices!L98)/Prices!L98</f>
        <v>1.1777341559168612E-3</v>
      </c>
      <c r="AM95" s="92">
        <f>(Prices!M99-Prices!M98)/Prices!M98</f>
        <v>-5.395683453237432E-3</v>
      </c>
      <c r="AN95" s="92">
        <f>(Prices!N99-Prices!N98)/Prices!N98</f>
        <v>-8.2727476032040583E-3</v>
      </c>
    </row>
    <row r="96" spans="1:40" x14ac:dyDescent="0.25">
      <c r="A96" s="97"/>
      <c r="B96" s="97"/>
      <c r="C96" s="97"/>
      <c r="D96" s="97"/>
      <c r="E96" s="97"/>
      <c r="F96" s="97"/>
      <c r="G96" s="97"/>
      <c r="H96" s="97"/>
      <c r="I96" s="97"/>
      <c r="J96" s="97"/>
      <c r="K96" s="97"/>
      <c r="L96" s="97"/>
      <c r="M96" s="97"/>
      <c r="N96" s="97"/>
      <c r="O96" s="38">
        <v>42377</v>
      </c>
      <c r="P96" s="92">
        <f t="shared" si="19"/>
        <v>-6.7409115772702963E-2</v>
      </c>
      <c r="Q96" s="92">
        <f t="shared" si="20"/>
        <v>-1.9141860595840283E-2</v>
      </c>
      <c r="R96" s="92">
        <f t="shared" si="21"/>
        <v>-0.10188092098047134</v>
      </c>
      <c r="S96" s="92">
        <f t="shared" si="22"/>
        <v>-0.10100510201258725</v>
      </c>
      <c r="T96" s="92">
        <f t="shared" si="23"/>
        <v>-4.4633524229074892E-2</v>
      </c>
      <c r="U96" s="92">
        <f t="shared" si="24"/>
        <v>-8.1219563948184692E-2</v>
      </c>
      <c r="V96" s="92">
        <f t="shared" si="25"/>
        <v>-0.11003709723207954</v>
      </c>
      <c r="W96" s="92">
        <f t="shared" si="26"/>
        <v>-0.10785772712983338</v>
      </c>
      <c r="X96" s="92">
        <f t="shared" si="27"/>
        <v>-3.1400737290389134E-2</v>
      </c>
      <c r="Y96" s="92">
        <f t="shared" si="28"/>
        <v>-7.7529354172048565E-2</v>
      </c>
      <c r="Z96" s="92">
        <f t="shared" si="29"/>
        <v>-5.9674565681318445E-2</v>
      </c>
      <c r="AB96" s="38">
        <v>42377</v>
      </c>
      <c r="AC96" s="36">
        <v>3.0000000000000004E-5</v>
      </c>
      <c r="AD96" s="92">
        <f>(Prices!D100-Prices!D99)/Prices!D99</f>
        <v>-6.737911577270296E-2</v>
      </c>
      <c r="AE96" s="92">
        <f>(Prices!E100-Prices!E99)/Prices!E99</f>
        <v>-1.9111860595840285E-2</v>
      </c>
      <c r="AF96" s="92">
        <f>(Prices!F100-Prices!F99)/Prices!F99</f>
        <v>-0.10185092098047134</v>
      </c>
      <c r="AG96" s="92">
        <f>(Prices!G100-Prices!G99)/Prices!G99</f>
        <v>-0.10097510201258725</v>
      </c>
      <c r="AH96" s="92">
        <f>(Prices!H100-Prices!H99)/Prices!H99</f>
        <v>-4.460352422907489E-2</v>
      </c>
      <c r="AI96" s="92">
        <f>(Prices!I100-Prices!I99)/Prices!I99</f>
        <v>-8.118956394818469E-2</v>
      </c>
      <c r="AJ96" s="92">
        <f>(Prices!J100-Prices!J99)/Prices!J99</f>
        <v>-0.11000709723207953</v>
      </c>
      <c r="AK96" s="92">
        <f>(Prices!K100-Prices!K99)/Prices!K99</f>
        <v>-0.10782772712983338</v>
      </c>
      <c r="AL96" s="92">
        <f>(Prices!L100-Prices!L99)/Prices!L99</f>
        <v>-3.1370737290389132E-2</v>
      </c>
      <c r="AM96" s="92">
        <f>(Prices!M100-Prices!M99)/Prices!M99</f>
        <v>-7.7499354172048562E-2</v>
      </c>
      <c r="AN96" s="92">
        <f>(Prices!N100-Prices!N99)/Prices!N99</f>
        <v>-5.9644565681318443E-2</v>
      </c>
    </row>
    <row r="97" spans="1:40" x14ac:dyDescent="0.25">
      <c r="A97" s="97"/>
      <c r="B97" s="97"/>
      <c r="C97" s="97"/>
      <c r="D97" s="97"/>
      <c r="E97" s="97"/>
      <c r="F97" s="97"/>
      <c r="G97" s="97"/>
      <c r="H97" s="97"/>
      <c r="I97" s="97"/>
      <c r="J97" s="97"/>
      <c r="K97" s="97"/>
      <c r="L97" s="97"/>
      <c r="M97" s="97"/>
      <c r="N97" s="97"/>
      <c r="O97" s="38">
        <v>42384</v>
      </c>
      <c r="P97" s="92">
        <f t="shared" si="19"/>
        <v>-1.2832370075281612E-2</v>
      </c>
      <c r="Q97" s="92">
        <f t="shared" si="20"/>
        <v>-1.5874823304680003E-2</v>
      </c>
      <c r="R97" s="92">
        <f t="shared" si="21"/>
        <v>-6.075634891255003E-2</v>
      </c>
      <c r="S97" s="92">
        <f t="shared" si="22"/>
        <v>-3.3561115967296384E-2</v>
      </c>
      <c r="T97" s="92">
        <f t="shared" si="23"/>
        <v>-4.2671296829971159E-2</v>
      </c>
      <c r="U97" s="92">
        <f t="shared" si="24"/>
        <v>-4.6286878474980107E-2</v>
      </c>
      <c r="V97" s="92">
        <f t="shared" si="25"/>
        <v>-4.5474545454545337E-2</v>
      </c>
      <c r="W97" s="92">
        <f t="shared" si="26"/>
        <v>-8.4938957011980287E-2</v>
      </c>
      <c r="X97" s="92">
        <f t="shared" si="27"/>
        <v>-6.2191071655774678E-2</v>
      </c>
      <c r="Y97" s="92">
        <f t="shared" si="28"/>
        <v>-2.2422688322598829E-2</v>
      </c>
      <c r="Z97" s="92">
        <f t="shared" si="29"/>
        <v>-2.1715847280804383E-2</v>
      </c>
      <c r="AB97" s="38">
        <v>42384</v>
      </c>
      <c r="AC97" s="36">
        <v>2.0000000000000002E-5</v>
      </c>
      <c r="AD97" s="92">
        <f>(Prices!D101-Prices!D100)/Prices!D100</f>
        <v>-1.2812370075281613E-2</v>
      </c>
      <c r="AE97" s="92">
        <f>(Prices!E101-Prices!E100)/Prices!E100</f>
        <v>-1.5854823304680004E-2</v>
      </c>
      <c r="AF97" s="92">
        <f>(Prices!F101-Prices!F100)/Prices!F100</f>
        <v>-6.0736348912550031E-2</v>
      </c>
      <c r="AG97" s="92">
        <f>(Prices!G101-Prices!G100)/Prices!G100</f>
        <v>-3.3541115967296385E-2</v>
      </c>
      <c r="AH97" s="92">
        <f>(Prices!H101-Prices!H100)/Prices!H100</f>
        <v>-4.265129682997116E-2</v>
      </c>
      <c r="AI97" s="92">
        <f>(Prices!I101-Prices!I100)/Prices!I100</f>
        <v>-4.6266878474980108E-2</v>
      </c>
      <c r="AJ97" s="92">
        <f>(Prices!J101-Prices!J100)/Prices!J100</f>
        <v>-4.5454545454545338E-2</v>
      </c>
      <c r="AK97" s="92">
        <f>(Prices!K101-Prices!K100)/Prices!K100</f>
        <v>-8.4918957011980281E-2</v>
      </c>
      <c r="AL97" s="92">
        <f>(Prices!L101-Prices!L100)/Prices!L100</f>
        <v>-6.2171071655774679E-2</v>
      </c>
      <c r="AM97" s="92">
        <f>(Prices!M101-Prices!M100)/Prices!M100</f>
        <v>-2.240268832259883E-2</v>
      </c>
      <c r="AN97" s="92">
        <f>(Prices!N101-Prices!N100)/Prices!N100</f>
        <v>-2.1695847280804384E-2</v>
      </c>
    </row>
    <row r="98" spans="1:40" x14ac:dyDescent="0.25">
      <c r="A98" s="97"/>
      <c r="B98" s="97"/>
      <c r="C98" s="97"/>
      <c r="D98" s="97"/>
      <c r="E98" s="97"/>
      <c r="F98" s="97"/>
      <c r="G98" s="97"/>
      <c r="H98" s="97"/>
      <c r="I98" s="97"/>
      <c r="J98" s="97"/>
      <c r="K98" s="97"/>
      <c r="L98" s="97"/>
      <c r="M98" s="97"/>
      <c r="N98" s="97"/>
      <c r="O98" s="38">
        <v>42391</v>
      </c>
      <c r="P98" s="92">
        <f t="shared" si="19"/>
        <v>5.9645699041027652E-3</v>
      </c>
      <c r="Q98" s="92">
        <f t="shared" si="20"/>
        <v>2.8318509316770064E-2</v>
      </c>
      <c r="R98" s="92">
        <f t="shared" si="21"/>
        <v>4.5930419971770706E-2</v>
      </c>
      <c r="S98" s="92">
        <f t="shared" si="22"/>
        <v>-8.1390798376183709E-3</v>
      </c>
      <c r="T98" s="92">
        <f t="shared" si="23"/>
        <v>-5.2377403170780256E-3</v>
      </c>
      <c r="U98" s="92">
        <f t="shared" si="24"/>
        <v>4.7242127836768601E-2</v>
      </c>
      <c r="V98" s="92">
        <f t="shared" si="25"/>
        <v>1.4182172096908934E-2</v>
      </c>
      <c r="W98" s="92">
        <f t="shared" si="26"/>
        <v>-1.3882148633038098E-2</v>
      </c>
      <c r="X98" s="92">
        <f t="shared" si="27"/>
        <v>2.5017000493339926E-2</v>
      </c>
      <c r="Y98" s="92">
        <f t="shared" si="28"/>
        <v>2.8911538241191786E-2</v>
      </c>
      <c r="Z98" s="92">
        <f t="shared" si="29"/>
        <v>1.4110530579856321E-2</v>
      </c>
      <c r="AB98" s="38">
        <v>42391</v>
      </c>
      <c r="AC98" s="36">
        <v>2.0000000000000002E-5</v>
      </c>
      <c r="AD98" s="92">
        <f>(Prices!D102-Prices!D101)/Prices!D101</f>
        <v>5.9845699041027652E-3</v>
      </c>
      <c r="AE98" s="92">
        <f>(Prices!E102-Prices!E101)/Prices!E101</f>
        <v>2.8338509316770063E-2</v>
      </c>
      <c r="AF98" s="92">
        <f>(Prices!F102-Prices!F101)/Prices!F101</f>
        <v>4.5950419971770705E-2</v>
      </c>
      <c r="AG98" s="92">
        <f>(Prices!G102-Prices!G101)/Prices!G101</f>
        <v>-8.1190798376183718E-3</v>
      </c>
      <c r="AH98" s="92">
        <f>(Prices!H102-Prices!H101)/Prices!H101</f>
        <v>-5.2177403170780255E-3</v>
      </c>
      <c r="AI98" s="92">
        <f>(Prices!I102-Prices!I101)/Prices!I101</f>
        <v>4.72621278367686E-2</v>
      </c>
      <c r="AJ98" s="92">
        <f>(Prices!J102-Prices!J101)/Prices!J101</f>
        <v>1.4202172096908933E-2</v>
      </c>
      <c r="AK98" s="92">
        <f>(Prices!K102-Prices!K101)/Prices!K101</f>
        <v>-1.3862148633038099E-2</v>
      </c>
      <c r="AL98" s="92">
        <f>(Prices!L102-Prices!L101)/Prices!L101</f>
        <v>2.5037000493339925E-2</v>
      </c>
      <c r="AM98" s="92">
        <f>(Prices!M102-Prices!M101)/Prices!M101</f>
        <v>2.8931538241191785E-2</v>
      </c>
      <c r="AN98" s="92">
        <f>(Prices!N102-Prices!N101)/Prices!N101</f>
        <v>1.413053057985632E-2</v>
      </c>
    </row>
    <row r="99" spans="1:40" x14ac:dyDescent="0.25">
      <c r="A99" s="97"/>
      <c r="B99" s="97"/>
      <c r="C99" s="97"/>
      <c r="D99" s="97"/>
      <c r="E99" s="97"/>
      <c r="F99" s="97"/>
      <c r="G99" s="97"/>
      <c r="H99" s="97"/>
      <c r="I99" s="97"/>
      <c r="J99" s="97"/>
      <c r="K99" s="97"/>
      <c r="L99" s="97"/>
      <c r="M99" s="97"/>
      <c r="N99" s="97"/>
      <c r="O99" s="38">
        <v>42398</v>
      </c>
      <c r="P99" s="92">
        <f t="shared" si="19"/>
        <v>8.2262110091743029E-2</v>
      </c>
      <c r="Q99" s="92">
        <f t="shared" si="20"/>
        <v>-5.8625141562842651E-4</v>
      </c>
      <c r="R99" s="92">
        <f t="shared" si="21"/>
        <v>-1.5748226969381929E-2</v>
      </c>
      <c r="S99" s="92">
        <f t="shared" si="22"/>
        <v>-3.5972170772811202E-2</v>
      </c>
      <c r="T99" s="92">
        <f t="shared" si="23"/>
        <v>-2.9069828525317684E-2</v>
      </c>
      <c r="U99" s="92">
        <f t="shared" si="24"/>
        <v>5.2266282306163078E-2</v>
      </c>
      <c r="V99" s="92">
        <f t="shared" si="25"/>
        <v>-1.6494464579901238E-2</v>
      </c>
      <c r="W99" s="92">
        <f t="shared" si="26"/>
        <v>1.0522756735650122E-2</v>
      </c>
      <c r="X99" s="92">
        <f t="shared" si="27"/>
        <v>-2.0655362772229634E-2</v>
      </c>
      <c r="Y99" s="92">
        <f t="shared" si="28"/>
        <v>-3.064360801781741E-2</v>
      </c>
      <c r="Z99" s="92">
        <f t="shared" si="29"/>
        <v>1.746385843532583E-2</v>
      </c>
      <c r="AB99" s="38">
        <v>42398</v>
      </c>
      <c r="AC99" s="36">
        <v>2.0000000000000002E-5</v>
      </c>
      <c r="AD99" s="92">
        <f>(Prices!D103-Prices!D102)/Prices!D102</f>
        <v>8.2282110091743035E-2</v>
      </c>
      <c r="AE99" s="92">
        <f>(Prices!E103-Prices!E102)/Prices!E102</f>
        <v>-5.6625141562842646E-4</v>
      </c>
      <c r="AF99" s="92">
        <f>(Prices!F103-Prices!F102)/Prices!F102</f>
        <v>-1.572822696938193E-2</v>
      </c>
      <c r="AG99" s="92">
        <f>(Prices!G103-Prices!G102)/Prices!G102</f>
        <v>-3.5952170772811202E-2</v>
      </c>
      <c r="AH99" s="92">
        <f>(Prices!H103-Prices!H102)/Prices!H102</f>
        <v>-2.9049828525317685E-2</v>
      </c>
      <c r="AI99" s="92">
        <f>(Prices!I103-Prices!I102)/Prices!I102</f>
        <v>5.2286282306163077E-2</v>
      </c>
      <c r="AJ99" s="92">
        <f>(Prices!J103-Prices!J102)/Prices!J102</f>
        <v>-1.6474464579901239E-2</v>
      </c>
      <c r="AK99" s="92">
        <f>(Prices!K103-Prices!K102)/Prices!K102</f>
        <v>1.0542756735650121E-2</v>
      </c>
      <c r="AL99" s="92">
        <f>(Prices!L103-Prices!L102)/Prices!L102</f>
        <v>-2.0635362772229635E-2</v>
      </c>
      <c r="AM99" s="92">
        <f>(Prices!M103-Prices!M102)/Prices!M102</f>
        <v>-3.0623608017817411E-2</v>
      </c>
      <c r="AN99" s="92">
        <f>(Prices!N103-Prices!N102)/Prices!N102</f>
        <v>1.7483858435325829E-2</v>
      </c>
    </row>
    <row r="100" spans="1:40" x14ac:dyDescent="0.25">
      <c r="A100" s="97"/>
      <c r="B100" s="97"/>
      <c r="C100" s="97"/>
      <c r="D100" s="97"/>
      <c r="E100" s="97"/>
      <c r="F100" s="97"/>
      <c r="G100" s="97"/>
      <c r="H100" s="97"/>
      <c r="I100" s="97"/>
      <c r="J100" s="97"/>
      <c r="K100" s="97"/>
      <c r="L100" s="97"/>
      <c r="M100" s="97"/>
      <c r="N100" s="97"/>
      <c r="O100" s="38">
        <v>42405</v>
      </c>
      <c r="P100" s="92">
        <f t="shared" si="19"/>
        <v>1.6337615894039727E-2</v>
      </c>
      <c r="Q100" s="92">
        <f t="shared" si="20"/>
        <v>-7.1965816808310205E-3</v>
      </c>
      <c r="R100" s="92">
        <f t="shared" si="21"/>
        <v>-0.14460262350936967</v>
      </c>
      <c r="S100" s="92">
        <f t="shared" si="22"/>
        <v>2.0208086239906827E-2</v>
      </c>
      <c r="T100" s="92">
        <f t="shared" si="23"/>
        <v>-0.10577524620818624</v>
      </c>
      <c r="U100" s="92">
        <f t="shared" si="24"/>
        <v>-5.7643276024938545E-2</v>
      </c>
      <c r="V100" s="92">
        <f t="shared" si="25"/>
        <v>-4.1058525963149101E-2</v>
      </c>
      <c r="W100" s="92">
        <f t="shared" si="26"/>
        <v>-5.913901081916529E-2</v>
      </c>
      <c r="X100" s="92">
        <f t="shared" si="27"/>
        <v>1.2204400284071597E-2</v>
      </c>
      <c r="Y100" s="92">
        <f t="shared" si="28"/>
        <v>-0.12322505456634117</v>
      </c>
      <c r="Z100" s="92">
        <f t="shared" si="29"/>
        <v>-3.1041904666545904E-2</v>
      </c>
      <c r="AB100" s="38">
        <v>42405</v>
      </c>
      <c r="AC100" s="36">
        <v>2.0000000000000002E-5</v>
      </c>
      <c r="AD100" s="92">
        <f>(Prices!D104-Prices!D103)/Prices!D103</f>
        <v>1.6357615894039727E-2</v>
      </c>
      <c r="AE100" s="92">
        <f>(Prices!E104-Prices!E103)/Prices!E103</f>
        <v>-7.1765816808310205E-3</v>
      </c>
      <c r="AF100" s="92">
        <f>(Prices!F104-Prices!F103)/Prices!F103</f>
        <v>-0.14458262350936968</v>
      </c>
      <c r="AG100" s="92">
        <f>(Prices!G104-Prices!G103)/Prices!G103</f>
        <v>2.0228086239906826E-2</v>
      </c>
      <c r="AH100" s="92">
        <f>(Prices!H104-Prices!H103)/Prices!H103</f>
        <v>-0.10575524620818623</v>
      </c>
      <c r="AI100" s="92">
        <f>(Prices!I104-Prices!I103)/Prices!I103</f>
        <v>-5.7623276024938545E-2</v>
      </c>
      <c r="AJ100" s="92">
        <f>(Prices!J104-Prices!J103)/Prices!J103</f>
        <v>-4.1038525963149101E-2</v>
      </c>
      <c r="AK100" s="92">
        <f>(Prices!K104-Prices!K103)/Prices!K103</f>
        <v>-5.9119010819165291E-2</v>
      </c>
      <c r="AL100" s="92">
        <f>(Prices!L104-Prices!L103)/Prices!L103</f>
        <v>1.2224400284071596E-2</v>
      </c>
      <c r="AM100" s="92">
        <f>(Prices!M104-Prices!M103)/Prices!M103</f>
        <v>-0.12320505456634116</v>
      </c>
      <c r="AN100" s="92">
        <f>(Prices!N104-Prices!N103)/Prices!N103</f>
        <v>-3.1021904666545905E-2</v>
      </c>
    </row>
    <row r="101" spans="1:40" x14ac:dyDescent="0.25">
      <c r="A101" s="97"/>
      <c r="B101" s="97"/>
      <c r="C101" s="97"/>
      <c r="D101" s="97"/>
      <c r="E101" s="97"/>
      <c r="F101" s="97"/>
      <c r="G101" s="97"/>
      <c r="H101" s="97"/>
      <c r="I101" s="97"/>
      <c r="J101" s="97"/>
      <c r="K101" s="97"/>
      <c r="L101" s="97"/>
      <c r="M101" s="97"/>
      <c r="N101" s="97"/>
      <c r="O101" s="38">
        <v>42412</v>
      </c>
      <c r="P101" s="92">
        <f t="shared" si="19"/>
        <v>3.142871570991153E-3</v>
      </c>
      <c r="Q101" s="92">
        <f t="shared" si="20"/>
        <v>2.6771381015788406E-2</v>
      </c>
      <c r="R101" s="92">
        <f t="shared" si="21"/>
        <v>9.8079849839683222E-3</v>
      </c>
      <c r="S101" s="92">
        <f t="shared" si="22"/>
        <v>-0.11370861618798961</v>
      </c>
      <c r="T101" s="92">
        <f t="shared" si="23"/>
        <v>2.3648884758364384E-2</v>
      </c>
      <c r="U101" s="92">
        <f t="shared" si="24"/>
        <v>2.5210625501202844E-2</v>
      </c>
      <c r="V101" s="92">
        <f t="shared" si="25"/>
        <v>8.6836244541485964E-3</v>
      </c>
      <c r="W101" s="92">
        <f t="shared" si="26"/>
        <v>-5.1795379876796777E-2</v>
      </c>
      <c r="X101" s="92">
        <f t="shared" si="27"/>
        <v>-2.6812956669498705E-2</v>
      </c>
      <c r="Y101" s="92">
        <f t="shared" si="28"/>
        <v>-7.8988748771699965E-2</v>
      </c>
      <c r="Z101" s="92">
        <f t="shared" si="29"/>
        <v>-8.1721348335913498E-3</v>
      </c>
      <c r="AB101" s="38">
        <v>42412</v>
      </c>
      <c r="AC101" s="36">
        <v>5.0000000000000002E-5</v>
      </c>
      <c r="AD101" s="92">
        <f>(Prices!D105-Prices!D104)/Prices!D104</f>
        <v>3.1928715709911531E-3</v>
      </c>
      <c r="AE101" s="92">
        <f>(Prices!E105-Prices!E104)/Prices!E104</f>
        <v>2.6821381015788407E-2</v>
      </c>
      <c r="AF101" s="92">
        <f>(Prices!F105-Prices!F104)/Prices!F104</f>
        <v>9.8579849839683219E-3</v>
      </c>
      <c r="AG101" s="92">
        <f>(Prices!G105-Prices!G104)/Prices!G104</f>
        <v>-0.11365861618798961</v>
      </c>
      <c r="AH101" s="92">
        <f>(Prices!H105-Prices!H104)/Prices!H104</f>
        <v>2.3698884758364385E-2</v>
      </c>
      <c r="AI101" s="92">
        <f>(Prices!I105-Prices!I104)/Prices!I104</f>
        <v>2.5260625501202845E-2</v>
      </c>
      <c r="AJ101" s="92">
        <f>(Prices!J105-Prices!J104)/Prices!J104</f>
        <v>8.7336244541485961E-3</v>
      </c>
      <c r="AK101" s="92">
        <f>(Prices!K105-Prices!K104)/Prices!K104</f>
        <v>-5.1745379876796775E-2</v>
      </c>
      <c r="AL101" s="92">
        <f>(Prices!L105-Prices!L104)/Prices!L104</f>
        <v>-2.6762956669498704E-2</v>
      </c>
      <c r="AM101" s="92">
        <f>(Prices!M105-Prices!M104)/Prices!M104</f>
        <v>-7.8938748771699971E-2</v>
      </c>
      <c r="AN101" s="92">
        <f>(Prices!N105-Prices!N104)/Prices!N104</f>
        <v>-8.1221348335913501E-3</v>
      </c>
    </row>
    <row r="102" spans="1:40" x14ac:dyDescent="0.25">
      <c r="A102" s="97"/>
      <c r="B102" s="97"/>
      <c r="C102" s="97"/>
      <c r="D102" s="97"/>
      <c r="E102" s="97"/>
      <c r="F102" s="97"/>
      <c r="G102" s="97"/>
      <c r="H102" s="97"/>
      <c r="I102" s="97"/>
      <c r="J102" s="97"/>
      <c r="K102" s="97"/>
      <c r="L102" s="97"/>
      <c r="M102" s="97"/>
      <c r="N102" s="97"/>
      <c r="O102" s="38">
        <v>42419</v>
      </c>
      <c r="P102" s="92">
        <f t="shared" si="19"/>
        <v>1.612296595395114E-2</v>
      </c>
      <c r="Q102" s="92">
        <f t="shared" si="20"/>
        <v>2.81085772508337E-2</v>
      </c>
      <c r="R102" s="92">
        <f t="shared" si="21"/>
        <v>5.4813198210601904E-2</v>
      </c>
      <c r="S102" s="92">
        <f t="shared" si="22"/>
        <v>6.0062307833931704E-2</v>
      </c>
      <c r="T102" s="92">
        <f t="shared" si="23"/>
        <v>5.2832433045846533E-2</v>
      </c>
      <c r="U102" s="92">
        <f t="shared" si="24"/>
        <v>3.1627747360187669E-2</v>
      </c>
      <c r="V102" s="92">
        <f t="shared" si="25"/>
        <v>4.7569047619047525E-2</v>
      </c>
      <c r="W102" s="92">
        <f t="shared" si="26"/>
        <v>3.936100043308792E-2</v>
      </c>
      <c r="X102" s="92">
        <f t="shared" si="27"/>
        <v>3.0940833697075502E-2</v>
      </c>
      <c r="Y102" s="92">
        <f t="shared" si="28"/>
        <v>7.3563086770981514E-2</v>
      </c>
      <c r="Z102" s="92">
        <f t="shared" si="29"/>
        <v>2.8371582785825952E-2</v>
      </c>
      <c r="AB102" s="38">
        <v>42419</v>
      </c>
      <c r="AC102" s="36">
        <v>5.0000000000000002E-5</v>
      </c>
      <c r="AD102" s="92">
        <f>(Prices!D106-Prices!D105)/Prices!D105</f>
        <v>1.6172965953951141E-2</v>
      </c>
      <c r="AE102" s="92">
        <f>(Prices!E106-Prices!E105)/Prices!E105</f>
        <v>2.8158577250833702E-2</v>
      </c>
      <c r="AF102" s="92">
        <f>(Prices!F106-Prices!F105)/Prices!F105</f>
        <v>5.4863198210601906E-2</v>
      </c>
      <c r="AG102" s="92">
        <f>(Prices!G106-Prices!G105)/Prices!G105</f>
        <v>6.0112307833931705E-2</v>
      </c>
      <c r="AH102" s="92">
        <f>(Prices!H106-Prices!H105)/Prices!H105</f>
        <v>5.2882433045846534E-2</v>
      </c>
      <c r="AI102" s="92">
        <f>(Prices!I106-Prices!I105)/Prices!I105</f>
        <v>3.1677747360187671E-2</v>
      </c>
      <c r="AJ102" s="92">
        <f>(Prices!J106-Prices!J105)/Prices!J105</f>
        <v>4.7619047619047526E-2</v>
      </c>
      <c r="AK102" s="92">
        <f>(Prices!K106-Prices!K105)/Prices!K105</f>
        <v>3.9411000433087921E-2</v>
      </c>
      <c r="AL102" s="92">
        <f>(Prices!L106-Prices!L105)/Prices!L105</f>
        <v>3.0990833697075504E-2</v>
      </c>
      <c r="AM102" s="92">
        <f>(Prices!M106-Prices!M105)/Prices!M105</f>
        <v>7.3613086770981509E-2</v>
      </c>
      <c r="AN102" s="92">
        <f>(Prices!N106-Prices!N105)/Prices!N105</f>
        <v>2.8421582785825954E-2</v>
      </c>
    </row>
    <row r="103" spans="1:40" x14ac:dyDescent="0.25">
      <c r="A103" s="97"/>
      <c r="B103" s="97"/>
      <c r="C103" s="97"/>
      <c r="D103" s="97"/>
      <c r="E103" s="97"/>
      <c r="F103" s="97"/>
      <c r="G103" s="97"/>
      <c r="H103" s="97"/>
      <c r="I103" s="97"/>
      <c r="J103" s="97"/>
      <c r="K103" s="97"/>
      <c r="L103" s="97"/>
      <c r="M103" s="97"/>
      <c r="N103" s="97"/>
      <c r="O103" s="38">
        <v>42426</v>
      </c>
      <c r="P103" s="92">
        <f t="shared" si="19"/>
        <v>1.158310961968694E-2</v>
      </c>
      <c r="Q103" s="92">
        <f t="shared" si="20"/>
        <v>9.6797297297297139E-3</v>
      </c>
      <c r="R103" s="92">
        <f t="shared" si="21"/>
        <v>3.7957027930191352E-2</v>
      </c>
      <c r="S103" s="92">
        <f t="shared" si="22"/>
        <v>2.600071205279611E-2</v>
      </c>
      <c r="T103" s="92">
        <f t="shared" si="23"/>
        <v>4.1984921319249899E-2</v>
      </c>
      <c r="U103" s="92">
        <f t="shared" si="24"/>
        <v>1.0185026535253964E-2</v>
      </c>
      <c r="V103" s="92">
        <f t="shared" si="25"/>
        <v>3.0528512396694296E-2</v>
      </c>
      <c r="W103" s="92">
        <f t="shared" si="26"/>
        <v>4.8283333333333338E-2</v>
      </c>
      <c r="X103" s="92">
        <f t="shared" si="27"/>
        <v>8.0813735333252742E-2</v>
      </c>
      <c r="Y103" s="92">
        <f t="shared" si="28"/>
        <v>5.6260036435905901E-2</v>
      </c>
      <c r="Z103" s="92">
        <f t="shared" si="29"/>
        <v>1.5733885287407105E-2</v>
      </c>
      <c r="AB103" s="38">
        <v>42426</v>
      </c>
      <c r="AC103" s="36">
        <v>5.0000000000000002E-5</v>
      </c>
      <c r="AD103" s="92">
        <f>(Prices!D107-Prices!D106)/Prices!D106</f>
        <v>1.163310961968694E-2</v>
      </c>
      <c r="AE103" s="92">
        <f>(Prices!E107-Prices!E106)/Prices!E106</f>
        <v>9.7297297297297136E-3</v>
      </c>
      <c r="AF103" s="92">
        <f>(Prices!F107-Prices!F106)/Prices!F106</f>
        <v>3.8007027930191353E-2</v>
      </c>
      <c r="AG103" s="92">
        <f>(Prices!G107-Prices!G106)/Prices!G106</f>
        <v>2.6050712052796111E-2</v>
      </c>
      <c r="AH103" s="92">
        <f>(Prices!H107-Prices!H106)/Prices!H106</f>
        <v>4.20349213192499E-2</v>
      </c>
      <c r="AI103" s="92">
        <f>(Prices!I107-Prices!I106)/Prices!I106</f>
        <v>1.0235026535253964E-2</v>
      </c>
      <c r="AJ103" s="92">
        <f>(Prices!J107-Prices!J106)/Prices!J106</f>
        <v>3.0578512396694298E-2</v>
      </c>
      <c r="AK103" s="92">
        <f>(Prices!K107-Prices!K106)/Prices!K106</f>
        <v>4.8333333333333339E-2</v>
      </c>
      <c r="AL103" s="92">
        <f>(Prices!L107-Prices!L106)/Prices!L106</f>
        <v>8.0863735333252737E-2</v>
      </c>
      <c r="AM103" s="92">
        <f>(Prices!M107-Prices!M106)/Prices!M106</f>
        <v>5.6310036435905902E-2</v>
      </c>
      <c r="AN103" s="92">
        <f>(Prices!N107-Prices!N106)/Prices!N106</f>
        <v>1.5783885287407106E-2</v>
      </c>
    </row>
    <row r="104" spans="1:40" x14ac:dyDescent="0.25">
      <c r="A104" s="97"/>
      <c r="B104" s="97"/>
      <c r="C104" s="97"/>
      <c r="D104" s="97"/>
      <c r="E104" s="97"/>
      <c r="F104" s="97"/>
      <c r="G104" s="97"/>
      <c r="H104" s="97"/>
      <c r="I104" s="97"/>
      <c r="J104" s="97"/>
      <c r="K104" s="97"/>
      <c r="L104" s="97"/>
      <c r="M104" s="97"/>
      <c r="N104" s="97"/>
      <c r="O104" s="38">
        <v>42433</v>
      </c>
      <c r="P104" s="92">
        <f t="shared" si="19"/>
        <v>1.1323033423895786E-2</v>
      </c>
      <c r="Q104" s="92">
        <f t="shared" si="20"/>
        <v>1.9757280513918618E-2</v>
      </c>
      <c r="R104" s="92">
        <f t="shared" si="21"/>
        <v>3.5809068705187727E-2</v>
      </c>
      <c r="S104" s="92">
        <f t="shared" si="22"/>
        <v>2.457762356127282E-2</v>
      </c>
      <c r="T104" s="92">
        <f t="shared" si="23"/>
        <v>-7.7041166735623608E-3</v>
      </c>
      <c r="U104" s="92">
        <f t="shared" si="24"/>
        <v>2.9781144465290871E-2</v>
      </c>
      <c r="V104" s="92">
        <f t="shared" si="25"/>
        <v>8.97655573376102E-2</v>
      </c>
      <c r="W104" s="92">
        <f t="shared" si="26"/>
        <v>3.8503259141494391E-2</v>
      </c>
      <c r="X104" s="92">
        <f t="shared" si="27"/>
        <v>2.5354228895740023E-2</v>
      </c>
      <c r="Y104" s="92">
        <f t="shared" si="28"/>
        <v>-2.2000454687989945E-2</v>
      </c>
      <c r="Z104" s="92">
        <f t="shared" si="29"/>
        <v>2.6612528511523601E-2</v>
      </c>
      <c r="AB104" s="38">
        <v>42433</v>
      </c>
      <c r="AC104" s="36">
        <v>5.0000000000000002E-5</v>
      </c>
      <c r="AD104" s="92">
        <f>(Prices!D108-Prices!D107)/Prices!D107</f>
        <v>1.1373033423895786E-2</v>
      </c>
      <c r="AE104" s="92">
        <f>(Prices!E108-Prices!E107)/Prices!E107</f>
        <v>1.9807280513918619E-2</v>
      </c>
      <c r="AF104" s="92">
        <f>(Prices!F108-Prices!F107)/Prices!F107</f>
        <v>3.5859068705187729E-2</v>
      </c>
      <c r="AG104" s="92">
        <f>(Prices!G108-Prices!G107)/Prices!G107</f>
        <v>2.4627623561272821E-2</v>
      </c>
      <c r="AH104" s="92">
        <f>(Prices!H108-Prices!H107)/Prices!H107</f>
        <v>-7.6541166735623611E-3</v>
      </c>
      <c r="AI104" s="92">
        <f>(Prices!I108-Prices!I107)/Prices!I107</f>
        <v>2.9831144465290872E-2</v>
      </c>
      <c r="AJ104" s="92">
        <f>(Prices!J108-Prices!J107)/Prices!J107</f>
        <v>8.9815557337610194E-2</v>
      </c>
      <c r="AK104" s="92">
        <f>(Prices!K108-Prices!K107)/Prices!K107</f>
        <v>3.8553259141494392E-2</v>
      </c>
      <c r="AL104" s="92">
        <f>(Prices!L108-Prices!L107)/Prices!L107</f>
        <v>2.5404228895740025E-2</v>
      </c>
      <c r="AM104" s="92">
        <f>(Prices!M108-Prices!M107)/Prices!M107</f>
        <v>-2.1950454687989944E-2</v>
      </c>
      <c r="AN104" s="92">
        <f>(Prices!N108-Prices!N107)/Prices!N107</f>
        <v>2.6662528511523603E-2</v>
      </c>
    </row>
    <row r="105" spans="1:40" x14ac:dyDescent="0.25">
      <c r="A105" s="97"/>
      <c r="B105" s="97"/>
      <c r="C105" s="97"/>
      <c r="D105" s="97"/>
      <c r="E105" s="97"/>
      <c r="F105" s="97"/>
      <c r="G105" s="97"/>
      <c r="H105" s="97"/>
      <c r="I105" s="97"/>
      <c r="J105" s="97"/>
      <c r="K105" s="97"/>
      <c r="L105" s="97"/>
      <c r="M105" s="97"/>
      <c r="N105" s="97"/>
      <c r="O105" s="38">
        <v>42440</v>
      </c>
      <c r="P105" s="92">
        <f t="shared" si="19"/>
        <v>1.1257489766509038E-2</v>
      </c>
      <c r="Q105" s="92">
        <f t="shared" si="20"/>
        <v>2.1822265966754156E-2</v>
      </c>
      <c r="R105" s="92">
        <f t="shared" si="21"/>
        <v>-9.6650848555987646E-3</v>
      </c>
      <c r="S105" s="92">
        <f t="shared" si="22"/>
        <v>2.9354476748988209E-2</v>
      </c>
      <c r="T105" s="92">
        <f t="shared" si="23"/>
        <v>-1.300781738586664E-3</v>
      </c>
      <c r="U105" s="92">
        <f t="shared" si="24"/>
        <v>2.126535798870471E-2</v>
      </c>
      <c r="V105" s="92">
        <f t="shared" si="25"/>
        <v>-2.2125055187638024E-2</v>
      </c>
      <c r="W105" s="92">
        <f t="shared" si="26"/>
        <v>-5.0251243781094142E-3</v>
      </c>
      <c r="X105" s="92">
        <f t="shared" si="27"/>
        <v>1.9922714870395614E-2</v>
      </c>
      <c r="Y105" s="92">
        <f t="shared" si="28"/>
        <v>1.0530314203270224E-2</v>
      </c>
      <c r="Z105" s="92">
        <f t="shared" si="29"/>
        <v>1.1050030555652903E-2</v>
      </c>
      <c r="AB105" s="38">
        <v>42440</v>
      </c>
      <c r="AC105" s="36">
        <v>5.0000000000000002E-5</v>
      </c>
      <c r="AD105" s="92">
        <f>(Prices!D109-Prices!D108)/Prices!D108</f>
        <v>1.1307489766509037E-2</v>
      </c>
      <c r="AE105" s="92">
        <f>(Prices!E109-Prices!E108)/Prices!E108</f>
        <v>2.1872265966754158E-2</v>
      </c>
      <c r="AF105" s="92">
        <f>(Prices!F109-Prices!F108)/Prices!F108</f>
        <v>-9.6150848555987649E-3</v>
      </c>
      <c r="AG105" s="92">
        <f>(Prices!G109-Prices!G108)/Prices!G108</f>
        <v>2.9404476748988211E-2</v>
      </c>
      <c r="AH105" s="92">
        <f>(Prices!H109-Prices!H108)/Prices!H108</f>
        <v>-1.2507817385866641E-3</v>
      </c>
      <c r="AI105" s="92">
        <f>(Prices!I109-Prices!I108)/Prices!I108</f>
        <v>2.1315357988704712E-2</v>
      </c>
      <c r="AJ105" s="92">
        <f>(Prices!J109-Prices!J108)/Prices!J108</f>
        <v>-2.2075055187638023E-2</v>
      </c>
      <c r="AK105" s="92">
        <f>(Prices!K109-Prices!K108)/Prices!K108</f>
        <v>-4.9751243781094145E-3</v>
      </c>
      <c r="AL105" s="92">
        <f>(Prices!L109-Prices!L108)/Prices!L108</f>
        <v>1.9972714870395616E-2</v>
      </c>
      <c r="AM105" s="92">
        <f>(Prices!M109-Prices!M108)/Prices!M108</f>
        <v>1.0580314203270224E-2</v>
      </c>
      <c r="AN105" s="92">
        <f>(Prices!N109-Prices!N108)/Prices!N108</f>
        <v>1.1100030555652902E-2</v>
      </c>
    </row>
    <row r="106" spans="1:40" x14ac:dyDescent="0.25">
      <c r="A106" s="97"/>
      <c r="B106" s="97"/>
      <c r="C106" s="97"/>
      <c r="D106" s="97"/>
      <c r="E106" s="97"/>
      <c r="F106" s="97"/>
      <c r="G106" s="97"/>
      <c r="H106" s="97"/>
      <c r="I106" s="97"/>
      <c r="J106" s="97"/>
      <c r="K106" s="97"/>
      <c r="L106" s="97"/>
      <c r="M106" s="97"/>
      <c r="N106" s="97"/>
      <c r="O106" s="38">
        <v>42447</v>
      </c>
      <c r="P106" s="92">
        <f t="shared" si="19"/>
        <v>2.1262083024462669E-2</v>
      </c>
      <c r="Q106" s="92">
        <f t="shared" si="20"/>
        <v>3.374657534246624E-3</v>
      </c>
      <c r="R106" s="92">
        <f t="shared" si="21"/>
        <v>-3.0825390719534339E-2</v>
      </c>
      <c r="S106" s="92">
        <f t="shared" si="22"/>
        <v>7.4811670544812775E-2</v>
      </c>
      <c r="T106" s="92">
        <f t="shared" si="23"/>
        <v>3.5850647046545732E-2</v>
      </c>
      <c r="U106" s="92">
        <f t="shared" si="24"/>
        <v>1.8323171601855173E-2</v>
      </c>
      <c r="V106" s="92">
        <f t="shared" si="25"/>
        <v>2.6285590669676555E-2</v>
      </c>
      <c r="W106" s="92">
        <f t="shared" si="26"/>
        <v>1.0719230769230812E-2</v>
      </c>
      <c r="X106" s="92">
        <f t="shared" si="27"/>
        <v>-1.24088358033278E-2</v>
      </c>
      <c r="Y106" s="92">
        <f t="shared" si="28"/>
        <v>2.1523604060913807E-2</v>
      </c>
      <c r="Z106" s="92">
        <f t="shared" si="29"/>
        <v>1.349479095074531E-2</v>
      </c>
      <c r="AB106" s="38">
        <v>42447</v>
      </c>
      <c r="AC106" s="36">
        <v>5.0000000000000002E-5</v>
      </c>
      <c r="AD106" s="92">
        <f>(Prices!D110-Prices!D109)/Prices!D109</f>
        <v>2.131208302446267E-2</v>
      </c>
      <c r="AE106" s="92">
        <f>(Prices!E110-Prices!E109)/Prices!E109</f>
        <v>3.4246575342466242E-3</v>
      </c>
      <c r="AF106" s="92">
        <f>(Prices!F110-Prices!F109)/Prices!F109</f>
        <v>-3.0775390719534338E-2</v>
      </c>
      <c r="AG106" s="92">
        <f>(Prices!G110-Prices!G109)/Prices!G109</f>
        <v>7.486167054481277E-2</v>
      </c>
      <c r="AH106" s="92">
        <f>(Prices!H110-Prices!H109)/Prices!H109</f>
        <v>3.5900647046545733E-2</v>
      </c>
      <c r="AI106" s="92">
        <f>(Prices!I110-Prices!I109)/Prices!I109</f>
        <v>1.8373171601855174E-2</v>
      </c>
      <c r="AJ106" s="92">
        <f>(Prices!J110-Prices!J109)/Prices!J109</f>
        <v>2.6335590669676556E-2</v>
      </c>
      <c r="AK106" s="92">
        <f>(Prices!K110-Prices!K109)/Prices!K109</f>
        <v>1.0769230769230812E-2</v>
      </c>
      <c r="AL106" s="92">
        <f>(Prices!L110-Prices!L109)/Prices!L109</f>
        <v>-1.23588358033278E-2</v>
      </c>
      <c r="AM106" s="92">
        <f>(Prices!M110-Prices!M109)/Prices!M109</f>
        <v>2.1573604060913808E-2</v>
      </c>
      <c r="AN106" s="92">
        <f>(Prices!N110-Prices!N109)/Prices!N109</f>
        <v>1.354479095074531E-2</v>
      </c>
    </row>
    <row r="107" spans="1:40" x14ac:dyDescent="0.25">
      <c r="A107" s="97"/>
      <c r="B107" s="97"/>
      <c r="C107" s="97"/>
      <c r="D107" s="97"/>
      <c r="E107" s="97"/>
      <c r="F107" s="97"/>
      <c r="G107" s="97"/>
      <c r="H107" s="97"/>
      <c r="I107" s="97"/>
      <c r="J107" s="97"/>
      <c r="K107" s="97"/>
      <c r="L107" s="97"/>
      <c r="M107" s="97"/>
      <c r="N107" s="97"/>
      <c r="O107" s="38">
        <v>42454</v>
      </c>
      <c r="P107" s="92">
        <f t="shared" si="19"/>
        <v>-5.3121423819028684E-3</v>
      </c>
      <c r="Q107" s="92">
        <f t="shared" si="20"/>
        <v>8.6530716723549148E-3</v>
      </c>
      <c r="R107" s="92">
        <f t="shared" si="21"/>
        <v>5.586578916404189E-2</v>
      </c>
      <c r="S107" s="92">
        <f t="shared" si="22"/>
        <v>-1.3785517039749447E-2</v>
      </c>
      <c r="T107" s="92">
        <f t="shared" si="23"/>
        <v>-1.4355863389079203E-2</v>
      </c>
      <c r="U107" s="92">
        <f t="shared" si="24"/>
        <v>-6.8813189700473029E-3</v>
      </c>
      <c r="V107" s="92">
        <f t="shared" si="25"/>
        <v>-4.2571994134897366E-2</v>
      </c>
      <c r="W107" s="92">
        <f t="shared" si="26"/>
        <v>-5.1419863013698684E-2</v>
      </c>
      <c r="X107" s="92">
        <f t="shared" si="27"/>
        <v>-2.9210724338530705E-3</v>
      </c>
      <c r="Y107" s="92">
        <f t="shared" si="28"/>
        <v>2.6055900621111831E-4</v>
      </c>
      <c r="Z107" s="92">
        <f t="shared" si="29"/>
        <v>-6.7050900514217526E-3</v>
      </c>
      <c r="AB107" s="38">
        <v>42454</v>
      </c>
      <c r="AC107" s="36">
        <v>5.0000000000000002E-5</v>
      </c>
      <c r="AD107" s="92">
        <f>(Prices!D111-Prices!D110)/Prices!D110</f>
        <v>-5.2621423819028687E-3</v>
      </c>
      <c r="AE107" s="92">
        <f>(Prices!E111-Prices!E110)/Prices!E110</f>
        <v>8.7030716723549145E-3</v>
      </c>
      <c r="AF107" s="92">
        <f>(Prices!F111-Prices!F110)/Prices!F110</f>
        <v>5.5915789164041892E-2</v>
      </c>
      <c r="AG107" s="92">
        <f>(Prices!G111-Prices!G110)/Prices!G110</f>
        <v>-1.3735517039749448E-2</v>
      </c>
      <c r="AH107" s="92">
        <f>(Prices!H111-Prices!H110)/Prices!H110</f>
        <v>-1.4305863389079203E-2</v>
      </c>
      <c r="AI107" s="92">
        <f>(Prices!I111-Prices!I110)/Prices!I110</f>
        <v>-6.8313189700473032E-3</v>
      </c>
      <c r="AJ107" s="92">
        <f>(Prices!J111-Prices!J110)/Prices!J110</f>
        <v>-4.2521994134897365E-2</v>
      </c>
      <c r="AK107" s="92">
        <f>(Prices!K111-Prices!K110)/Prices!K110</f>
        <v>-5.1369863013698683E-2</v>
      </c>
      <c r="AL107" s="92">
        <f>(Prices!L111-Prices!L110)/Prices!L110</f>
        <v>-2.8710724338530703E-3</v>
      </c>
      <c r="AM107" s="92">
        <f>(Prices!M111-Prices!M110)/Prices!M110</f>
        <v>3.1055900621111834E-4</v>
      </c>
      <c r="AN107" s="92">
        <f>(Prices!N111-Prices!N110)/Prices!N110</f>
        <v>-6.6550900514217529E-3</v>
      </c>
    </row>
    <row r="108" spans="1:40" x14ac:dyDescent="0.25">
      <c r="A108" s="97"/>
      <c r="B108" s="97"/>
      <c r="C108" s="97"/>
      <c r="D108" s="97"/>
      <c r="E108" s="97"/>
      <c r="F108" s="97"/>
      <c r="G108" s="97"/>
      <c r="H108" s="97"/>
      <c r="I108" s="97"/>
      <c r="J108" s="97"/>
      <c r="K108" s="97"/>
      <c r="L108" s="97"/>
      <c r="M108" s="97"/>
      <c r="N108" s="97"/>
      <c r="O108" s="38">
        <v>42461</v>
      </c>
      <c r="P108" s="92">
        <f t="shared" si="19"/>
        <v>1.8617091167025888E-2</v>
      </c>
      <c r="Q108" s="92">
        <f t="shared" si="20"/>
        <v>9.6505667399767001E-4</v>
      </c>
      <c r="R108" s="92">
        <f t="shared" si="21"/>
        <v>2.662465431555611E-2</v>
      </c>
      <c r="S108" s="92">
        <f t="shared" si="22"/>
        <v>-3.910540417802006E-2</v>
      </c>
      <c r="T108" s="92">
        <f t="shared" si="23"/>
        <v>7.8241087489779204E-2</v>
      </c>
      <c r="U108" s="92">
        <f t="shared" si="24"/>
        <v>2.1819488536155111E-2</v>
      </c>
      <c r="V108" s="92">
        <f t="shared" si="25"/>
        <v>3.0127871362939621E-3</v>
      </c>
      <c r="W108" s="92">
        <f t="shared" si="26"/>
        <v>2.4017388688327371E-2</v>
      </c>
      <c r="X108" s="92">
        <f t="shared" si="27"/>
        <v>3.5899193980595532E-3</v>
      </c>
      <c r="Y108" s="92">
        <f t="shared" si="28"/>
        <v>6.8562232226016789E-2</v>
      </c>
      <c r="Z108" s="92">
        <f t="shared" si="29"/>
        <v>1.804488053955065E-2</v>
      </c>
      <c r="AB108" s="38">
        <v>42461</v>
      </c>
      <c r="AC108" s="36">
        <v>5.0000000000000002E-5</v>
      </c>
      <c r="AD108" s="92">
        <f>(Prices!D112-Prices!D111)/Prices!D111</f>
        <v>1.866709116702589E-2</v>
      </c>
      <c r="AE108" s="92">
        <f>(Prices!E112-Prices!E111)/Prices!E111</f>
        <v>1.01505667399767E-3</v>
      </c>
      <c r="AF108" s="92">
        <f>(Prices!F112-Prices!F111)/Prices!F111</f>
        <v>2.6674654315556112E-2</v>
      </c>
      <c r="AG108" s="92">
        <f>(Prices!G112-Prices!G111)/Prices!G111</f>
        <v>-3.9055404178020059E-2</v>
      </c>
      <c r="AH108" s="92">
        <f>(Prices!H112-Prices!H111)/Prices!H111</f>
        <v>7.8291087489779199E-2</v>
      </c>
      <c r="AI108" s="92">
        <f>(Prices!I112-Prices!I111)/Prices!I111</f>
        <v>2.1869488536155113E-2</v>
      </c>
      <c r="AJ108" s="92">
        <f>(Prices!J112-Prices!J111)/Prices!J111</f>
        <v>3.0627871362939622E-3</v>
      </c>
      <c r="AK108" s="92">
        <f>(Prices!K112-Prices!K111)/Prices!K111</f>
        <v>2.4067388688327373E-2</v>
      </c>
      <c r="AL108" s="92">
        <f>(Prices!L112-Prices!L111)/Prices!L111</f>
        <v>3.6399193980595533E-3</v>
      </c>
      <c r="AM108" s="92">
        <f>(Prices!M112-Prices!M111)/Prices!M111</f>
        <v>6.8612232226016784E-2</v>
      </c>
      <c r="AN108" s="92">
        <f>(Prices!N112-Prices!N111)/Prices!N111</f>
        <v>1.8094880539550651E-2</v>
      </c>
    </row>
    <row r="109" spans="1:40" x14ac:dyDescent="0.25">
      <c r="A109" s="97"/>
      <c r="B109" s="97"/>
      <c r="C109" s="97"/>
      <c r="D109" s="97"/>
      <c r="E109" s="97"/>
      <c r="F109" s="97"/>
      <c r="G109" s="97"/>
      <c r="H109" s="97"/>
      <c r="I109" s="97"/>
      <c r="J109" s="97"/>
      <c r="K109" s="97"/>
      <c r="L109" s="97"/>
      <c r="M109" s="97"/>
      <c r="N109" s="97"/>
      <c r="O109" s="38">
        <v>42468</v>
      </c>
      <c r="P109" s="92">
        <f t="shared" si="19"/>
        <v>-5.3921721482719856E-3</v>
      </c>
      <c r="Q109" s="92">
        <f t="shared" si="20"/>
        <v>-2.5370684468480648E-2</v>
      </c>
      <c r="R109" s="92">
        <f t="shared" si="21"/>
        <v>-6.5363241436926321E-3</v>
      </c>
      <c r="S109" s="92">
        <f t="shared" si="22"/>
        <v>7.2263768115942168E-3</v>
      </c>
      <c r="T109" s="92">
        <f t="shared" si="23"/>
        <v>-3.0541327014217998E-2</v>
      </c>
      <c r="U109" s="92">
        <f t="shared" si="24"/>
        <v>-8.8296168450115913E-4</v>
      </c>
      <c r="V109" s="92">
        <f t="shared" si="25"/>
        <v>-4.2004732824427397E-2</v>
      </c>
      <c r="W109" s="92">
        <f t="shared" si="26"/>
        <v>-6.9741895808852372E-2</v>
      </c>
      <c r="X109" s="92">
        <f t="shared" si="27"/>
        <v>-7.4232456738526811E-2</v>
      </c>
      <c r="Y109" s="92">
        <f t="shared" si="28"/>
        <v>-1.309379430563634E-2</v>
      </c>
      <c r="Z109" s="92">
        <f t="shared" si="29"/>
        <v>-1.2167960533950115E-2</v>
      </c>
      <c r="AB109" s="38">
        <v>42468</v>
      </c>
      <c r="AC109" s="36">
        <v>2.0000000000000002E-5</v>
      </c>
      <c r="AD109" s="92">
        <f>(Prices!D113-Prices!D112)/Prices!D112</f>
        <v>-5.3721721482719855E-3</v>
      </c>
      <c r="AE109" s="92">
        <f>(Prices!E113-Prices!E112)/Prices!E112</f>
        <v>-2.5350684468480648E-2</v>
      </c>
      <c r="AF109" s="92">
        <f>(Prices!F113-Prices!F112)/Prices!F112</f>
        <v>-6.516324143692632E-3</v>
      </c>
      <c r="AG109" s="92">
        <f>(Prices!G113-Prices!G112)/Prices!G112</f>
        <v>7.2463768115942169E-3</v>
      </c>
      <c r="AH109" s="92">
        <f>(Prices!H113-Prices!H112)/Prices!H112</f>
        <v>-3.0521327014217999E-2</v>
      </c>
      <c r="AI109" s="92">
        <f>(Prices!I113-Prices!I112)/Prices!I112</f>
        <v>-8.6296168450115908E-4</v>
      </c>
      <c r="AJ109" s="92">
        <f>(Prices!J113-Prices!J112)/Prices!J112</f>
        <v>-4.1984732824427398E-2</v>
      </c>
      <c r="AK109" s="92">
        <f>(Prices!K113-Prices!K112)/Prices!K112</f>
        <v>-6.9721895808852366E-2</v>
      </c>
      <c r="AL109" s="92">
        <f>(Prices!L113-Prices!L112)/Prices!L112</f>
        <v>-7.4212456738526805E-2</v>
      </c>
      <c r="AM109" s="92">
        <f>(Prices!M113-Prices!M112)/Prices!M112</f>
        <v>-1.3073794305636341E-2</v>
      </c>
      <c r="AN109" s="92">
        <f>(Prices!N113-Prices!N112)/Prices!N112</f>
        <v>-1.2147960533950116E-2</v>
      </c>
    </row>
    <row r="110" spans="1:40" x14ac:dyDescent="0.25">
      <c r="A110" s="97"/>
      <c r="B110" s="97"/>
      <c r="C110" s="97"/>
      <c r="D110" s="97"/>
      <c r="E110" s="97"/>
      <c r="F110" s="97"/>
      <c r="G110" s="97"/>
      <c r="H110" s="97"/>
      <c r="I110" s="97"/>
      <c r="J110" s="97"/>
      <c r="K110" s="97"/>
      <c r="L110" s="97"/>
      <c r="M110" s="97"/>
      <c r="N110" s="97"/>
      <c r="O110" s="38">
        <v>42475</v>
      </c>
      <c r="P110" s="92">
        <f t="shared" si="19"/>
        <v>1.2882838624497425E-2</v>
      </c>
      <c r="Q110" s="92">
        <f t="shared" si="20"/>
        <v>-1.3371829374024676E-2</v>
      </c>
      <c r="R110" s="92">
        <f t="shared" si="21"/>
        <v>5.2603664736752945E-2</v>
      </c>
      <c r="S110" s="92">
        <f t="shared" si="22"/>
        <v>2.5394451047857369E-2</v>
      </c>
      <c r="T110" s="92">
        <f t="shared" si="23"/>
        <v>-2.3664998044582997E-3</v>
      </c>
      <c r="U110" s="92">
        <f t="shared" si="24"/>
        <v>1.7945106235964747E-2</v>
      </c>
      <c r="V110" s="92">
        <f t="shared" si="25"/>
        <v>3.1055697211155281E-2</v>
      </c>
      <c r="W110" s="92">
        <f t="shared" si="26"/>
        <v>8.4611578947368482E-2</v>
      </c>
      <c r="X110" s="92">
        <f t="shared" si="27"/>
        <v>-6.8024358299713303E-3</v>
      </c>
      <c r="Y110" s="92">
        <f t="shared" si="28"/>
        <v>1.7642643508978553E-2</v>
      </c>
      <c r="Z110" s="92">
        <f t="shared" si="29"/>
        <v>1.6159918110763075E-2</v>
      </c>
      <c r="AB110" s="38">
        <v>42475</v>
      </c>
      <c r="AC110" s="36">
        <v>2.0000000000000002E-5</v>
      </c>
      <c r="AD110" s="92">
        <f>(Prices!D114-Prices!D113)/Prices!D113</f>
        <v>1.2902838624497424E-2</v>
      </c>
      <c r="AE110" s="92">
        <f>(Prices!E114-Prices!E113)/Prices!E113</f>
        <v>-1.3351829374024677E-2</v>
      </c>
      <c r="AF110" s="92">
        <f>(Prices!F114-Prices!F113)/Prices!F113</f>
        <v>5.2623664736752944E-2</v>
      </c>
      <c r="AG110" s="92">
        <f>(Prices!G114-Prices!G113)/Prices!G113</f>
        <v>2.5414451047857368E-2</v>
      </c>
      <c r="AH110" s="92">
        <f>(Prices!H114-Prices!H113)/Prices!H113</f>
        <v>-2.3464998044582996E-3</v>
      </c>
      <c r="AI110" s="92">
        <f>(Prices!I114-Prices!I113)/Prices!I113</f>
        <v>1.7965106235964746E-2</v>
      </c>
      <c r="AJ110" s="92">
        <f>(Prices!J114-Prices!J113)/Prices!J113</f>
        <v>3.107569721115528E-2</v>
      </c>
      <c r="AK110" s="92">
        <f>(Prices!K114-Prices!K113)/Prices!K113</f>
        <v>8.4631578947368488E-2</v>
      </c>
      <c r="AL110" s="92">
        <f>(Prices!L114-Prices!L113)/Prices!L113</f>
        <v>-6.7824358299713302E-3</v>
      </c>
      <c r="AM110" s="92">
        <f>(Prices!M114-Prices!M113)/Prices!M113</f>
        <v>1.7662643508978552E-2</v>
      </c>
      <c r="AN110" s="92">
        <f>(Prices!N114-Prices!N113)/Prices!N113</f>
        <v>1.6179918110763074E-2</v>
      </c>
    </row>
    <row r="111" spans="1:40" x14ac:dyDescent="0.25">
      <c r="A111" s="97"/>
      <c r="B111" s="97"/>
      <c r="C111" s="97"/>
      <c r="D111" s="97"/>
      <c r="E111" s="97"/>
      <c r="F111" s="97"/>
      <c r="G111" s="97"/>
      <c r="H111" s="97"/>
      <c r="I111" s="97"/>
      <c r="J111" s="97"/>
      <c r="K111" s="97"/>
      <c r="L111" s="97"/>
      <c r="M111" s="97"/>
      <c r="N111" s="97"/>
      <c r="O111" s="38">
        <v>42482</v>
      </c>
      <c r="P111" s="92">
        <f t="shared" si="19"/>
        <v>-7.3098471382867971E-4</v>
      </c>
      <c r="Q111" s="92">
        <f t="shared" si="20"/>
        <v>-8.9830931458699109E-3</v>
      </c>
      <c r="R111" s="92">
        <f t="shared" si="21"/>
        <v>-8.6317527263296001E-3</v>
      </c>
      <c r="S111" s="92">
        <f t="shared" si="22"/>
        <v>-6.3008159841366649E-4</v>
      </c>
      <c r="T111" s="92">
        <f t="shared" si="23"/>
        <v>-4.9216393571148667E-2</v>
      </c>
      <c r="U111" s="92">
        <f t="shared" si="24"/>
        <v>-4.2623213982691333E-3</v>
      </c>
      <c r="V111" s="92">
        <f t="shared" si="25"/>
        <v>5.17574343122102E-2</v>
      </c>
      <c r="W111" s="92">
        <f t="shared" si="26"/>
        <v>7.529055900621108E-2</v>
      </c>
      <c r="X111" s="92">
        <f t="shared" si="27"/>
        <v>3.1945620768823256E-2</v>
      </c>
      <c r="Y111" s="92">
        <f t="shared" si="28"/>
        <v>2.2941452126120422E-3</v>
      </c>
      <c r="Z111" s="92">
        <f t="shared" si="29"/>
        <v>5.1945641694460089E-3</v>
      </c>
      <c r="AB111" s="38">
        <v>42482</v>
      </c>
      <c r="AC111" s="36">
        <v>2.0000000000000002E-5</v>
      </c>
      <c r="AD111" s="92">
        <f>(Prices!D115-Prices!D114)/Prices!D114</f>
        <v>-7.1098471382867966E-4</v>
      </c>
      <c r="AE111" s="92">
        <f>(Prices!E115-Prices!E114)/Prices!E114</f>
        <v>-8.9630931458699117E-3</v>
      </c>
      <c r="AF111" s="92">
        <f>(Prices!F115-Prices!F114)/Prices!F114</f>
        <v>-8.6117527263296009E-3</v>
      </c>
      <c r="AG111" s="92">
        <f>(Prices!G115-Prices!G114)/Prices!G114</f>
        <v>-6.1008159841366644E-4</v>
      </c>
      <c r="AH111" s="92">
        <f>(Prices!H115-Prices!H114)/Prices!H114</f>
        <v>-4.9196393571148668E-2</v>
      </c>
      <c r="AI111" s="92">
        <f>(Prices!I115-Prices!I114)/Prices!I114</f>
        <v>-4.2423213982691332E-3</v>
      </c>
      <c r="AJ111" s="92">
        <f>(Prices!J115-Prices!J114)/Prices!J114</f>
        <v>5.1777434312210199E-2</v>
      </c>
      <c r="AK111" s="92">
        <f>(Prices!K115-Prices!K114)/Prices!K114</f>
        <v>7.5310559006211086E-2</v>
      </c>
      <c r="AL111" s="92">
        <f>(Prices!L115-Prices!L114)/Prices!L114</f>
        <v>3.1965620768823255E-2</v>
      </c>
      <c r="AM111" s="92">
        <f>(Prices!M115-Prices!M114)/Prices!M114</f>
        <v>2.3141452126120422E-3</v>
      </c>
      <c r="AN111" s="92">
        <f>(Prices!N115-Prices!N114)/Prices!N114</f>
        <v>5.214564169446009E-3</v>
      </c>
    </row>
    <row r="112" spans="1:40" x14ac:dyDescent="0.25">
      <c r="A112" s="97"/>
      <c r="B112" s="97"/>
      <c r="C112" s="97"/>
      <c r="D112" s="97"/>
      <c r="E112" s="97"/>
      <c r="F112" s="97"/>
      <c r="G112" s="97"/>
      <c r="H112" s="97"/>
      <c r="I112" s="97"/>
      <c r="J112" s="97"/>
      <c r="K112" s="97"/>
      <c r="L112" s="97"/>
      <c r="M112" s="97"/>
      <c r="N112" s="97"/>
      <c r="O112" s="38">
        <v>42489</v>
      </c>
      <c r="P112" s="92">
        <f t="shared" si="19"/>
        <v>-7.609232775999058E-3</v>
      </c>
      <c r="Q112" s="92">
        <f t="shared" si="20"/>
        <v>4.2540737719453776E-2</v>
      </c>
      <c r="R112" s="92">
        <f t="shared" si="21"/>
        <v>6.2977630942787993E-2</v>
      </c>
      <c r="S112" s="92">
        <f t="shared" si="22"/>
        <v>2.8595032430370086E-2</v>
      </c>
      <c r="T112" s="92">
        <f t="shared" si="23"/>
        <v>1.1111725417439686E-2</v>
      </c>
      <c r="U112" s="92">
        <f t="shared" si="24"/>
        <v>-2.7968193592365381E-2</v>
      </c>
      <c r="V112" s="92">
        <f t="shared" si="25"/>
        <v>-3.6937692872886802E-3</v>
      </c>
      <c r="W112" s="92">
        <f t="shared" si="26"/>
        <v>-2.3124693140794243E-2</v>
      </c>
      <c r="X112" s="92">
        <f t="shared" si="27"/>
        <v>1.0077033656588619E-2</v>
      </c>
      <c r="Y112" s="92">
        <f t="shared" si="28"/>
        <v>-5.214805194805187E-3</v>
      </c>
      <c r="Z112" s="92">
        <f t="shared" si="29"/>
        <v>-1.2584677896530908E-2</v>
      </c>
      <c r="AB112" s="38">
        <v>42489</v>
      </c>
      <c r="AC112" s="36">
        <v>2.0000000000000002E-5</v>
      </c>
      <c r="AD112" s="92">
        <f>(Prices!D116-Prices!D115)/Prices!D115</f>
        <v>-7.589232775999058E-3</v>
      </c>
      <c r="AE112" s="92">
        <f>(Prices!E116-Prices!E115)/Prices!E115</f>
        <v>4.2560737719453776E-2</v>
      </c>
      <c r="AF112" s="92">
        <f>(Prices!F116-Prices!F115)/Prices!F115</f>
        <v>6.2997630942787999E-2</v>
      </c>
      <c r="AG112" s="92">
        <f>(Prices!G116-Prices!G115)/Prices!G115</f>
        <v>2.8615032430370085E-2</v>
      </c>
      <c r="AH112" s="92">
        <f>(Prices!H116-Prices!H115)/Prices!H115</f>
        <v>1.1131725417439686E-2</v>
      </c>
      <c r="AI112" s="92">
        <f>(Prices!I116-Prices!I115)/Prices!I115</f>
        <v>-2.7948193592365382E-2</v>
      </c>
      <c r="AJ112" s="92">
        <f>(Prices!J116-Prices!J115)/Prices!J115</f>
        <v>-3.6737692872886802E-3</v>
      </c>
      <c r="AK112" s="92">
        <f>(Prices!K116-Prices!K115)/Prices!K115</f>
        <v>-2.3104693140794243E-2</v>
      </c>
      <c r="AL112" s="92">
        <f>(Prices!L116-Prices!L115)/Prices!L115</f>
        <v>1.0097033656588619E-2</v>
      </c>
      <c r="AM112" s="92">
        <f>(Prices!M116-Prices!M115)/Prices!M115</f>
        <v>-5.194805194805187E-3</v>
      </c>
      <c r="AN112" s="92">
        <f>(Prices!N116-Prices!N115)/Prices!N115</f>
        <v>-1.2564677896530908E-2</v>
      </c>
    </row>
    <row r="113" spans="1:40" x14ac:dyDescent="0.25">
      <c r="A113" s="97"/>
      <c r="B113" s="97"/>
      <c r="C113" s="97"/>
      <c r="D113" s="97"/>
      <c r="E113" s="97"/>
      <c r="F113" s="97"/>
      <c r="G113" s="97"/>
      <c r="H113" s="97"/>
      <c r="I113" s="97"/>
      <c r="J113" s="97"/>
      <c r="K113" s="97"/>
      <c r="L113" s="97"/>
      <c r="M113" s="97"/>
      <c r="N113" s="97"/>
      <c r="O113" s="38">
        <v>42496</v>
      </c>
      <c r="P113" s="92">
        <f t="shared" si="19"/>
        <v>9.0013884574022644E-3</v>
      </c>
      <c r="Q113" s="92">
        <f t="shared" si="20"/>
        <v>3.2298421500255123E-2</v>
      </c>
      <c r="R113" s="92">
        <f t="shared" si="21"/>
        <v>2.1751068916854407E-2</v>
      </c>
      <c r="S113" s="92">
        <f t="shared" si="22"/>
        <v>-1.1444406528190084E-2</v>
      </c>
      <c r="T113" s="92">
        <f t="shared" si="23"/>
        <v>3.4458511722732254E-3</v>
      </c>
      <c r="U113" s="92">
        <f t="shared" si="24"/>
        <v>2.7850490883591112E-3</v>
      </c>
      <c r="V113" s="92">
        <f t="shared" si="25"/>
        <v>-8.8695575221239657E-3</v>
      </c>
      <c r="W113" s="92">
        <f t="shared" si="26"/>
        <v>-2.9953481152993303E-2</v>
      </c>
      <c r="X113" s="92">
        <f t="shared" si="27"/>
        <v>-3.6107533964673026E-2</v>
      </c>
      <c r="Y113" s="92">
        <f t="shared" si="28"/>
        <v>9.8616495503336191E-2</v>
      </c>
      <c r="Z113" s="92">
        <f t="shared" si="29"/>
        <v>-3.9710772296741607E-3</v>
      </c>
      <c r="AB113" s="38">
        <v>42496</v>
      </c>
      <c r="AC113" s="36">
        <v>2.0000000000000002E-5</v>
      </c>
      <c r="AD113" s="92">
        <f>(Prices!D117-Prices!D116)/Prices!D116</f>
        <v>9.0213884574022636E-3</v>
      </c>
      <c r="AE113" s="92">
        <f>(Prices!E117-Prices!E116)/Prices!E116</f>
        <v>3.2318421500255122E-2</v>
      </c>
      <c r="AF113" s="92">
        <f>(Prices!F117-Prices!F116)/Prices!F116</f>
        <v>2.1771068916854406E-2</v>
      </c>
      <c r="AG113" s="92">
        <f>(Prices!G117-Prices!G116)/Prices!G116</f>
        <v>-1.1424406528190085E-2</v>
      </c>
      <c r="AH113" s="92">
        <f>(Prices!H117-Prices!H116)/Prices!H116</f>
        <v>3.4658511722732255E-3</v>
      </c>
      <c r="AI113" s="92">
        <f>(Prices!I117-Prices!I116)/Prices!I116</f>
        <v>2.8050490883591113E-3</v>
      </c>
      <c r="AJ113" s="92">
        <f>(Prices!J117-Prices!J116)/Prices!J116</f>
        <v>-8.8495575221239665E-3</v>
      </c>
      <c r="AK113" s="92">
        <f>(Prices!K117-Prices!K116)/Prices!K116</f>
        <v>-2.9933481152993303E-2</v>
      </c>
      <c r="AL113" s="92">
        <f>(Prices!L117-Prices!L116)/Prices!L116</f>
        <v>-3.6087533964673027E-2</v>
      </c>
      <c r="AM113" s="92">
        <f>(Prices!M117-Prices!M116)/Prices!M116</f>
        <v>9.8636495503336197E-2</v>
      </c>
      <c r="AN113" s="92">
        <f>(Prices!N117-Prices!N116)/Prices!N116</f>
        <v>-3.9510772296741607E-3</v>
      </c>
    </row>
    <row r="114" spans="1:40" x14ac:dyDescent="0.25">
      <c r="A114" s="97"/>
      <c r="B114" s="97"/>
      <c r="C114" s="97"/>
      <c r="D114" s="97"/>
      <c r="E114" s="97"/>
      <c r="F114" s="97"/>
      <c r="G114" s="97"/>
      <c r="H114" s="97"/>
      <c r="I114" s="97"/>
      <c r="J114" s="97"/>
      <c r="K114" s="97"/>
      <c r="L114" s="97"/>
      <c r="M114" s="97"/>
      <c r="N114" s="97"/>
      <c r="O114" s="38">
        <v>42503</v>
      </c>
      <c r="P114" s="92">
        <f t="shared" si="19"/>
        <v>-3.4049185860618751E-3</v>
      </c>
      <c r="Q114" s="92">
        <f t="shared" si="20"/>
        <v>1.2657427912341458E-2</v>
      </c>
      <c r="R114" s="92">
        <f t="shared" si="21"/>
        <v>5.3341866557283658E-2</v>
      </c>
      <c r="S114" s="92">
        <f t="shared" si="22"/>
        <v>-8.5846306884758382E-3</v>
      </c>
      <c r="T114" s="92">
        <f t="shared" si="23"/>
        <v>7.6904388459976148E-3</v>
      </c>
      <c r="U114" s="92">
        <f t="shared" si="24"/>
        <v>-1.428601398601493E-3</v>
      </c>
      <c r="V114" s="92">
        <f t="shared" si="25"/>
        <v>-1.6399047619047535E-2</v>
      </c>
      <c r="W114" s="92">
        <f t="shared" si="26"/>
        <v>-1.3744285714285693E-2</v>
      </c>
      <c r="X114" s="92">
        <f t="shared" si="27"/>
        <v>-3.1961042414520968E-2</v>
      </c>
      <c r="Y114" s="92">
        <f t="shared" si="28"/>
        <v>1.1060573012939046E-2</v>
      </c>
      <c r="Z114" s="92">
        <f t="shared" si="29"/>
        <v>-5.148708771915359E-3</v>
      </c>
      <c r="AB114" s="38">
        <v>42503</v>
      </c>
      <c r="AC114" s="36">
        <v>3.0000000000000004E-5</v>
      </c>
      <c r="AD114" s="92">
        <f>(Prices!D118-Prices!D117)/Prices!D117</f>
        <v>-3.374918586061875E-3</v>
      </c>
      <c r="AE114" s="92">
        <f>(Prices!E118-Prices!E117)/Prices!E117</f>
        <v>1.2687427912341459E-2</v>
      </c>
      <c r="AF114" s="92">
        <f>(Prices!F118-Prices!F117)/Prices!F117</f>
        <v>5.3371866557283661E-2</v>
      </c>
      <c r="AG114" s="92">
        <f>(Prices!G118-Prices!G117)/Prices!G117</f>
        <v>-8.5546306884758377E-3</v>
      </c>
      <c r="AH114" s="92">
        <f>(Prices!H118-Prices!H117)/Prices!H117</f>
        <v>7.7204388459976145E-3</v>
      </c>
      <c r="AI114" s="92">
        <f>(Prices!I118-Prices!I117)/Prices!I117</f>
        <v>-1.3986013986014929E-3</v>
      </c>
      <c r="AJ114" s="92">
        <f>(Prices!J118-Prices!J117)/Prices!J117</f>
        <v>-1.6369047619047537E-2</v>
      </c>
      <c r="AK114" s="92">
        <f>(Prices!K118-Prices!K117)/Prices!K117</f>
        <v>-1.3714285714285693E-2</v>
      </c>
      <c r="AL114" s="92">
        <f>(Prices!L118-Prices!L117)/Prices!L117</f>
        <v>-3.1931042414520966E-2</v>
      </c>
      <c r="AM114" s="92">
        <f>(Prices!M118-Prices!M117)/Prices!M117</f>
        <v>1.1090573012939047E-2</v>
      </c>
      <c r="AN114" s="92">
        <f>(Prices!N118-Prices!N117)/Prices!N117</f>
        <v>-5.1187087719153593E-3</v>
      </c>
    </row>
    <row r="115" spans="1:40" x14ac:dyDescent="0.25">
      <c r="A115" s="97"/>
      <c r="B115" s="97"/>
      <c r="C115" s="97"/>
      <c r="D115" s="97"/>
      <c r="E115" s="97"/>
      <c r="F115" s="97"/>
      <c r="G115" s="97"/>
      <c r="H115" s="97"/>
      <c r="I115" s="97"/>
      <c r="J115" s="97"/>
      <c r="K115" s="97"/>
      <c r="L115" s="97"/>
      <c r="M115" s="97"/>
      <c r="N115" s="97"/>
      <c r="O115" s="38">
        <v>42510</v>
      </c>
      <c r="P115" s="92">
        <f t="shared" si="19"/>
        <v>-1.9695041607352616E-2</v>
      </c>
      <c r="Q115" s="92">
        <f t="shared" si="20"/>
        <v>-1.1907643996095086E-2</v>
      </c>
      <c r="R115" s="92">
        <f t="shared" si="21"/>
        <v>-1.005928527240497E-2</v>
      </c>
      <c r="S115" s="92">
        <f t="shared" si="22"/>
        <v>-3.5830787163185017E-2</v>
      </c>
      <c r="T115" s="92">
        <f t="shared" si="23"/>
        <v>8.6393548387096713E-3</v>
      </c>
      <c r="U115" s="92">
        <f t="shared" si="24"/>
        <v>2.4654873949579898E-2</v>
      </c>
      <c r="V115" s="92">
        <f t="shared" si="25"/>
        <v>-2.2992889561271662E-3</v>
      </c>
      <c r="W115" s="92">
        <f t="shared" si="26"/>
        <v>3.3959957512553068E-2</v>
      </c>
      <c r="X115" s="92">
        <f t="shared" si="27"/>
        <v>2.6418042123101181E-2</v>
      </c>
      <c r="Y115" s="92">
        <f t="shared" si="28"/>
        <v>-1.9878524418908278E-2</v>
      </c>
      <c r="Z115" s="92">
        <f t="shared" si="29"/>
        <v>2.7600186297831418E-3</v>
      </c>
      <c r="AB115" s="38">
        <v>42510</v>
      </c>
      <c r="AC115" s="36">
        <v>3.0000000000000004E-5</v>
      </c>
      <c r="AD115" s="92">
        <f>(Prices!D119-Prices!D118)/Prices!D118</f>
        <v>-1.9665041607352617E-2</v>
      </c>
      <c r="AE115" s="92">
        <f>(Prices!E119-Prices!E118)/Prices!E118</f>
        <v>-1.1877643996095085E-2</v>
      </c>
      <c r="AF115" s="92">
        <f>(Prices!F119-Prices!F118)/Prices!F118</f>
        <v>-1.0029285272404969E-2</v>
      </c>
      <c r="AG115" s="92">
        <f>(Prices!G119-Prices!G118)/Prices!G118</f>
        <v>-3.5800787163185015E-2</v>
      </c>
      <c r="AH115" s="92">
        <f>(Prices!H119-Prices!H118)/Prices!H118</f>
        <v>8.6693548387096718E-3</v>
      </c>
      <c r="AI115" s="92">
        <f>(Prices!I119-Prices!I118)/Prices!I118</f>
        <v>2.4684873949579897E-2</v>
      </c>
      <c r="AJ115" s="92">
        <f>(Prices!J119-Prices!J118)/Prices!J118</f>
        <v>-2.2692889561271661E-3</v>
      </c>
      <c r="AK115" s="92">
        <f>(Prices!K119-Prices!K118)/Prices!K118</f>
        <v>3.3989957512553071E-2</v>
      </c>
      <c r="AL115" s="92">
        <f>(Prices!L119-Prices!L118)/Prices!L118</f>
        <v>2.644804212310118E-2</v>
      </c>
      <c r="AM115" s="92">
        <f>(Prices!M119-Prices!M118)/Prices!M118</f>
        <v>-1.9848524418908279E-2</v>
      </c>
      <c r="AN115" s="92">
        <f>(Prices!N119-Prices!N118)/Prices!N118</f>
        <v>2.7900186297831419E-3</v>
      </c>
    </row>
    <row r="116" spans="1:40" x14ac:dyDescent="0.25">
      <c r="A116" s="97"/>
      <c r="B116" s="97"/>
      <c r="C116" s="97"/>
      <c r="D116" s="97"/>
      <c r="E116" s="97"/>
      <c r="F116" s="97"/>
      <c r="G116" s="97"/>
      <c r="H116" s="97"/>
      <c r="I116" s="97"/>
      <c r="J116" s="97"/>
      <c r="K116" s="97"/>
      <c r="L116" s="97"/>
      <c r="M116" s="97"/>
      <c r="N116" s="97"/>
      <c r="O116" s="38">
        <v>42517</v>
      </c>
      <c r="P116" s="92">
        <f t="shared" si="19"/>
        <v>2.3483788468201223E-2</v>
      </c>
      <c r="Q116" s="92">
        <f t="shared" si="20"/>
        <v>9.8497958175531274E-3</v>
      </c>
      <c r="R116" s="92">
        <f t="shared" si="21"/>
        <v>1.3401986531473989E-2</v>
      </c>
      <c r="S116" s="92">
        <f t="shared" si="22"/>
        <v>1.4335334798649801E-2</v>
      </c>
      <c r="T116" s="92">
        <f t="shared" si="23"/>
        <v>-2.8612850289826096E-2</v>
      </c>
      <c r="U116" s="92">
        <f t="shared" si="24"/>
        <v>4.251228600717584E-2</v>
      </c>
      <c r="V116" s="92">
        <f t="shared" si="25"/>
        <v>1.968190295678543E-2</v>
      </c>
      <c r="W116" s="92">
        <f t="shared" si="26"/>
        <v>2.8359988793425536E-2</v>
      </c>
      <c r="X116" s="92">
        <f t="shared" si="27"/>
        <v>2.4380375919199622E-2</v>
      </c>
      <c r="Y116" s="92">
        <f t="shared" si="28"/>
        <v>4.8198084199307281E-2</v>
      </c>
      <c r="Z116" s="92">
        <f t="shared" si="29"/>
        <v>2.2744220592209857E-2</v>
      </c>
      <c r="AB116" s="38">
        <v>42517</v>
      </c>
      <c r="AC116" s="36">
        <v>3.0000000000000004E-5</v>
      </c>
      <c r="AD116" s="92">
        <f>(Prices!D120-Prices!D119)/Prices!D119</f>
        <v>2.3513788468201222E-2</v>
      </c>
      <c r="AE116" s="92">
        <f>(Prices!E120-Prices!E119)/Prices!E119</f>
        <v>9.8797958175531279E-3</v>
      </c>
      <c r="AF116" s="92">
        <f>(Prices!F120-Prices!F119)/Prices!F119</f>
        <v>1.343198653147399E-2</v>
      </c>
      <c r="AG116" s="92">
        <f>(Prices!G120-Prices!G119)/Prices!G119</f>
        <v>1.4365334798649801E-2</v>
      </c>
      <c r="AH116" s="92">
        <f>(Prices!H120-Prices!H119)/Prices!H119</f>
        <v>-2.8582850289826097E-2</v>
      </c>
      <c r="AI116" s="92">
        <f>(Prices!I120-Prices!I119)/Prices!I119</f>
        <v>4.2542286007175842E-2</v>
      </c>
      <c r="AJ116" s="92">
        <f>(Prices!J120-Prices!J119)/Prices!J119</f>
        <v>1.9711902956785429E-2</v>
      </c>
      <c r="AK116" s="92">
        <f>(Prices!K120-Prices!K119)/Prices!K119</f>
        <v>2.8389988793425535E-2</v>
      </c>
      <c r="AL116" s="92">
        <f>(Prices!L120-Prices!L119)/Prices!L119</f>
        <v>2.4410375919199621E-2</v>
      </c>
      <c r="AM116" s="92">
        <f>(Prices!M120-Prices!M119)/Prices!M119</f>
        <v>4.8228084199307283E-2</v>
      </c>
      <c r="AN116" s="92">
        <f>(Prices!N120-Prices!N119)/Prices!N119</f>
        <v>2.2774220592209855E-2</v>
      </c>
    </row>
    <row r="117" spans="1:40" x14ac:dyDescent="0.25">
      <c r="A117" s="97"/>
      <c r="B117" s="97"/>
      <c r="C117" s="97"/>
      <c r="D117" s="97"/>
      <c r="E117" s="97"/>
      <c r="F117" s="97"/>
      <c r="G117" s="97"/>
      <c r="H117" s="97"/>
      <c r="I117" s="97"/>
      <c r="J117" s="97"/>
      <c r="K117" s="97"/>
      <c r="L117" s="97"/>
      <c r="M117" s="97"/>
      <c r="N117" s="97"/>
      <c r="O117" s="38">
        <v>42524</v>
      </c>
      <c r="P117" s="92">
        <f t="shared" si="19"/>
        <v>-3.04971697554616E-3</v>
      </c>
      <c r="Q117" s="92">
        <f t="shared" si="20"/>
        <v>2.2527327572150753E-3</v>
      </c>
      <c r="R117" s="92">
        <f t="shared" si="21"/>
        <v>1.86434670711202E-2</v>
      </c>
      <c r="S117" s="92">
        <f t="shared" si="22"/>
        <v>-1.4269281844915676E-2</v>
      </c>
      <c r="T117" s="92">
        <f t="shared" si="23"/>
        <v>-1.7519711934156405E-2</v>
      </c>
      <c r="U117" s="92">
        <f t="shared" si="24"/>
        <v>-8.0601540478531953E-3</v>
      </c>
      <c r="V117" s="92">
        <f t="shared" si="25"/>
        <v>-3.0513271375464696E-2</v>
      </c>
      <c r="W117" s="92">
        <f t="shared" si="26"/>
        <v>-3.5990770069015694E-2</v>
      </c>
      <c r="X117" s="92">
        <f t="shared" si="27"/>
        <v>7.1686296090923307E-2</v>
      </c>
      <c r="Y117" s="92">
        <f t="shared" si="28"/>
        <v>-3.8921713268937494E-2</v>
      </c>
      <c r="Z117" s="92">
        <f t="shared" si="29"/>
        <v>3.262507029057293E-6</v>
      </c>
      <c r="AB117" s="38">
        <v>42524</v>
      </c>
      <c r="AC117" s="36">
        <v>3.0000000000000004E-5</v>
      </c>
      <c r="AD117" s="92">
        <f>(Prices!D121-Prices!D120)/Prices!D120</f>
        <v>-3.0197169755461599E-3</v>
      </c>
      <c r="AE117" s="92">
        <f>(Prices!E121-Prices!E120)/Prices!E120</f>
        <v>2.2827327572150754E-3</v>
      </c>
      <c r="AF117" s="92">
        <f>(Prices!F121-Prices!F120)/Prices!F120</f>
        <v>1.8673467071120199E-2</v>
      </c>
      <c r="AG117" s="92">
        <f>(Prices!G121-Prices!G120)/Prices!G120</f>
        <v>-1.4239281844915675E-2</v>
      </c>
      <c r="AH117" s="92">
        <f>(Prices!H121-Prices!H120)/Prices!H120</f>
        <v>-1.7489711934156407E-2</v>
      </c>
      <c r="AI117" s="92">
        <f>(Prices!I121-Prices!I120)/Prices!I120</f>
        <v>-8.0301540478531948E-3</v>
      </c>
      <c r="AJ117" s="92">
        <f>(Prices!J121-Prices!J120)/Prices!J120</f>
        <v>-3.0483271375464697E-2</v>
      </c>
      <c r="AK117" s="92">
        <f>(Prices!K121-Prices!K120)/Prices!K120</f>
        <v>-3.5960770069015692E-2</v>
      </c>
      <c r="AL117" s="92">
        <f>(Prices!L121-Prices!L120)/Prices!L120</f>
        <v>7.1716296090923309E-2</v>
      </c>
      <c r="AM117" s="92">
        <f>(Prices!M121-Prices!M120)/Prices!M120</f>
        <v>-3.8891713268937492E-2</v>
      </c>
      <c r="AN117" s="92">
        <f>(Prices!N121-Prices!N120)/Prices!N120</f>
        <v>3.3262507029057297E-5</v>
      </c>
    </row>
    <row r="118" spans="1:40" x14ac:dyDescent="0.25">
      <c r="A118" s="97"/>
      <c r="B118" s="97"/>
      <c r="C118" s="97"/>
      <c r="D118" s="97"/>
      <c r="E118" s="97"/>
      <c r="F118" s="97"/>
      <c r="G118" s="97"/>
      <c r="H118" s="97"/>
      <c r="I118" s="97"/>
      <c r="J118" s="97"/>
      <c r="K118" s="97"/>
      <c r="L118" s="97"/>
      <c r="M118" s="97"/>
      <c r="N118" s="97"/>
      <c r="O118" s="38">
        <v>42531</v>
      </c>
      <c r="P118" s="92">
        <f t="shared" si="19"/>
        <v>1.0190105713268015E-3</v>
      </c>
      <c r="Q118" s="92">
        <f t="shared" si="20"/>
        <v>1.8658312998210486E-2</v>
      </c>
      <c r="R118" s="92">
        <f t="shared" si="21"/>
        <v>-1.0566319169620357E-2</v>
      </c>
      <c r="S118" s="92">
        <f t="shared" si="22"/>
        <v>2.946797770450613E-2</v>
      </c>
      <c r="T118" s="92">
        <f t="shared" si="23"/>
        <v>-1.261544502617804E-2</v>
      </c>
      <c r="U118" s="92">
        <f t="shared" si="24"/>
        <v>2.2748612258384194E-2</v>
      </c>
      <c r="V118" s="92">
        <f t="shared" si="25"/>
        <v>4.5512269938650695E-3</v>
      </c>
      <c r="W118" s="92">
        <f t="shared" si="26"/>
        <v>-3.7728975131876417E-2</v>
      </c>
      <c r="X118" s="92">
        <f t="shared" si="27"/>
        <v>2.957465091299673E-3</v>
      </c>
      <c r="Y118" s="92">
        <f t="shared" si="28"/>
        <v>-1.1079211848717043E-3</v>
      </c>
      <c r="Z118" s="92">
        <f t="shared" si="29"/>
        <v>-1.5076563504492361E-3</v>
      </c>
      <c r="AB118" s="38">
        <v>42531</v>
      </c>
      <c r="AC118" s="36">
        <v>5.0000000000000002E-5</v>
      </c>
      <c r="AD118" s="92">
        <f>(Prices!D122-Prices!D121)/Prices!D121</f>
        <v>1.0690105713268014E-3</v>
      </c>
      <c r="AE118" s="92">
        <f>(Prices!E122-Prices!E121)/Prices!E121</f>
        <v>1.8708312998210488E-2</v>
      </c>
      <c r="AF118" s="92">
        <f>(Prices!F122-Prices!F121)/Prices!F121</f>
        <v>-1.0516319169620357E-2</v>
      </c>
      <c r="AG118" s="92">
        <f>(Prices!G122-Prices!G121)/Prices!G121</f>
        <v>2.9517977704506131E-2</v>
      </c>
      <c r="AH118" s="92">
        <f>(Prices!H122-Prices!H121)/Prices!H121</f>
        <v>-1.256544502617804E-2</v>
      </c>
      <c r="AI118" s="92">
        <f>(Prices!I122-Prices!I121)/Prices!I121</f>
        <v>2.2798612258384195E-2</v>
      </c>
      <c r="AJ118" s="92">
        <f>(Prices!J122-Prices!J121)/Prices!J121</f>
        <v>4.6012269938650692E-3</v>
      </c>
      <c r="AK118" s="92">
        <f>(Prices!K122-Prices!K121)/Prices!K121</f>
        <v>-3.7678975131876416E-2</v>
      </c>
      <c r="AL118" s="92">
        <f>(Prices!L122-Prices!L121)/Prices!L121</f>
        <v>3.0074650912996731E-3</v>
      </c>
      <c r="AM118" s="92">
        <f>(Prices!M122-Prices!M121)/Prices!M121</f>
        <v>-1.0579211848717044E-3</v>
      </c>
      <c r="AN118" s="92">
        <f>(Prices!N122-Prices!N121)/Prices!N121</f>
        <v>-1.4576563504492361E-3</v>
      </c>
    </row>
    <row r="119" spans="1:40" x14ac:dyDescent="0.25">
      <c r="A119" s="97"/>
      <c r="B119" s="97"/>
      <c r="C119" s="97"/>
      <c r="D119" s="97"/>
      <c r="E119" s="97"/>
      <c r="F119" s="97"/>
      <c r="G119" s="97"/>
      <c r="H119" s="97"/>
      <c r="I119" s="97"/>
      <c r="J119" s="97"/>
      <c r="K119" s="97"/>
      <c r="L119" s="97"/>
      <c r="M119" s="97"/>
      <c r="N119" s="97"/>
      <c r="O119" s="38">
        <v>42538</v>
      </c>
      <c r="P119" s="92">
        <f t="shared" si="19"/>
        <v>2.204390128144254E-3</v>
      </c>
      <c r="Q119" s="92">
        <f t="shared" si="20"/>
        <v>4.2908016608114241E-4</v>
      </c>
      <c r="R119" s="92">
        <f t="shared" si="21"/>
        <v>-1.6096524608092688E-2</v>
      </c>
      <c r="S119" s="92">
        <f t="shared" si="22"/>
        <v>-1.0115502516394616E-2</v>
      </c>
      <c r="T119" s="92">
        <f t="shared" si="23"/>
        <v>1.3947879109225955E-2</v>
      </c>
      <c r="U119" s="92">
        <f t="shared" si="24"/>
        <v>-4.7342190276207256E-3</v>
      </c>
      <c r="V119" s="92">
        <f t="shared" si="25"/>
        <v>1.2163740458015279E-2</v>
      </c>
      <c r="W119" s="92">
        <f t="shared" si="26"/>
        <v>-9.0554815974941433E-3</v>
      </c>
      <c r="X119" s="92">
        <f t="shared" si="27"/>
        <v>2.038241705303233E-3</v>
      </c>
      <c r="Y119" s="92">
        <f t="shared" si="28"/>
        <v>8.1575721472066497E-3</v>
      </c>
      <c r="Z119" s="92">
        <f t="shared" si="29"/>
        <v>-1.1905567404767203E-2</v>
      </c>
      <c r="AB119" s="38">
        <v>42538</v>
      </c>
      <c r="AC119" s="36">
        <v>5.0000000000000002E-5</v>
      </c>
      <c r="AD119" s="92">
        <f>(Prices!D123-Prices!D122)/Prices!D122</f>
        <v>2.2543901281442541E-3</v>
      </c>
      <c r="AE119" s="92">
        <f>(Prices!E123-Prices!E122)/Prices!E122</f>
        <v>4.7908016608114244E-4</v>
      </c>
      <c r="AF119" s="92">
        <f>(Prices!F123-Prices!F122)/Prices!F122</f>
        <v>-1.6046524608092687E-2</v>
      </c>
      <c r="AG119" s="92">
        <f>(Prices!G123-Prices!G122)/Prices!G122</f>
        <v>-1.0065502516394617E-2</v>
      </c>
      <c r="AH119" s="92">
        <f>(Prices!H123-Prices!H122)/Prices!H122</f>
        <v>1.3997879109225954E-2</v>
      </c>
      <c r="AI119" s="92">
        <f>(Prices!I123-Prices!I122)/Prices!I122</f>
        <v>-4.6842190276207259E-3</v>
      </c>
      <c r="AJ119" s="92">
        <f>(Prices!J123-Prices!J122)/Prices!J122</f>
        <v>1.2213740458015279E-2</v>
      </c>
      <c r="AK119" s="92">
        <f>(Prices!K123-Prices!K122)/Prices!K122</f>
        <v>-9.0054815974941436E-3</v>
      </c>
      <c r="AL119" s="92">
        <f>(Prices!L123-Prices!L122)/Prices!L122</f>
        <v>2.0882417053032331E-3</v>
      </c>
      <c r="AM119" s="92">
        <f>(Prices!M123-Prices!M122)/Prices!M122</f>
        <v>8.2075721472066494E-3</v>
      </c>
      <c r="AN119" s="92">
        <f>(Prices!N123-Prices!N122)/Prices!N122</f>
        <v>-1.1855567404767203E-2</v>
      </c>
    </row>
    <row r="120" spans="1:40" x14ac:dyDescent="0.25">
      <c r="A120" s="97"/>
      <c r="B120" s="97"/>
      <c r="C120" s="97"/>
      <c r="D120" s="97"/>
      <c r="E120" s="97"/>
      <c r="F120" s="97"/>
      <c r="G120" s="97"/>
      <c r="H120" s="97"/>
      <c r="I120" s="97"/>
      <c r="J120" s="97"/>
      <c r="K120" s="97"/>
      <c r="L120" s="97"/>
      <c r="M120" s="97"/>
      <c r="N120" s="97"/>
      <c r="O120" s="38">
        <v>42545</v>
      </c>
      <c r="P120" s="92">
        <f t="shared" si="19"/>
        <v>1.0154670297147321E-3</v>
      </c>
      <c r="Q120" s="92">
        <f t="shared" si="20"/>
        <v>1.6709776536312917E-2</v>
      </c>
      <c r="R120" s="92">
        <f t="shared" si="21"/>
        <v>-1.0568254639529763E-2</v>
      </c>
      <c r="S120" s="92">
        <f t="shared" si="22"/>
        <v>-2.5469887119096667E-2</v>
      </c>
      <c r="T120" s="92">
        <f t="shared" si="23"/>
        <v>-4.5228832880150671E-2</v>
      </c>
      <c r="U120" s="92">
        <f t="shared" si="24"/>
        <v>-1.7576777020447881E-2</v>
      </c>
      <c r="V120" s="92">
        <f t="shared" si="25"/>
        <v>-5.5856938159879355E-2</v>
      </c>
      <c r="W120" s="92">
        <f t="shared" si="26"/>
        <v>-3.1262959304622646E-2</v>
      </c>
      <c r="X120" s="92">
        <f t="shared" si="27"/>
        <v>-2.2759058119639762E-2</v>
      </c>
      <c r="Y120" s="92">
        <f t="shared" si="28"/>
        <v>-2.8936554621848781E-2</v>
      </c>
      <c r="Z120" s="92">
        <f t="shared" si="29"/>
        <v>-1.6373683862511281E-2</v>
      </c>
      <c r="AB120" s="38">
        <v>42545</v>
      </c>
      <c r="AC120" s="36">
        <v>5.0000000000000002E-5</v>
      </c>
      <c r="AD120" s="92">
        <f>(Prices!D124-Prices!D123)/Prices!D123</f>
        <v>1.065467029714732E-3</v>
      </c>
      <c r="AE120" s="92">
        <f>(Prices!E124-Prices!E123)/Prices!E123</f>
        <v>1.6759776536312918E-2</v>
      </c>
      <c r="AF120" s="92">
        <f>(Prices!F124-Prices!F123)/Prices!F123</f>
        <v>-1.0518254639529764E-2</v>
      </c>
      <c r="AG120" s="92">
        <f>(Prices!G124-Prices!G123)/Prices!G123</f>
        <v>-2.5419887119096665E-2</v>
      </c>
      <c r="AH120" s="92">
        <f>(Prices!H124-Prices!H123)/Prices!H123</f>
        <v>-4.517883288015067E-2</v>
      </c>
      <c r="AI120" s="92">
        <f>(Prices!I124-Prices!I123)/Prices!I123</f>
        <v>-1.752677702044788E-2</v>
      </c>
      <c r="AJ120" s="92">
        <f>(Prices!J124-Prices!J123)/Prices!J123</f>
        <v>-5.5806938159879353E-2</v>
      </c>
      <c r="AK120" s="92">
        <f>(Prices!K124-Prices!K123)/Prices!K123</f>
        <v>-3.1212959304622645E-2</v>
      </c>
      <c r="AL120" s="92">
        <f>(Prices!L124-Prices!L123)/Prices!L123</f>
        <v>-2.2709058119639761E-2</v>
      </c>
      <c r="AM120" s="92">
        <f>(Prices!M124-Prices!M123)/Prices!M123</f>
        <v>-2.8886554621848779E-2</v>
      </c>
      <c r="AN120" s="92">
        <f>(Prices!N124-Prices!N123)/Prices!N123</f>
        <v>-1.632368386251128E-2</v>
      </c>
    </row>
    <row r="121" spans="1:40" x14ac:dyDescent="0.25">
      <c r="A121" s="97"/>
      <c r="B121" s="97"/>
      <c r="C121" s="97"/>
      <c r="D121" s="97"/>
      <c r="E121" s="97"/>
      <c r="F121" s="97"/>
      <c r="G121" s="97"/>
      <c r="H121" s="97"/>
      <c r="I121" s="97"/>
      <c r="J121" s="97"/>
      <c r="K121" s="97"/>
      <c r="L121" s="97"/>
      <c r="M121" s="97"/>
      <c r="N121" s="97"/>
      <c r="O121" s="38">
        <v>42552</v>
      </c>
      <c r="P121" s="92">
        <f t="shared" si="19"/>
        <v>3.7911151844843803E-2</v>
      </c>
      <c r="Q121" s="92">
        <f t="shared" si="20"/>
        <v>4.3435086342229132E-2</v>
      </c>
      <c r="R121" s="92">
        <f t="shared" si="21"/>
        <v>3.8178180776348249E-2</v>
      </c>
      <c r="S121" s="92">
        <f t="shared" si="22"/>
        <v>2.5005327220992742E-2</v>
      </c>
      <c r="T121" s="92">
        <f t="shared" si="23"/>
        <v>-1.7355585980284759E-2</v>
      </c>
      <c r="U121" s="92">
        <f t="shared" si="24"/>
        <v>2.5883267261314836E-2</v>
      </c>
      <c r="V121" s="92">
        <f t="shared" si="25"/>
        <v>1.5924440894568775E-2</v>
      </c>
      <c r="W121" s="92">
        <f t="shared" si="26"/>
        <v>5.7046247960848374E-2</v>
      </c>
      <c r="X121" s="92">
        <f t="shared" si="27"/>
        <v>-4.8710418188103795E-2</v>
      </c>
      <c r="Y121" s="92">
        <f t="shared" si="28"/>
        <v>7.1069524067063364E-2</v>
      </c>
      <c r="Z121" s="92">
        <f t="shared" si="29"/>
        <v>3.2118252357136064E-2</v>
      </c>
      <c r="AB121" s="38">
        <v>42552</v>
      </c>
      <c r="AC121" s="36">
        <v>5.0000000000000002E-5</v>
      </c>
      <c r="AD121" s="92">
        <f>(Prices!D125-Prices!D124)/Prices!D124</f>
        <v>3.7961151844843805E-2</v>
      </c>
      <c r="AE121" s="92">
        <f>(Prices!E125-Prices!E124)/Prices!E124</f>
        <v>4.3485086342229133E-2</v>
      </c>
      <c r="AF121" s="92">
        <f>(Prices!F125-Prices!F124)/Prices!F124</f>
        <v>3.822818077634825E-2</v>
      </c>
      <c r="AG121" s="92">
        <f>(Prices!G125-Prices!G124)/Prices!G124</f>
        <v>2.5055327220992744E-2</v>
      </c>
      <c r="AH121" s="92">
        <f>(Prices!H125-Prices!H124)/Prices!H124</f>
        <v>-1.7305585980284758E-2</v>
      </c>
      <c r="AI121" s="92">
        <f>(Prices!I125-Prices!I124)/Prices!I124</f>
        <v>2.5933267261314837E-2</v>
      </c>
      <c r="AJ121" s="92">
        <f>(Prices!J125-Prices!J124)/Prices!J124</f>
        <v>1.5974440894568776E-2</v>
      </c>
      <c r="AK121" s="92">
        <f>(Prices!K125-Prices!K124)/Prices!K124</f>
        <v>5.7096247960848376E-2</v>
      </c>
      <c r="AL121" s="92">
        <f>(Prices!L125-Prices!L124)/Prices!L124</f>
        <v>-4.8660418188103793E-2</v>
      </c>
      <c r="AM121" s="92">
        <f>(Prices!M125-Prices!M124)/Prices!M124</f>
        <v>7.1119524067063358E-2</v>
      </c>
      <c r="AN121" s="92">
        <f>(Prices!N125-Prices!N124)/Prices!N124</f>
        <v>3.2168252357136065E-2</v>
      </c>
    </row>
    <row r="122" spans="1:40" x14ac:dyDescent="0.25">
      <c r="A122" s="97"/>
      <c r="B122" s="97"/>
      <c r="C122" s="97"/>
      <c r="D122" s="97"/>
      <c r="E122" s="97"/>
      <c r="F122" s="97"/>
      <c r="G122" s="97"/>
      <c r="H122" s="97"/>
      <c r="I122" s="97"/>
      <c r="J122" s="97"/>
      <c r="K122" s="97"/>
      <c r="L122" s="97"/>
      <c r="M122" s="97"/>
      <c r="N122" s="97"/>
      <c r="O122" s="38">
        <v>42559</v>
      </c>
      <c r="P122" s="92">
        <f t="shared" si="19"/>
        <v>8.9508550188479325E-3</v>
      </c>
      <c r="Q122" s="92">
        <f t="shared" si="20"/>
        <v>1.7100594253046494E-2</v>
      </c>
      <c r="R122" s="92">
        <f t="shared" si="21"/>
        <v>2.7689513666347573E-2</v>
      </c>
      <c r="S122" s="92">
        <f t="shared" si="22"/>
        <v>3.0342778934382424E-3</v>
      </c>
      <c r="T122" s="92">
        <f t="shared" si="23"/>
        <v>-7.6291350869370552E-3</v>
      </c>
      <c r="U122" s="92">
        <f t="shared" si="24"/>
        <v>1.8626541619707029E-2</v>
      </c>
      <c r="V122" s="92">
        <f t="shared" si="25"/>
        <v>2.9038050314465345E-2</v>
      </c>
      <c r="W122" s="92">
        <f t="shared" si="26"/>
        <v>1.7311111111111083E-2</v>
      </c>
      <c r="X122" s="92">
        <f t="shared" si="27"/>
        <v>-9.1142011494252856E-2</v>
      </c>
      <c r="Y122" s="92">
        <f t="shared" si="28"/>
        <v>4.2363531936379692E-2</v>
      </c>
      <c r="Z122" s="92">
        <f t="shared" si="29"/>
        <v>1.2765307373339873E-2</v>
      </c>
      <c r="AB122" s="38">
        <v>42559</v>
      </c>
      <c r="AC122" s="36">
        <v>5.0000000000000002E-5</v>
      </c>
      <c r="AD122" s="92">
        <f>(Prices!D126-Prices!D125)/Prices!D125</f>
        <v>9.0008550188479322E-3</v>
      </c>
      <c r="AE122" s="92">
        <f>(Prices!E126-Prices!E125)/Prices!E125</f>
        <v>1.7150594253046495E-2</v>
      </c>
      <c r="AF122" s="92">
        <f>(Prices!F126-Prices!F125)/Prices!F125</f>
        <v>2.7739513666347575E-2</v>
      </c>
      <c r="AG122" s="92">
        <f>(Prices!G126-Prices!G125)/Prices!G125</f>
        <v>3.0842778934382425E-3</v>
      </c>
      <c r="AH122" s="92">
        <f>(Prices!H126-Prices!H125)/Prices!H125</f>
        <v>-7.5791350869370555E-3</v>
      </c>
      <c r="AI122" s="92">
        <f>(Prices!I126-Prices!I125)/Prices!I125</f>
        <v>1.867654161970703E-2</v>
      </c>
      <c r="AJ122" s="92">
        <f>(Prices!J126-Prices!J125)/Prices!J125</f>
        <v>2.9088050314465347E-2</v>
      </c>
      <c r="AK122" s="92">
        <f>(Prices!K126-Prices!K125)/Prices!K125</f>
        <v>1.7361111111111084E-2</v>
      </c>
      <c r="AL122" s="92">
        <f>(Prices!L126-Prices!L125)/Prices!L125</f>
        <v>-9.1092011494252861E-2</v>
      </c>
      <c r="AM122" s="92">
        <f>(Prices!M126-Prices!M125)/Prices!M125</f>
        <v>4.2413531936379693E-2</v>
      </c>
      <c r="AN122" s="92">
        <f>(Prices!N126-Prices!N125)/Prices!N125</f>
        <v>1.2815307373339873E-2</v>
      </c>
    </row>
    <row r="123" spans="1:40" x14ac:dyDescent="0.25">
      <c r="A123" s="97"/>
      <c r="B123" s="97"/>
      <c r="C123" s="97"/>
      <c r="D123" s="97"/>
      <c r="E123" s="97"/>
      <c r="F123" s="97"/>
      <c r="G123" s="97"/>
      <c r="H123" s="97"/>
      <c r="I123" s="97"/>
      <c r="J123" s="97"/>
      <c r="K123" s="97"/>
      <c r="L123" s="97"/>
      <c r="M123" s="97"/>
      <c r="N123" s="97"/>
      <c r="O123" s="38">
        <v>42566</v>
      </c>
      <c r="P123" s="92">
        <f t="shared" si="19"/>
        <v>2.4114351851851838E-2</v>
      </c>
      <c r="Q123" s="92">
        <f t="shared" si="20"/>
        <v>-2.4165138293151399E-3</v>
      </c>
      <c r="R123" s="92">
        <f t="shared" si="21"/>
        <v>-1.395434561081226E-2</v>
      </c>
      <c r="S123" s="92">
        <f t="shared" si="22"/>
        <v>1.7630067645476075E-2</v>
      </c>
      <c r="T123" s="92">
        <f t="shared" si="23"/>
        <v>1.7919451931716016E-2</v>
      </c>
      <c r="U123" s="92">
        <f t="shared" si="24"/>
        <v>2.4922340761814304E-2</v>
      </c>
      <c r="V123" s="92">
        <f t="shared" si="25"/>
        <v>3.6619213139801404E-2</v>
      </c>
      <c r="W123" s="92">
        <f t="shared" si="26"/>
        <v>6.2141884717482006E-2</v>
      </c>
      <c r="X123" s="92">
        <f t="shared" si="27"/>
        <v>4.6291656452206158E-3</v>
      </c>
      <c r="Y123" s="92">
        <f t="shared" si="28"/>
        <v>2.1989234681521037E-2</v>
      </c>
      <c r="Z123" s="92">
        <f t="shared" si="29"/>
        <v>1.4899101598624493E-2</v>
      </c>
      <c r="AB123" s="38">
        <v>42566</v>
      </c>
      <c r="AC123" s="36">
        <v>5.0000000000000002E-5</v>
      </c>
      <c r="AD123" s="92">
        <f>(Prices!D127-Prices!D126)/Prices!D126</f>
        <v>2.416435185185184E-2</v>
      </c>
      <c r="AE123" s="92">
        <f>(Prices!E127-Prices!E126)/Prices!E126</f>
        <v>-2.3665138293151398E-3</v>
      </c>
      <c r="AF123" s="92">
        <f>(Prices!F127-Prices!F126)/Prices!F126</f>
        <v>-1.390434561081226E-2</v>
      </c>
      <c r="AG123" s="92">
        <f>(Prices!G127-Prices!G126)/Prices!G126</f>
        <v>1.7680067645476076E-2</v>
      </c>
      <c r="AH123" s="92">
        <f>(Prices!H127-Prices!H126)/Prices!H126</f>
        <v>1.7969451931716018E-2</v>
      </c>
      <c r="AI123" s="92">
        <f>(Prices!I127-Prices!I126)/Prices!I126</f>
        <v>2.4972340761814305E-2</v>
      </c>
      <c r="AJ123" s="92">
        <f>(Prices!J127-Prices!J126)/Prices!J126</f>
        <v>3.6669213139801406E-2</v>
      </c>
      <c r="AK123" s="92">
        <f>(Prices!K127-Prices!K126)/Prices!K126</f>
        <v>6.2191884717482007E-2</v>
      </c>
      <c r="AL123" s="92">
        <f>(Prices!L127-Prices!L126)/Prices!L126</f>
        <v>4.6791656452206155E-3</v>
      </c>
      <c r="AM123" s="92">
        <f>(Prices!M127-Prices!M126)/Prices!M126</f>
        <v>2.2039234681521039E-2</v>
      </c>
      <c r="AN123" s="92">
        <f>(Prices!N127-Prices!N126)/Prices!N126</f>
        <v>1.4949101598624493E-2</v>
      </c>
    </row>
    <row r="124" spans="1:40" x14ac:dyDescent="0.25">
      <c r="A124" s="97"/>
      <c r="B124" s="97"/>
      <c r="C124" s="97"/>
      <c r="D124" s="97"/>
      <c r="E124" s="97"/>
      <c r="F124" s="97"/>
      <c r="G124" s="97"/>
      <c r="H124" s="97"/>
      <c r="I124" s="97"/>
      <c r="J124" s="97"/>
      <c r="K124" s="97"/>
      <c r="L124" s="97"/>
      <c r="M124" s="97"/>
      <c r="N124" s="97"/>
      <c r="O124" s="38">
        <v>42573</v>
      </c>
      <c r="P124" s="92">
        <f t="shared" si="19"/>
        <v>-5.3421171605357023E-3</v>
      </c>
      <c r="Q124" s="92">
        <f t="shared" si="20"/>
        <v>-3.7564492216456634E-3</v>
      </c>
      <c r="R124" s="92">
        <f t="shared" si="21"/>
        <v>1.2758645164799283E-2</v>
      </c>
      <c r="S124" s="92">
        <f t="shared" si="22"/>
        <v>8.1077158395650179E-3</v>
      </c>
      <c r="T124" s="92">
        <f t="shared" si="23"/>
        <v>1.3630494263018478E-2</v>
      </c>
      <c r="U124" s="92">
        <f t="shared" si="24"/>
        <v>9.8189282960678588E-3</v>
      </c>
      <c r="V124" s="92">
        <f t="shared" si="25"/>
        <v>1.9846831245394218E-2</v>
      </c>
      <c r="W124" s="92">
        <f t="shared" si="26"/>
        <v>3.2438397001071047E-2</v>
      </c>
      <c r="X124" s="92">
        <f t="shared" si="27"/>
        <v>0.10794924476052632</v>
      </c>
      <c r="Y124" s="92">
        <f t="shared" si="28"/>
        <v>-1.8059478672985903E-2</v>
      </c>
      <c r="Z124" s="92">
        <f t="shared" si="29"/>
        <v>6.0978438949542049E-3</v>
      </c>
      <c r="AB124" s="38">
        <v>42573</v>
      </c>
      <c r="AC124" s="36">
        <v>5.0000000000000002E-5</v>
      </c>
      <c r="AD124" s="92">
        <f>(Prices!D128-Prices!D127)/Prices!D127</f>
        <v>-5.2921171605357026E-3</v>
      </c>
      <c r="AE124" s="92">
        <f>(Prices!E128-Prices!E127)/Prices!E127</f>
        <v>-3.7064492216456633E-3</v>
      </c>
      <c r="AF124" s="92">
        <f>(Prices!F128-Prices!F127)/Prices!F127</f>
        <v>1.2808645164799282E-2</v>
      </c>
      <c r="AG124" s="92">
        <f>(Prices!G128-Prices!G127)/Prices!G127</f>
        <v>8.1577158395650176E-3</v>
      </c>
      <c r="AH124" s="92">
        <f>(Prices!H128-Prices!H127)/Prices!H127</f>
        <v>1.3680494263018478E-2</v>
      </c>
      <c r="AI124" s="92">
        <f>(Prices!I128-Prices!I127)/Prices!I127</f>
        <v>9.8689282960678585E-3</v>
      </c>
      <c r="AJ124" s="92">
        <f>(Prices!J128-Prices!J127)/Prices!J127</f>
        <v>1.9896831245394219E-2</v>
      </c>
      <c r="AK124" s="92">
        <f>(Prices!K128-Prices!K127)/Prices!K127</f>
        <v>3.2488397001071048E-2</v>
      </c>
      <c r="AL124" s="92">
        <f>(Prices!L128-Prices!L127)/Prices!L127</f>
        <v>0.10799924476052632</v>
      </c>
      <c r="AM124" s="92">
        <f>(Prices!M128-Prices!M127)/Prices!M127</f>
        <v>-1.8009478672985902E-2</v>
      </c>
      <c r="AN124" s="92">
        <f>(Prices!N128-Prices!N127)/Prices!N127</f>
        <v>6.1478438949542046E-3</v>
      </c>
    </row>
    <row r="125" spans="1:40" x14ac:dyDescent="0.25">
      <c r="A125" s="97"/>
      <c r="B125" s="97"/>
      <c r="C125" s="97"/>
      <c r="D125" s="97"/>
      <c r="E125" s="97"/>
      <c r="F125" s="97"/>
      <c r="G125" s="97"/>
      <c r="H125" s="97"/>
      <c r="I125" s="97"/>
      <c r="J125" s="97"/>
      <c r="K125" s="97"/>
      <c r="L125" s="97"/>
      <c r="M125" s="97"/>
      <c r="N125" s="97"/>
      <c r="O125" s="38">
        <v>42580</v>
      </c>
      <c r="P125" s="92">
        <f t="shared" si="19"/>
        <v>-1.1577377521613745E-2</v>
      </c>
      <c r="Q125" s="92">
        <f t="shared" si="20"/>
        <v>-1.6121428571428547E-2</v>
      </c>
      <c r="R125" s="92">
        <f t="shared" si="21"/>
        <v>1.8678365313325399E-2</v>
      </c>
      <c r="S125" s="92">
        <f t="shared" si="22"/>
        <v>1.3735408706076102E-3</v>
      </c>
      <c r="T125" s="92">
        <f t="shared" si="23"/>
        <v>1.6928667827601242E-2</v>
      </c>
      <c r="U125" s="92">
        <f t="shared" si="24"/>
        <v>6.4998098946404126E-2</v>
      </c>
      <c r="V125" s="92">
        <f t="shared" si="25"/>
        <v>-8.5310115606936396E-2</v>
      </c>
      <c r="W125" s="92">
        <f t="shared" si="26"/>
        <v>-6.6198478561549532E-3</v>
      </c>
      <c r="X125" s="92">
        <f t="shared" si="27"/>
        <v>-1.9930715705765406E-2</v>
      </c>
      <c r="Y125" s="92">
        <f t="shared" si="28"/>
        <v>-3.0938030888030918E-2</v>
      </c>
      <c r="Z125" s="92">
        <f t="shared" si="29"/>
        <v>-7.0743000339162476E-4</v>
      </c>
      <c r="AB125" s="38">
        <v>42580</v>
      </c>
      <c r="AC125" s="36">
        <v>5.0000000000000002E-5</v>
      </c>
      <c r="AD125" s="92">
        <f>(Prices!D129-Prices!D128)/Prices!D128</f>
        <v>-1.1527377521613745E-2</v>
      </c>
      <c r="AE125" s="92">
        <f>(Prices!E129-Prices!E128)/Prices!E128</f>
        <v>-1.6071428571428546E-2</v>
      </c>
      <c r="AF125" s="92">
        <f>(Prices!F129-Prices!F128)/Prices!F128</f>
        <v>1.8728365313325401E-2</v>
      </c>
      <c r="AG125" s="92">
        <f>(Prices!G129-Prices!G128)/Prices!G128</f>
        <v>1.4235408706076101E-3</v>
      </c>
      <c r="AH125" s="92">
        <f>(Prices!H129-Prices!H128)/Prices!H128</f>
        <v>1.6978667827601244E-2</v>
      </c>
      <c r="AI125" s="92">
        <f>(Prices!I129-Prices!I128)/Prices!I128</f>
        <v>6.504809894640412E-2</v>
      </c>
      <c r="AJ125" s="92">
        <f>(Prices!J129-Prices!J128)/Prices!J128</f>
        <v>-8.5260115606936401E-2</v>
      </c>
      <c r="AK125" s="92">
        <f>(Prices!K129-Prices!K128)/Prices!K128</f>
        <v>-6.5698478561549535E-3</v>
      </c>
      <c r="AL125" s="92">
        <f>(Prices!L129-Prices!L128)/Prices!L128</f>
        <v>-1.9880715705765405E-2</v>
      </c>
      <c r="AM125" s="92">
        <f>(Prices!M129-Prices!M128)/Prices!M128</f>
        <v>-3.0888030888030917E-2</v>
      </c>
      <c r="AN125" s="92">
        <f>(Prices!N129-Prices!N128)/Prices!N128</f>
        <v>-6.5743000339162474E-4</v>
      </c>
    </row>
    <row r="126" spans="1:40" x14ac:dyDescent="0.25">
      <c r="A126" s="97"/>
      <c r="B126" s="97"/>
      <c r="C126" s="97"/>
      <c r="D126" s="97"/>
      <c r="E126" s="97"/>
      <c r="F126" s="97"/>
      <c r="G126" s="97"/>
      <c r="H126" s="97"/>
      <c r="I126" s="97"/>
      <c r="J126" s="97"/>
      <c r="K126" s="97"/>
      <c r="L126" s="97"/>
      <c r="M126" s="97"/>
      <c r="N126" s="97"/>
      <c r="O126" s="38">
        <v>42587</v>
      </c>
      <c r="P126" s="92">
        <f t="shared" si="19"/>
        <v>1.1274501009193917E-3</v>
      </c>
      <c r="Q126" s="92">
        <f t="shared" si="20"/>
        <v>-2.3186025408349319E-3</v>
      </c>
      <c r="R126" s="92">
        <f t="shared" si="21"/>
        <v>9.3989793228871667E-3</v>
      </c>
      <c r="S126" s="92">
        <f t="shared" si="22"/>
        <v>-1.4489622923836652E-2</v>
      </c>
      <c r="T126" s="92">
        <f t="shared" si="23"/>
        <v>7.013356164383526E-3</v>
      </c>
      <c r="U126" s="92">
        <f t="shared" si="24"/>
        <v>5.6847670250896876E-3</v>
      </c>
      <c r="V126" s="92">
        <f t="shared" si="25"/>
        <v>-3.7174802527646184E-2</v>
      </c>
      <c r="W126" s="92">
        <f t="shared" si="26"/>
        <v>9.6959101983989261E-3</v>
      </c>
      <c r="X126" s="92">
        <f t="shared" si="27"/>
        <v>3.709871051869023E-2</v>
      </c>
      <c r="Y126" s="92">
        <f t="shared" si="28"/>
        <v>9.9101593625499432E-3</v>
      </c>
      <c r="Z126" s="92">
        <f t="shared" si="29"/>
        <v>4.2148231383500262E-3</v>
      </c>
      <c r="AB126" s="38">
        <v>42587</v>
      </c>
      <c r="AC126" s="36">
        <v>5.0000000000000002E-5</v>
      </c>
      <c r="AD126" s="92">
        <f>(Prices!D130-Prices!D129)/Prices!D129</f>
        <v>1.1774501009193916E-3</v>
      </c>
      <c r="AE126" s="92">
        <f>(Prices!E130-Prices!E129)/Prices!E129</f>
        <v>-2.2686025408349317E-3</v>
      </c>
      <c r="AF126" s="92">
        <f>(Prices!F130-Prices!F129)/Prices!F129</f>
        <v>9.4489793228871664E-3</v>
      </c>
      <c r="AG126" s="92">
        <f>(Prices!G130-Prices!G129)/Prices!G129</f>
        <v>-1.4439622923836652E-2</v>
      </c>
      <c r="AH126" s="92">
        <f>(Prices!H130-Prices!H129)/Prices!H129</f>
        <v>7.0633561643835257E-3</v>
      </c>
      <c r="AI126" s="92">
        <f>(Prices!I130-Prices!I129)/Prices!I129</f>
        <v>5.7347670250896873E-3</v>
      </c>
      <c r="AJ126" s="92">
        <f>(Prices!J130-Prices!J129)/Prices!J129</f>
        <v>-3.7124802527646182E-2</v>
      </c>
      <c r="AK126" s="92">
        <f>(Prices!K130-Prices!K129)/Prices!K129</f>
        <v>9.7459101983989258E-3</v>
      </c>
      <c r="AL126" s="92">
        <f>(Prices!L130-Prices!L129)/Prices!L129</f>
        <v>3.7148710518690231E-2</v>
      </c>
      <c r="AM126" s="92">
        <f>(Prices!M130-Prices!M129)/Prices!M129</f>
        <v>9.9601593625499429E-3</v>
      </c>
      <c r="AN126" s="92">
        <f>(Prices!N130-Prices!N129)/Prices!N129</f>
        <v>4.2648231383500259E-3</v>
      </c>
    </row>
    <row r="127" spans="1:40" x14ac:dyDescent="0.25">
      <c r="A127" s="97"/>
      <c r="B127" s="97"/>
      <c r="C127" s="97"/>
      <c r="D127" s="97"/>
      <c r="E127" s="97"/>
      <c r="F127" s="97"/>
      <c r="G127" s="97"/>
      <c r="H127" s="97"/>
      <c r="I127" s="97"/>
      <c r="J127" s="97"/>
      <c r="K127" s="97"/>
      <c r="L127" s="97"/>
      <c r="M127" s="97"/>
      <c r="N127" s="97"/>
      <c r="O127" s="38">
        <v>42594</v>
      </c>
      <c r="P127" s="92">
        <f t="shared" si="19"/>
        <v>9.4700196270359957E-3</v>
      </c>
      <c r="Q127" s="92">
        <f t="shared" si="20"/>
        <v>1.0560883735031118E-2</v>
      </c>
      <c r="R127" s="92">
        <f t="shared" si="21"/>
        <v>8.5403289535060569E-3</v>
      </c>
      <c r="S127" s="92">
        <f t="shared" si="22"/>
        <v>1.0350136643133742E-2</v>
      </c>
      <c r="T127" s="92">
        <f t="shared" si="23"/>
        <v>-2.1516524973432479E-2</v>
      </c>
      <c r="U127" s="92">
        <f t="shared" si="24"/>
        <v>-4.4691019244476439E-3</v>
      </c>
      <c r="V127" s="92">
        <f t="shared" si="25"/>
        <v>1.1434823625922935E-2</v>
      </c>
      <c r="W127" s="92">
        <f t="shared" si="26"/>
        <v>5.4653395380903184E-3</v>
      </c>
      <c r="X127" s="92">
        <f t="shared" si="27"/>
        <v>1.0566841159094719E-2</v>
      </c>
      <c r="Y127" s="92">
        <f t="shared" si="28"/>
        <v>1.424980276134118E-2</v>
      </c>
      <c r="Z127" s="92">
        <f t="shared" si="29"/>
        <v>4.9054063463921784E-4</v>
      </c>
      <c r="AB127" s="38">
        <v>42594</v>
      </c>
      <c r="AC127" s="36">
        <v>5.0000000000000002E-5</v>
      </c>
      <c r="AD127" s="92">
        <f>(Prices!D131-Prices!D130)/Prices!D130</f>
        <v>9.5200196270359954E-3</v>
      </c>
      <c r="AE127" s="92">
        <f>(Prices!E131-Prices!E130)/Prices!E130</f>
        <v>1.0610883735031117E-2</v>
      </c>
      <c r="AF127" s="92">
        <f>(Prices!F131-Prices!F130)/Prices!F130</f>
        <v>8.5903289535060566E-3</v>
      </c>
      <c r="AG127" s="92">
        <f>(Prices!G131-Prices!G130)/Prices!G130</f>
        <v>1.0400136643133742E-2</v>
      </c>
      <c r="AH127" s="92">
        <f>(Prices!H131-Prices!H130)/Prices!H130</f>
        <v>-2.1466524973432478E-2</v>
      </c>
      <c r="AI127" s="92">
        <f>(Prices!I131-Prices!I130)/Prices!I130</f>
        <v>-4.4191019244476442E-3</v>
      </c>
      <c r="AJ127" s="92">
        <f>(Prices!J131-Prices!J130)/Prices!J130</f>
        <v>1.1484823625922935E-2</v>
      </c>
      <c r="AK127" s="92">
        <f>(Prices!K131-Prices!K130)/Prices!K130</f>
        <v>5.5153395380903181E-3</v>
      </c>
      <c r="AL127" s="92">
        <f>(Prices!L131-Prices!L130)/Prices!L130</f>
        <v>1.0616841159094718E-2</v>
      </c>
      <c r="AM127" s="92">
        <f>(Prices!M131-Prices!M130)/Prices!M130</f>
        <v>1.429980276134118E-2</v>
      </c>
      <c r="AN127" s="92">
        <f>(Prices!N131-Prices!N130)/Prices!N130</f>
        <v>5.4054063463921786E-4</v>
      </c>
    </row>
    <row r="128" spans="1:40" x14ac:dyDescent="0.25">
      <c r="A128" s="97"/>
      <c r="B128" s="97"/>
      <c r="C128" s="97"/>
      <c r="D128" s="97"/>
      <c r="E128" s="97"/>
      <c r="F128" s="97"/>
      <c r="G128" s="97"/>
      <c r="H128" s="97"/>
      <c r="I128" s="97"/>
      <c r="J128" s="97"/>
      <c r="K128" s="97"/>
      <c r="L128" s="97"/>
      <c r="M128" s="97"/>
      <c r="N128" s="97"/>
      <c r="O128" s="38">
        <v>42601</v>
      </c>
      <c r="P128" s="92">
        <f t="shared" si="19"/>
        <v>-3.7111749043101825E-3</v>
      </c>
      <c r="Q128" s="92">
        <f t="shared" si="20"/>
        <v>-2.5548725063746856E-2</v>
      </c>
      <c r="R128" s="92">
        <f t="shared" si="21"/>
        <v>-1.9789567153360259E-2</v>
      </c>
      <c r="S128" s="92">
        <f t="shared" si="22"/>
        <v>1.0017542444211689E-2</v>
      </c>
      <c r="T128" s="92">
        <f t="shared" si="23"/>
        <v>1.2764943527367581E-2</v>
      </c>
      <c r="U128" s="92">
        <f t="shared" si="24"/>
        <v>6.1069301260021852E-3</v>
      </c>
      <c r="V128" s="92">
        <f t="shared" si="25"/>
        <v>4.8161800486618408E-3</v>
      </c>
      <c r="W128" s="92">
        <f t="shared" si="26"/>
        <v>4.7258878985258788E-2</v>
      </c>
      <c r="X128" s="92">
        <f t="shared" si="27"/>
        <v>-1.5863336282207308E-2</v>
      </c>
      <c r="Y128" s="92">
        <f t="shared" si="28"/>
        <v>-2.8246402527953421E-2</v>
      </c>
      <c r="Z128" s="92">
        <f t="shared" si="29"/>
        <v>-1.3238364317694353E-4</v>
      </c>
      <c r="AB128" s="38">
        <v>42601</v>
      </c>
      <c r="AC128" s="36">
        <v>5.0000000000000002E-5</v>
      </c>
      <c r="AD128" s="92">
        <f>(Prices!D132-Prices!D131)/Prices!D131</f>
        <v>-3.6611749043101824E-3</v>
      </c>
      <c r="AE128" s="92">
        <f>(Prices!E132-Prices!E131)/Prices!E131</f>
        <v>-2.5498725063746855E-2</v>
      </c>
      <c r="AF128" s="92">
        <f>(Prices!F132-Prices!F131)/Prices!F131</f>
        <v>-1.9739567153360258E-2</v>
      </c>
      <c r="AG128" s="92">
        <f>(Prices!G132-Prices!G131)/Prices!G131</f>
        <v>1.0067542444211689E-2</v>
      </c>
      <c r="AH128" s="92">
        <f>(Prices!H132-Prices!H131)/Prices!H131</f>
        <v>1.2814943527367581E-2</v>
      </c>
      <c r="AI128" s="92">
        <f>(Prices!I132-Prices!I131)/Prices!I131</f>
        <v>6.1569301260021849E-3</v>
      </c>
      <c r="AJ128" s="92">
        <f>(Prices!J132-Prices!J131)/Prices!J131</f>
        <v>4.8661800486618405E-3</v>
      </c>
      <c r="AK128" s="92">
        <f>(Prices!K132-Prices!K131)/Prices!K131</f>
        <v>4.730887898525879E-2</v>
      </c>
      <c r="AL128" s="92">
        <f>(Prices!L132-Prices!L131)/Prices!L131</f>
        <v>-1.5813336282207307E-2</v>
      </c>
      <c r="AM128" s="92">
        <f>(Prices!M132-Prices!M131)/Prices!M131</f>
        <v>-2.8196402527953419E-2</v>
      </c>
      <c r="AN128" s="92">
        <f>(Prices!N132-Prices!N131)/Prices!N131</f>
        <v>-8.2383643176943522E-5</v>
      </c>
    </row>
    <row r="129" spans="1:40" x14ac:dyDescent="0.25">
      <c r="A129" s="97"/>
      <c r="B129" s="97"/>
      <c r="C129" s="97"/>
      <c r="D129" s="97"/>
      <c r="E129" s="97"/>
      <c r="F129" s="97"/>
      <c r="G129" s="97"/>
      <c r="H129" s="97"/>
      <c r="I129" s="97"/>
      <c r="J129" s="97"/>
      <c r="K129" s="97"/>
      <c r="L129" s="97"/>
      <c r="M129" s="97"/>
      <c r="N129" s="97"/>
      <c r="O129" s="38">
        <v>42608</v>
      </c>
      <c r="P129" s="92">
        <f t="shared" si="19"/>
        <v>-1.163523745893976E-3</v>
      </c>
      <c r="Q129" s="92">
        <f t="shared" si="20"/>
        <v>-1.5441719255040788E-2</v>
      </c>
      <c r="R129" s="92">
        <f t="shared" si="21"/>
        <v>1.5386215024230574E-2</v>
      </c>
      <c r="S129" s="92">
        <f t="shared" si="22"/>
        <v>-1.648855995239518E-2</v>
      </c>
      <c r="T129" s="92">
        <f t="shared" si="23"/>
        <v>1.0029348059189338E-2</v>
      </c>
      <c r="U129" s="92">
        <f t="shared" si="24"/>
        <v>-7.4500284616478727E-3</v>
      </c>
      <c r="V129" s="92">
        <f t="shared" si="25"/>
        <v>-8.5710250201773901E-4</v>
      </c>
      <c r="W129" s="92">
        <f t="shared" si="26"/>
        <v>1.9917266775777393E-2</v>
      </c>
      <c r="X129" s="92">
        <f t="shared" si="27"/>
        <v>-3.5331460674157562E-3</v>
      </c>
      <c r="Y129" s="92">
        <f t="shared" si="28"/>
        <v>2.6713381690845431E-2</v>
      </c>
      <c r="Z129" s="92">
        <f t="shared" si="29"/>
        <v>-6.840733507540356E-3</v>
      </c>
      <c r="AB129" s="38">
        <v>42608</v>
      </c>
      <c r="AC129" s="36">
        <v>5.0000000000000002E-5</v>
      </c>
      <c r="AD129" s="92">
        <f>(Prices!D133-Prices!D132)/Prices!D132</f>
        <v>-1.1135237458939761E-3</v>
      </c>
      <c r="AE129" s="92">
        <f>(Prices!E133-Prices!E132)/Prices!E132</f>
        <v>-1.5391719255040789E-2</v>
      </c>
      <c r="AF129" s="92">
        <f>(Prices!F133-Prices!F132)/Prices!F132</f>
        <v>1.5436215024230574E-2</v>
      </c>
      <c r="AG129" s="92">
        <f>(Prices!G133-Prices!G132)/Prices!G132</f>
        <v>-1.6438559952395179E-2</v>
      </c>
      <c r="AH129" s="92">
        <f>(Prices!H133-Prices!H132)/Prices!H132</f>
        <v>1.0079348059189338E-2</v>
      </c>
      <c r="AI129" s="92">
        <f>(Prices!I133-Prices!I132)/Prices!I132</f>
        <v>-7.400028461647873E-3</v>
      </c>
      <c r="AJ129" s="92">
        <f>(Prices!J133-Prices!J132)/Prices!J132</f>
        <v>-8.0710250201773898E-4</v>
      </c>
      <c r="AK129" s="92">
        <f>(Prices!K133-Prices!K132)/Prices!K132</f>
        <v>1.9967266775777395E-2</v>
      </c>
      <c r="AL129" s="92">
        <f>(Prices!L133-Prices!L132)/Prices!L132</f>
        <v>-3.483146067415756E-3</v>
      </c>
      <c r="AM129" s="92">
        <f>(Prices!M133-Prices!M132)/Prices!M132</f>
        <v>2.6763381690845432E-2</v>
      </c>
      <c r="AN129" s="92">
        <f>(Prices!N133-Prices!N132)/Prices!N132</f>
        <v>-6.7907335075403563E-3</v>
      </c>
    </row>
    <row r="130" spans="1:40" x14ac:dyDescent="0.25">
      <c r="A130" s="97"/>
      <c r="B130" s="97"/>
      <c r="C130" s="97"/>
      <c r="D130" s="97"/>
      <c r="E130" s="97"/>
      <c r="F130" s="97"/>
      <c r="G130" s="97"/>
      <c r="H130" s="97"/>
      <c r="I130" s="97"/>
      <c r="J130" s="97"/>
      <c r="K130" s="97"/>
      <c r="L130" s="97"/>
      <c r="M130" s="97"/>
      <c r="N130" s="97"/>
      <c r="O130" s="38">
        <v>42615</v>
      </c>
      <c r="P130" s="92">
        <f t="shared" si="19"/>
        <v>7.7533554428404535E-3</v>
      </c>
      <c r="Q130" s="92">
        <f t="shared" si="20"/>
        <v>5.8902845083632248E-3</v>
      </c>
      <c r="R130" s="92">
        <f t="shared" si="21"/>
        <v>4.4233420026008512E-3</v>
      </c>
      <c r="S130" s="92">
        <f t="shared" si="22"/>
        <v>-8.1419609770853295E-3</v>
      </c>
      <c r="T130" s="92">
        <f t="shared" si="23"/>
        <v>-1.5124309978768595E-2</v>
      </c>
      <c r="U130" s="92">
        <f t="shared" si="24"/>
        <v>-1.0535842293905831E-3</v>
      </c>
      <c r="V130" s="92">
        <f t="shared" si="25"/>
        <v>9.6430533117931507E-3</v>
      </c>
      <c r="W130" s="92">
        <f t="shared" si="26"/>
        <v>2.3377471116816442E-2</v>
      </c>
      <c r="X130" s="92">
        <f t="shared" si="27"/>
        <v>-3.3188070808424261E-4</v>
      </c>
      <c r="Y130" s="92">
        <f t="shared" si="28"/>
        <v>4.2580937880633378E-2</v>
      </c>
      <c r="Z130" s="92">
        <f t="shared" si="29"/>
        <v>4.9936782162860434E-3</v>
      </c>
      <c r="AB130" s="38">
        <v>42615</v>
      </c>
      <c r="AC130" s="36">
        <v>5.0000000000000002E-5</v>
      </c>
      <c r="AD130" s="92">
        <f>(Prices!D134-Prices!D133)/Prices!D133</f>
        <v>7.8033554428404532E-3</v>
      </c>
      <c r="AE130" s="92">
        <f>(Prices!E134-Prices!E133)/Prices!E133</f>
        <v>5.9402845083632244E-3</v>
      </c>
      <c r="AF130" s="92">
        <f>(Prices!F134-Prices!F133)/Prices!F133</f>
        <v>4.4733420026008509E-3</v>
      </c>
      <c r="AG130" s="92">
        <f>(Prices!G134-Prices!G133)/Prices!G133</f>
        <v>-8.0919609770853298E-3</v>
      </c>
      <c r="AH130" s="92">
        <f>(Prices!H134-Prices!H133)/Prices!H133</f>
        <v>-1.5074309978768595E-2</v>
      </c>
      <c r="AI130" s="92">
        <f>(Prices!I134-Prices!I133)/Prices!I133</f>
        <v>-1.0035842293905832E-3</v>
      </c>
      <c r="AJ130" s="92">
        <f>(Prices!J134-Prices!J133)/Prices!J133</f>
        <v>9.6930533117931504E-3</v>
      </c>
      <c r="AK130" s="92">
        <f>(Prices!K134-Prices!K133)/Prices!K133</f>
        <v>2.3427471116816444E-2</v>
      </c>
      <c r="AL130" s="92">
        <f>(Prices!L134-Prices!L133)/Prices!L133</f>
        <v>-2.8188070808424258E-4</v>
      </c>
      <c r="AM130" s="92">
        <f>(Prices!M134-Prices!M133)/Prices!M133</f>
        <v>4.2630937880633379E-2</v>
      </c>
      <c r="AN130" s="92">
        <f>(Prices!N134-Prices!N133)/Prices!N133</f>
        <v>5.0436782162860431E-3</v>
      </c>
    </row>
    <row r="131" spans="1:40" x14ac:dyDescent="0.25">
      <c r="A131" s="97"/>
      <c r="B131" s="97"/>
      <c r="C131" s="97"/>
      <c r="D131" s="97"/>
      <c r="E131" s="97"/>
      <c r="F131" s="97"/>
      <c r="G131" s="97"/>
      <c r="H131" s="97"/>
      <c r="I131" s="97"/>
      <c r="J131" s="97"/>
      <c r="K131" s="97"/>
      <c r="L131" s="97"/>
      <c r="M131" s="97"/>
      <c r="N131" s="97"/>
      <c r="O131" s="38">
        <v>42622</v>
      </c>
      <c r="P131" s="92">
        <f t="shared" si="19"/>
        <v>-2.8643551241634955E-2</v>
      </c>
      <c r="Q131" s="92">
        <f t="shared" si="20"/>
        <v>-2.4914024864024779E-2</v>
      </c>
      <c r="R131" s="92">
        <f t="shared" si="21"/>
        <v>-1.5973553932991682E-2</v>
      </c>
      <c r="S131" s="92">
        <f t="shared" si="22"/>
        <v>-2.0101845074717867E-2</v>
      </c>
      <c r="T131" s="92">
        <f t="shared" si="23"/>
        <v>-4.3593867212761442E-2</v>
      </c>
      <c r="U131" s="92">
        <f t="shared" si="24"/>
        <v>-4.3247474167623493E-2</v>
      </c>
      <c r="V131" s="92">
        <f t="shared" si="25"/>
        <v>-9.6499999999999364E-3</v>
      </c>
      <c r="W131" s="92">
        <f t="shared" si="26"/>
        <v>-9.4573377234242924E-3</v>
      </c>
      <c r="X131" s="92">
        <f t="shared" si="27"/>
        <v>-4.7305391078780379E-3</v>
      </c>
      <c r="Y131" s="92">
        <f t="shared" si="28"/>
        <v>-1.1965887850467243E-2</v>
      </c>
      <c r="Z131" s="92">
        <f t="shared" si="29"/>
        <v>-2.3981375736762626E-2</v>
      </c>
      <c r="AB131" s="38">
        <v>42622</v>
      </c>
      <c r="AC131" s="36">
        <v>5.0000000000000002E-5</v>
      </c>
      <c r="AD131" s="92">
        <f>(Prices!D135-Prices!D134)/Prices!D134</f>
        <v>-2.8593551241634953E-2</v>
      </c>
      <c r="AE131" s="92">
        <f>(Prices!E135-Prices!E134)/Prices!E134</f>
        <v>-2.4864024864024777E-2</v>
      </c>
      <c r="AF131" s="92">
        <f>(Prices!F135-Prices!F134)/Prices!F134</f>
        <v>-1.592355393299168E-2</v>
      </c>
      <c r="AG131" s="92">
        <f>(Prices!G135-Prices!G134)/Prices!G134</f>
        <v>-2.0051845074717866E-2</v>
      </c>
      <c r="AH131" s="92">
        <f>(Prices!H135-Prices!H134)/Prices!H134</f>
        <v>-4.354386721276144E-2</v>
      </c>
      <c r="AI131" s="92">
        <f>(Prices!I135-Prices!I134)/Prices!I134</f>
        <v>-4.3197474167623491E-2</v>
      </c>
      <c r="AJ131" s="92">
        <f>(Prices!J135-Prices!J134)/Prices!J134</f>
        <v>-9.5999999999999367E-3</v>
      </c>
      <c r="AK131" s="92">
        <f>(Prices!K135-Prices!K134)/Prices!K134</f>
        <v>-9.4073377234242927E-3</v>
      </c>
      <c r="AL131" s="92">
        <f>(Prices!L135-Prices!L134)/Prices!L134</f>
        <v>-4.6805391078780382E-3</v>
      </c>
      <c r="AM131" s="92">
        <f>(Prices!M135-Prices!M134)/Prices!M134</f>
        <v>-1.1915887850467244E-2</v>
      </c>
      <c r="AN131" s="92">
        <f>(Prices!N135-Prices!N134)/Prices!N134</f>
        <v>-2.3931375736762624E-2</v>
      </c>
    </row>
    <row r="132" spans="1:40" x14ac:dyDescent="0.25">
      <c r="A132" s="97"/>
      <c r="B132" s="97"/>
      <c r="C132" s="97"/>
      <c r="D132" s="97"/>
      <c r="E132" s="97"/>
      <c r="F132" s="97"/>
      <c r="G132" s="97"/>
      <c r="H132" s="97"/>
      <c r="I132" s="97"/>
      <c r="J132" s="97"/>
      <c r="K132" s="97"/>
      <c r="L132" s="97"/>
      <c r="M132" s="97"/>
      <c r="N132" s="97"/>
      <c r="O132" s="38">
        <v>42629</v>
      </c>
      <c r="P132" s="92">
        <f t="shared" si="19"/>
        <v>-3.352209063994444E-3</v>
      </c>
      <c r="Q132" s="92">
        <f t="shared" si="20"/>
        <v>9.061752988048171E-4</v>
      </c>
      <c r="R132" s="92">
        <f t="shared" si="21"/>
        <v>2.4129769198045613E-2</v>
      </c>
      <c r="S132" s="92">
        <f t="shared" si="22"/>
        <v>-1.4287921107912535E-2</v>
      </c>
      <c r="T132" s="92">
        <f t="shared" si="23"/>
        <v>4.2320971377056628E-2</v>
      </c>
      <c r="U132" s="92">
        <f t="shared" si="24"/>
        <v>4.0297982600869919E-2</v>
      </c>
      <c r="V132" s="92">
        <f t="shared" si="25"/>
        <v>-2.1859369951534844E-2</v>
      </c>
      <c r="W132" s="92">
        <f t="shared" si="26"/>
        <v>-5.0000000000000002E-5</v>
      </c>
      <c r="X132" s="92">
        <f t="shared" si="27"/>
        <v>-1.0701558073654365E-2</v>
      </c>
      <c r="Y132" s="92">
        <f t="shared" si="28"/>
        <v>5.0316516907070293E-2</v>
      </c>
      <c r="Z132" s="92">
        <f t="shared" si="29"/>
        <v>5.2840522320869478E-3</v>
      </c>
      <c r="AB132" s="38">
        <v>42629</v>
      </c>
      <c r="AC132" s="36">
        <v>5.0000000000000002E-5</v>
      </c>
      <c r="AD132" s="92">
        <f>(Prices!D136-Prices!D135)/Prices!D135</f>
        <v>-3.3022090639944438E-3</v>
      </c>
      <c r="AE132" s="92">
        <f>(Prices!E136-Prices!E135)/Prices!E135</f>
        <v>9.5617529880481712E-4</v>
      </c>
      <c r="AF132" s="92">
        <f>(Prices!F136-Prices!F135)/Prices!F135</f>
        <v>2.4179769198045615E-2</v>
      </c>
      <c r="AG132" s="92">
        <f>(Prices!G136-Prices!G135)/Prices!G135</f>
        <v>-1.4237921107912535E-2</v>
      </c>
      <c r="AH132" s="92">
        <f>(Prices!H136-Prices!H135)/Prices!H135</f>
        <v>4.2370971377056629E-2</v>
      </c>
      <c r="AI132" s="92">
        <f>(Prices!I136-Prices!I135)/Prices!I135</f>
        <v>4.0347982600869921E-2</v>
      </c>
      <c r="AJ132" s="92">
        <f>(Prices!J136-Prices!J135)/Prices!J135</f>
        <v>-2.1809369951534843E-2</v>
      </c>
      <c r="AK132" s="92">
        <f>(Prices!K136-Prices!K135)/Prices!K135</f>
        <v>0</v>
      </c>
      <c r="AL132" s="92">
        <f>(Prices!L136-Prices!L135)/Prices!L135</f>
        <v>-1.0651558073654366E-2</v>
      </c>
      <c r="AM132" s="92">
        <f>(Prices!M136-Prices!M135)/Prices!M135</f>
        <v>5.0366516907070294E-2</v>
      </c>
      <c r="AN132" s="92">
        <f>(Prices!N136-Prices!N135)/Prices!N135</f>
        <v>5.3340522320869475E-3</v>
      </c>
    </row>
    <row r="133" spans="1:40" x14ac:dyDescent="0.25">
      <c r="A133" s="97"/>
      <c r="B133" s="97"/>
      <c r="C133" s="97"/>
      <c r="D133" s="97"/>
      <c r="E133" s="97"/>
      <c r="F133" s="97"/>
      <c r="G133" s="97"/>
      <c r="H133" s="97"/>
      <c r="I133" s="97"/>
      <c r="J133" s="97"/>
      <c r="K133" s="97"/>
      <c r="L133" s="97"/>
      <c r="M133" s="97"/>
      <c r="N133" s="97"/>
      <c r="O133" s="38">
        <v>42636</v>
      </c>
      <c r="P133" s="92">
        <f t="shared" ref="P133:P196" si="30">AD133-$AC133</f>
        <v>1.3259722380897888E-2</v>
      </c>
      <c r="Q133" s="92">
        <f t="shared" ref="Q133:Q196" si="31">AE133-$AC133</f>
        <v>8.7065674255691321E-3</v>
      </c>
      <c r="R133" s="92">
        <f t="shared" ref="R133:R196" si="32">AF133-$AC133</f>
        <v>3.4926595720685454E-2</v>
      </c>
      <c r="S133" s="92">
        <f t="shared" ref="S133:S196" si="33">AG133-$AC133</f>
        <v>4.0044711917916323E-2</v>
      </c>
      <c r="T133" s="92">
        <f t="shared" ref="T133:T196" si="34">AH133-$AC133</f>
        <v>2.1787837837837793E-2</v>
      </c>
      <c r="U133" s="92">
        <f t="shared" ref="U133:U196" si="35">AI133-$AC133</f>
        <v>-5.5286620530564509E-3</v>
      </c>
      <c r="V133" s="92">
        <f t="shared" ref="V133:V196" si="36">AJ133-$AC133</f>
        <v>4.9045829892651119E-3</v>
      </c>
      <c r="W133" s="92">
        <f t="shared" ref="W133:W196" si="37">AK133-$AC133</f>
        <v>1.0079787907565694E-2</v>
      </c>
      <c r="X133" s="92">
        <f t="shared" ref="X133:X196" si="38">AL133-$AC133</f>
        <v>5.2758504180506639E-3</v>
      </c>
      <c r="Y133" s="92">
        <f t="shared" ref="Y133:Y196" si="39">AM133-$AC133</f>
        <v>-1.4007429085997809E-3</v>
      </c>
      <c r="Z133" s="92">
        <f t="shared" ref="Z133:Z196" si="40">AN133-$AC133</f>
        <v>1.1884605674243565E-2</v>
      </c>
      <c r="AB133" s="38">
        <v>42636</v>
      </c>
      <c r="AC133" s="36">
        <v>5.0000000000000002E-5</v>
      </c>
      <c r="AD133" s="92">
        <f>(Prices!D137-Prices!D136)/Prices!D136</f>
        <v>1.3309722380897887E-2</v>
      </c>
      <c r="AE133" s="92">
        <f>(Prices!E137-Prices!E136)/Prices!E136</f>
        <v>8.7565674255691318E-3</v>
      </c>
      <c r="AF133" s="92">
        <f>(Prices!F137-Prices!F136)/Prices!F136</f>
        <v>3.4976595720685455E-2</v>
      </c>
      <c r="AG133" s="92">
        <f>(Prices!G137-Prices!G136)/Prices!G136</f>
        <v>4.0094711917916324E-2</v>
      </c>
      <c r="AH133" s="92">
        <f>(Prices!H137-Prices!H136)/Prices!H136</f>
        <v>2.1837837837837795E-2</v>
      </c>
      <c r="AI133" s="92">
        <f>(Prices!I137-Prices!I136)/Prices!I136</f>
        <v>-5.4786620530564512E-3</v>
      </c>
      <c r="AJ133" s="92">
        <f>(Prices!J137-Prices!J136)/Prices!J136</f>
        <v>4.9545829892651116E-3</v>
      </c>
      <c r="AK133" s="92">
        <f>(Prices!K137-Prices!K136)/Prices!K136</f>
        <v>1.0129787907565694E-2</v>
      </c>
      <c r="AL133" s="92">
        <f>(Prices!L137-Prices!L136)/Prices!L136</f>
        <v>5.3258504180506636E-3</v>
      </c>
      <c r="AM133" s="92">
        <f>(Prices!M137-Prices!M136)/Prices!M136</f>
        <v>-1.350742908599781E-3</v>
      </c>
      <c r="AN133" s="92">
        <f>(Prices!N137-Prices!N136)/Prices!N136</f>
        <v>1.1934605674243565E-2</v>
      </c>
    </row>
    <row r="134" spans="1:40" x14ac:dyDescent="0.25">
      <c r="A134" s="97"/>
      <c r="B134" s="97"/>
      <c r="C134" s="97"/>
      <c r="D134" s="97"/>
      <c r="E134" s="97"/>
      <c r="F134" s="97"/>
      <c r="G134" s="97"/>
      <c r="H134" s="97"/>
      <c r="I134" s="97"/>
      <c r="J134" s="97"/>
      <c r="K134" s="97"/>
      <c r="L134" s="97"/>
      <c r="M134" s="97"/>
      <c r="N134" s="97"/>
      <c r="O134" s="38">
        <v>42643</v>
      </c>
      <c r="P134" s="92">
        <f t="shared" si="30"/>
        <v>-6.5892637690963219E-3</v>
      </c>
      <c r="Q134" s="92">
        <f t="shared" si="31"/>
        <v>6.2631313131312908E-3</v>
      </c>
      <c r="R134" s="92">
        <f t="shared" si="32"/>
        <v>3.9118476574619851E-2</v>
      </c>
      <c r="S134" s="92">
        <f t="shared" si="33"/>
        <v>-3.5346031264219815E-4</v>
      </c>
      <c r="T134" s="92">
        <f t="shared" si="34"/>
        <v>3.2958887008040672E-2</v>
      </c>
      <c r="U134" s="92">
        <f t="shared" si="35"/>
        <v>1.734634676717893E-2</v>
      </c>
      <c r="V134" s="92">
        <f t="shared" si="36"/>
        <v>-8.2669268693508335E-3</v>
      </c>
      <c r="W134" s="92">
        <f t="shared" si="37"/>
        <v>4.6507207771859021E-3</v>
      </c>
      <c r="X134" s="92">
        <f t="shared" si="38"/>
        <v>7.5831529478779551E-3</v>
      </c>
      <c r="Y134" s="92">
        <f t="shared" si="39"/>
        <v>-1.402569882777328E-3</v>
      </c>
      <c r="Z134" s="92">
        <f t="shared" si="40"/>
        <v>1.6038534844393119E-3</v>
      </c>
      <c r="AB134" s="38">
        <v>42643</v>
      </c>
      <c r="AC134" s="36">
        <v>5.0000000000000002E-5</v>
      </c>
      <c r="AD134" s="92">
        <f>(Prices!D138-Prices!D137)/Prices!D137</f>
        <v>-6.5392637690963222E-3</v>
      </c>
      <c r="AE134" s="92">
        <f>(Prices!E138-Prices!E137)/Prices!E137</f>
        <v>6.3131313131312905E-3</v>
      </c>
      <c r="AF134" s="92">
        <f>(Prices!F138-Prices!F137)/Prices!F137</f>
        <v>3.9168476574619852E-2</v>
      </c>
      <c r="AG134" s="92">
        <f>(Prices!G138-Prices!G137)/Prices!G137</f>
        <v>-3.0346031264219813E-4</v>
      </c>
      <c r="AH134" s="92">
        <f>(Prices!H138-Prices!H137)/Prices!H137</f>
        <v>3.3008887008040673E-2</v>
      </c>
      <c r="AI134" s="92">
        <f>(Prices!I138-Prices!I137)/Prices!I137</f>
        <v>1.7396346767178932E-2</v>
      </c>
      <c r="AJ134" s="92">
        <f>(Prices!J138-Prices!J137)/Prices!J137</f>
        <v>-8.2169268693508338E-3</v>
      </c>
      <c r="AK134" s="92">
        <f>(Prices!K138-Prices!K137)/Prices!K137</f>
        <v>4.7007207771859018E-3</v>
      </c>
      <c r="AL134" s="92">
        <f>(Prices!L138-Prices!L137)/Prices!L137</f>
        <v>7.6331529478779548E-3</v>
      </c>
      <c r="AM134" s="92">
        <f>(Prices!M138-Prices!M137)/Prices!M137</f>
        <v>-1.3525698827773281E-3</v>
      </c>
      <c r="AN134" s="92">
        <f>(Prices!N138-Prices!N137)/Prices!N137</f>
        <v>1.6538534844393118E-3</v>
      </c>
    </row>
    <row r="135" spans="1:40" x14ac:dyDescent="0.25">
      <c r="A135" s="97"/>
      <c r="B135" s="97"/>
      <c r="C135" s="97"/>
      <c r="D135" s="97"/>
      <c r="E135" s="97"/>
      <c r="F135" s="97"/>
      <c r="G135" s="97"/>
      <c r="H135" s="97"/>
      <c r="I135" s="97"/>
      <c r="J135" s="97"/>
      <c r="K135" s="97"/>
      <c r="L135" s="97"/>
      <c r="M135" s="97"/>
      <c r="N135" s="97"/>
      <c r="O135" s="38">
        <v>42650</v>
      </c>
      <c r="P135" s="92">
        <f t="shared" si="30"/>
        <v>-2.7854573568631774E-2</v>
      </c>
      <c r="Q135" s="92">
        <f t="shared" si="31"/>
        <v>-2.3262045169385147E-2</v>
      </c>
      <c r="R135" s="92">
        <f t="shared" si="32"/>
        <v>2.4819057457811681E-3</v>
      </c>
      <c r="S135" s="92">
        <f t="shared" si="33"/>
        <v>1.5966394715621966E-2</v>
      </c>
      <c r="T135" s="92">
        <f t="shared" si="34"/>
        <v>-2.1967247029905785E-2</v>
      </c>
      <c r="U135" s="92">
        <f t="shared" si="35"/>
        <v>9.7818609290395795E-3</v>
      </c>
      <c r="V135" s="92">
        <f t="shared" si="36"/>
        <v>1.817700911350446E-2</v>
      </c>
      <c r="W135" s="92">
        <f t="shared" si="37"/>
        <v>7.7478789769182778E-3</v>
      </c>
      <c r="X135" s="92">
        <f t="shared" si="38"/>
        <v>4.7553027305106341E-3</v>
      </c>
      <c r="Y135" s="92">
        <f t="shared" si="39"/>
        <v>-8.6278781038373695E-3</v>
      </c>
      <c r="Z135" s="92">
        <f t="shared" si="40"/>
        <v>-6.7512087359857037E-3</v>
      </c>
      <c r="AB135" s="38">
        <v>42650</v>
      </c>
      <c r="AC135" s="36">
        <v>5.0000000000000002E-5</v>
      </c>
      <c r="AD135" s="92">
        <f>(Prices!D139-Prices!D138)/Prices!D138</f>
        <v>-2.7804573568631773E-2</v>
      </c>
      <c r="AE135" s="92">
        <f>(Prices!E139-Prices!E138)/Prices!E138</f>
        <v>-2.3212045169385145E-2</v>
      </c>
      <c r="AF135" s="92">
        <f>(Prices!F139-Prices!F138)/Prices!F138</f>
        <v>2.5319057457811683E-3</v>
      </c>
      <c r="AG135" s="92">
        <f>(Prices!G139-Prices!G138)/Prices!G138</f>
        <v>1.6016394715621968E-2</v>
      </c>
      <c r="AH135" s="92">
        <f>(Prices!H139-Prices!H138)/Prices!H138</f>
        <v>-2.1917247029905784E-2</v>
      </c>
      <c r="AI135" s="92">
        <f>(Prices!I139-Prices!I138)/Prices!I138</f>
        <v>9.8318609290395792E-3</v>
      </c>
      <c r="AJ135" s="92">
        <f>(Prices!J139-Prices!J138)/Prices!J138</f>
        <v>1.8227009113504462E-2</v>
      </c>
      <c r="AK135" s="92">
        <f>(Prices!K139-Prices!K138)/Prices!K138</f>
        <v>7.7978789769182775E-3</v>
      </c>
      <c r="AL135" s="92">
        <f>(Prices!L139-Prices!L138)/Prices!L138</f>
        <v>4.8053027305106338E-3</v>
      </c>
      <c r="AM135" s="92">
        <f>(Prices!M139-Prices!M138)/Prices!M138</f>
        <v>-8.5778781038373698E-3</v>
      </c>
      <c r="AN135" s="92">
        <f>(Prices!N139-Prices!N138)/Prices!N138</f>
        <v>-6.701208735985704E-3</v>
      </c>
    </row>
    <row r="136" spans="1:40" x14ac:dyDescent="0.25">
      <c r="A136" s="97"/>
      <c r="B136" s="97"/>
      <c r="C136" s="97"/>
      <c r="D136" s="97"/>
      <c r="E136" s="97"/>
      <c r="F136" s="97"/>
      <c r="G136" s="97"/>
      <c r="H136" s="97"/>
      <c r="I136" s="97"/>
      <c r="J136" s="97"/>
      <c r="K136" s="97"/>
      <c r="L136" s="97"/>
      <c r="M136" s="97"/>
      <c r="N136" s="97"/>
      <c r="O136" s="38">
        <v>42657</v>
      </c>
      <c r="P136" s="92">
        <f t="shared" si="30"/>
        <v>-5.8766894297554422E-3</v>
      </c>
      <c r="Q136" s="92">
        <f t="shared" si="31"/>
        <v>-6.4626075786769202E-3</v>
      </c>
      <c r="R136" s="92">
        <f t="shared" si="32"/>
        <v>-1.9660421233699297E-2</v>
      </c>
      <c r="S136" s="92">
        <f t="shared" si="33"/>
        <v>-2.6549419040013335E-3</v>
      </c>
      <c r="T136" s="92">
        <f t="shared" si="34"/>
        <v>-3.3547853403141391E-2</v>
      </c>
      <c r="U136" s="92">
        <f t="shared" si="35"/>
        <v>-3.3622616057570331E-2</v>
      </c>
      <c r="V136" s="92">
        <f t="shared" si="36"/>
        <v>-3.0959446704637836E-2</v>
      </c>
      <c r="W136" s="92">
        <f t="shared" si="37"/>
        <v>-7.4680408542247591E-3</v>
      </c>
      <c r="X136" s="92">
        <f t="shared" si="38"/>
        <v>-3.8973271130118732E-2</v>
      </c>
      <c r="Y136" s="92">
        <f t="shared" si="39"/>
        <v>-5.2767941712204914E-3</v>
      </c>
      <c r="Z136" s="92">
        <f t="shared" si="40"/>
        <v>-9.6790511837039177E-3</v>
      </c>
      <c r="AB136" s="38">
        <v>42657</v>
      </c>
      <c r="AC136" s="36">
        <v>4.0000000000000003E-5</v>
      </c>
      <c r="AD136" s="92">
        <f>(Prices!D140-Prices!D139)/Prices!D139</f>
        <v>-5.8366894297554421E-3</v>
      </c>
      <c r="AE136" s="92">
        <f>(Prices!E140-Prices!E139)/Prices!E139</f>
        <v>-6.4226075786769201E-3</v>
      </c>
      <c r="AF136" s="92">
        <f>(Prices!F140-Prices!F139)/Prices!F139</f>
        <v>-1.9620421233699298E-2</v>
      </c>
      <c r="AG136" s="92">
        <f>(Prices!G140-Prices!G139)/Prices!G139</f>
        <v>-2.6149419040013334E-3</v>
      </c>
      <c r="AH136" s="92">
        <f>(Prices!H140-Prices!H139)/Prices!H139</f>
        <v>-3.3507853403141392E-2</v>
      </c>
      <c r="AI136" s="92">
        <f>(Prices!I140-Prices!I139)/Prices!I139</f>
        <v>-3.3582616057570333E-2</v>
      </c>
      <c r="AJ136" s="92">
        <f>(Prices!J140-Prices!J139)/Prices!J139</f>
        <v>-3.0919446704637837E-2</v>
      </c>
      <c r="AK136" s="92">
        <f>(Prices!K140-Prices!K139)/Prices!K139</f>
        <v>-7.428040854224759E-3</v>
      </c>
      <c r="AL136" s="92">
        <f>(Prices!L140-Prices!L139)/Prices!L139</f>
        <v>-3.8933271130118734E-2</v>
      </c>
      <c r="AM136" s="92">
        <f>(Prices!M140-Prices!M139)/Prices!M139</f>
        <v>-5.2367941712204913E-3</v>
      </c>
      <c r="AN136" s="92">
        <f>(Prices!N140-Prices!N139)/Prices!N139</f>
        <v>-9.6390511837039176E-3</v>
      </c>
    </row>
    <row r="137" spans="1:40" x14ac:dyDescent="0.25">
      <c r="A137" s="97"/>
      <c r="B137" s="97"/>
      <c r="C137" s="97"/>
      <c r="D137" s="97"/>
      <c r="E137" s="97"/>
      <c r="F137" s="97"/>
      <c r="G137" s="97"/>
      <c r="H137" s="97"/>
      <c r="I137" s="97"/>
      <c r="J137" s="97"/>
      <c r="K137" s="97"/>
      <c r="L137" s="97"/>
      <c r="M137" s="97"/>
      <c r="N137" s="97"/>
      <c r="O137" s="38">
        <v>42664</v>
      </c>
      <c r="P137" s="92">
        <f t="shared" si="30"/>
        <v>-4.9128937943991808E-3</v>
      </c>
      <c r="Q137" s="92">
        <f t="shared" si="31"/>
        <v>5.2929023917258934E-3</v>
      </c>
      <c r="R137" s="92">
        <f t="shared" si="32"/>
        <v>-4.8640861080954476E-3</v>
      </c>
      <c r="S137" s="92">
        <f t="shared" si="33"/>
        <v>1.5915056179775247E-2</v>
      </c>
      <c r="T137" s="92">
        <f t="shared" si="34"/>
        <v>1.2094344528710775E-2</v>
      </c>
      <c r="U137" s="92">
        <f t="shared" si="35"/>
        <v>2.1568994013724693E-2</v>
      </c>
      <c r="V137" s="92">
        <f t="shared" si="36"/>
        <v>9.195936188077198E-3</v>
      </c>
      <c r="W137" s="92">
        <f t="shared" si="37"/>
        <v>4.2679052073588943E-2</v>
      </c>
      <c r="X137" s="92">
        <f t="shared" si="38"/>
        <v>2.95817638671254E-2</v>
      </c>
      <c r="Y137" s="92">
        <f t="shared" si="39"/>
        <v>1.9415252918287974E-2</v>
      </c>
      <c r="Z137" s="92">
        <f t="shared" si="40"/>
        <v>3.7949773915832933E-3</v>
      </c>
      <c r="AB137" s="38">
        <v>42664</v>
      </c>
      <c r="AC137" s="36">
        <v>4.0000000000000003E-5</v>
      </c>
      <c r="AD137" s="92">
        <f>(Prices!D141-Prices!D140)/Prices!D140</f>
        <v>-4.8728937943991807E-3</v>
      </c>
      <c r="AE137" s="92">
        <f>(Prices!E141-Prices!E140)/Prices!E140</f>
        <v>5.3329023917258935E-3</v>
      </c>
      <c r="AF137" s="92">
        <f>(Prices!F141-Prices!F140)/Prices!F140</f>
        <v>-4.8240861080954475E-3</v>
      </c>
      <c r="AG137" s="92">
        <f>(Prices!G141-Prices!G140)/Prices!G140</f>
        <v>1.5955056179775245E-2</v>
      </c>
      <c r="AH137" s="92">
        <f>(Prices!H141-Prices!H140)/Prices!H140</f>
        <v>1.2134344528710775E-2</v>
      </c>
      <c r="AI137" s="92">
        <f>(Prices!I141-Prices!I140)/Prices!I140</f>
        <v>2.1608994013724691E-2</v>
      </c>
      <c r="AJ137" s="92">
        <f>(Prices!J141-Prices!J140)/Prices!J140</f>
        <v>9.2359361880771981E-3</v>
      </c>
      <c r="AK137" s="92">
        <f>(Prices!K141-Prices!K140)/Prices!K140</f>
        <v>4.2719052073588941E-2</v>
      </c>
      <c r="AL137" s="92">
        <f>(Prices!L141-Prices!L140)/Prices!L140</f>
        <v>2.9621763867125398E-2</v>
      </c>
      <c r="AM137" s="92">
        <f>(Prices!M141-Prices!M140)/Prices!M140</f>
        <v>1.9455252918287973E-2</v>
      </c>
      <c r="AN137" s="92">
        <f>(Prices!N141-Prices!N140)/Prices!N140</f>
        <v>3.8349773915832934E-3</v>
      </c>
    </row>
    <row r="138" spans="1:40" x14ac:dyDescent="0.25">
      <c r="A138" s="97"/>
      <c r="B138" s="97"/>
      <c r="C138" s="97"/>
      <c r="D138" s="97"/>
      <c r="E138" s="97"/>
      <c r="F138" s="97"/>
      <c r="G138" s="97"/>
      <c r="H138" s="97"/>
      <c r="I138" s="97"/>
      <c r="J138" s="97"/>
      <c r="K138" s="97"/>
      <c r="L138" s="97"/>
      <c r="M138" s="97"/>
      <c r="N138" s="97"/>
      <c r="O138" s="38">
        <v>42671</v>
      </c>
      <c r="P138" s="92">
        <f t="shared" si="30"/>
        <v>-2.2045899705014686E-2</v>
      </c>
      <c r="Q138" s="92">
        <f t="shared" si="31"/>
        <v>2.8412017360552905E-2</v>
      </c>
      <c r="R138" s="92">
        <f t="shared" si="32"/>
        <v>-5.214073446685228E-2</v>
      </c>
      <c r="S138" s="92">
        <f t="shared" si="33"/>
        <v>5.4372666814126613E-2</v>
      </c>
      <c r="T138" s="92">
        <f t="shared" si="34"/>
        <v>3.7211123956326315E-2</v>
      </c>
      <c r="U138" s="92">
        <f t="shared" si="35"/>
        <v>1.1822226668572222E-2</v>
      </c>
      <c r="V138" s="92">
        <f t="shared" si="36"/>
        <v>-2.4998402662229528E-2</v>
      </c>
      <c r="W138" s="92">
        <f t="shared" si="37"/>
        <v>2.3523444976078171E-3</v>
      </c>
      <c r="X138" s="92">
        <f t="shared" si="38"/>
        <v>-2.7445048896975171E-2</v>
      </c>
      <c r="Y138" s="92">
        <f t="shared" si="39"/>
        <v>-2.743110911540186E-2</v>
      </c>
      <c r="Z138" s="92">
        <f t="shared" si="40"/>
        <v>-6.9287895439813282E-3</v>
      </c>
      <c r="AB138" s="38">
        <v>42671</v>
      </c>
      <c r="AC138" s="36">
        <v>4.0000000000000003E-5</v>
      </c>
      <c r="AD138" s="92">
        <f>(Prices!D142-Prices!D141)/Prices!D141</f>
        <v>-2.2005899705014688E-2</v>
      </c>
      <c r="AE138" s="92">
        <f>(Prices!E142-Prices!E141)/Prices!E141</f>
        <v>2.8452017360552903E-2</v>
      </c>
      <c r="AF138" s="92">
        <f>(Prices!F142-Prices!F141)/Prices!F141</f>
        <v>-5.2100734466852282E-2</v>
      </c>
      <c r="AG138" s="92">
        <f>(Prices!G142-Prices!G141)/Prices!G141</f>
        <v>5.4412666814126612E-2</v>
      </c>
      <c r="AH138" s="92">
        <f>(Prices!H142-Prices!H141)/Prices!H141</f>
        <v>3.7251123956326314E-2</v>
      </c>
      <c r="AI138" s="92">
        <f>(Prices!I142-Prices!I141)/Prices!I141</f>
        <v>1.1862226668572222E-2</v>
      </c>
      <c r="AJ138" s="92">
        <f>(Prices!J142-Prices!J141)/Prices!J141</f>
        <v>-2.4958402662229529E-2</v>
      </c>
      <c r="AK138" s="92">
        <f>(Prices!K142-Prices!K141)/Prices!K141</f>
        <v>2.3923444976078172E-3</v>
      </c>
      <c r="AL138" s="92">
        <f>(Prices!L142-Prices!L141)/Prices!L141</f>
        <v>-2.7405048896975173E-2</v>
      </c>
      <c r="AM138" s="92">
        <f>(Prices!M142-Prices!M141)/Prices!M141</f>
        <v>-2.7391109115401862E-2</v>
      </c>
      <c r="AN138" s="92">
        <f>(Prices!N142-Prices!N141)/Prices!N141</f>
        <v>-6.8887895439813281E-3</v>
      </c>
    </row>
    <row r="139" spans="1:40" x14ac:dyDescent="0.25">
      <c r="A139" s="97"/>
      <c r="B139" s="97"/>
      <c r="C139" s="97"/>
      <c r="D139" s="97"/>
      <c r="E139" s="97"/>
      <c r="F139" s="97"/>
      <c r="G139" s="97"/>
      <c r="H139" s="97"/>
      <c r="I139" s="97"/>
      <c r="J139" s="97"/>
      <c r="K139" s="97"/>
      <c r="L139" s="97"/>
      <c r="M139" s="97"/>
      <c r="N139" s="97"/>
      <c r="O139" s="38">
        <v>42678</v>
      </c>
      <c r="P139" s="92">
        <f t="shared" si="30"/>
        <v>4.2430427701030315E-3</v>
      </c>
      <c r="Q139" s="92">
        <f t="shared" si="31"/>
        <v>-9.5742294467020869E-3</v>
      </c>
      <c r="R139" s="92">
        <f t="shared" si="32"/>
        <v>-2.7438520875431308E-2</v>
      </c>
      <c r="S139" s="92">
        <f t="shared" si="33"/>
        <v>-2.4304039176563812E-2</v>
      </c>
      <c r="T139" s="92">
        <f t="shared" si="34"/>
        <v>-8.5023323013416648E-3</v>
      </c>
      <c r="U139" s="92">
        <f t="shared" si="35"/>
        <v>-4.523774011299439E-2</v>
      </c>
      <c r="V139" s="92">
        <f t="shared" si="36"/>
        <v>-3.2463208191126344E-2</v>
      </c>
      <c r="W139" s="92">
        <f t="shared" si="37"/>
        <v>-2.2116372315035854E-2</v>
      </c>
      <c r="X139" s="92">
        <f t="shared" si="38"/>
        <v>-2.1319083362562927E-2</v>
      </c>
      <c r="Y139" s="92">
        <f t="shared" si="39"/>
        <v>-3.7436121883656449E-2</v>
      </c>
      <c r="Z139" s="92">
        <f t="shared" si="40"/>
        <v>-1.9429478861110117E-2</v>
      </c>
      <c r="AB139" s="38">
        <v>42678</v>
      </c>
      <c r="AC139" s="36">
        <v>4.0000000000000003E-5</v>
      </c>
      <c r="AD139" s="92">
        <f>(Prices!D143-Prices!D142)/Prices!D142</f>
        <v>4.2830427701030316E-3</v>
      </c>
      <c r="AE139" s="92">
        <f>(Prices!E143-Prices!E142)/Prices!E142</f>
        <v>-9.5342294467020867E-3</v>
      </c>
      <c r="AF139" s="92">
        <f>(Prices!F143-Prices!F142)/Prices!F142</f>
        <v>-2.739852087543131E-2</v>
      </c>
      <c r="AG139" s="92">
        <f>(Prices!G143-Prices!G142)/Prices!G142</f>
        <v>-2.4264039176563813E-2</v>
      </c>
      <c r="AH139" s="92">
        <f>(Prices!H143-Prices!H142)/Prices!H142</f>
        <v>-8.4623323013416647E-3</v>
      </c>
      <c r="AI139" s="92">
        <f>(Prices!I143-Prices!I142)/Prices!I142</f>
        <v>-4.5197740112994392E-2</v>
      </c>
      <c r="AJ139" s="92">
        <f>(Prices!J143-Prices!J142)/Prices!J142</f>
        <v>-3.2423208191126346E-2</v>
      </c>
      <c r="AK139" s="92">
        <f>(Prices!K143-Prices!K142)/Prices!K142</f>
        <v>-2.2076372315035855E-2</v>
      </c>
      <c r="AL139" s="92">
        <f>(Prices!L143-Prices!L142)/Prices!L142</f>
        <v>-2.1279083362562928E-2</v>
      </c>
      <c r="AM139" s="92">
        <f>(Prices!M143-Prices!M142)/Prices!M142</f>
        <v>-3.7396121883656451E-2</v>
      </c>
      <c r="AN139" s="92">
        <f>(Prices!N143-Prices!N142)/Prices!N142</f>
        <v>-1.9389478861110119E-2</v>
      </c>
    </row>
    <row r="140" spans="1:40" x14ac:dyDescent="0.25">
      <c r="G140" s="29"/>
      <c r="H140" s="29"/>
      <c r="I140" s="29"/>
      <c r="J140" s="29"/>
      <c r="K140" s="29"/>
      <c r="L140" s="29"/>
      <c r="M140" s="29"/>
      <c r="O140" s="38">
        <v>42685</v>
      </c>
      <c r="P140" s="92">
        <f t="shared" si="30"/>
        <v>5.1617856799615711E-2</v>
      </c>
      <c r="Q140" s="92">
        <f t="shared" si="31"/>
        <v>6.6868631844721513E-2</v>
      </c>
      <c r="R140" s="92">
        <f t="shared" si="32"/>
        <v>-2.1283600042958761E-2</v>
      </c>
      <c r="S140" s="92">
        <f t="shared" si="33"/>
        <v>6.4314383284677187E-2</v>
      </c>
      <c r="T140" s="92">
        <f t="shared" si="34"/>
        <v>3.7012456286428005E-2</v>
      </c>
      <c r="U140" s="92">
        <f t="shared" si="35"/>
        <v>3.3244023668639058E-2</v>
      </c>
      <c r="V140" s="92">
        <f t="shared" si="36"/>
        <v>8.2852416225749514E-2</v>
      </c>
      <c r="W140" s="92">
        <f t="shared" si="37"/>
        <v>0.17415158023184871</v>
      </c>
      <c r="X140" s="92">
        <f t="shared" si="38"/>
        <v>0.15388426233424926</v>
      </c>
      <c r="Y140" s="92">
        <f t="shared" si="39"/>
        <v>-5.4956067146283115E-2</v>
      </c>
      <c r="Z140" s="92">
        <f t="shared" si="40"/>
        <v>3.7975913571545068E-2</v>
      </c>
      <c r="AB140" s="38">
        <v>42685</v>
      </c>
      <c r="AC140" s="36">
        <v>4.0000000000000003E-5</v>
      </c>
      <c r="AD140" s="92">
        <f>(Prices!D144-Prices!D143)/Prices!D143</f>
        <v>5.1657856799615709E-2</v>
      </c>
      <c r="AE140" s="92">
        <f>(Prices!E144-Prices!E143)/Prices!E143</f>
        <v>6.6908631844721511E-2</v>
      </c>
      <c r="AF140" s="92">
        <f>(Prices!F144-Prices!F143)/Prices!F143</f>
        <v>-2.1243600042958763E-2</v>
      </c>
      <c r="AG140" s="92">
        <f>(Prices!G144-Prices!G143)/Prices!G143</f>
        <v>6.4354383284677186E-2</v>
      </c>
      <c r="AH140" s="92">
        <f>(Prices!H144-Prices!H143)/Prices!H143</f>
        <v>3.7052456286428004E-2</v>
      </c>
      <c r="AI140" s="92">
        <f>(Prices!I144-Prices!I143)/Prices!I143</f>
        <v>3.3284023668639057E-2</v>
      </c>
      <c r="AJ140" s="92">
        <f>(Prices!J144-Prices!J143)/Prices!J143</f>
        <v>8.2892416225749513E-2</v>
      </c>
      <c r="AK140" s="92">
        <f>(Prices!K144-Prices!K143)/Prices!K143</f>
        <v>0.17419158023184872</v>
      </c>
      <c r="AL140" s="92">
        <f>(Prices!L144-Prices!L143)/Prices!L143</f>
        <v>0.15392426233424927</v>
      </c>
      <c r="AM140" s="92">
        <f>(Prices!M144-Prices!M143)/Prices!M143</f>
        <v>-5.4916067146283117E-2</v>
      </c>
      <c r="AN140" s="92">
        <f>(Prices!N144-Prices!N143)/Prices!N143</f>
        <v>3.8015913571545067E-2</v>
      </c>
    </row>
    <row r="141" spans="1:40" x14ac:dyDescent="0.25">
      <c r="G141" s="29"/>
      <c r="H141" s="29"/>
      <c r="I141" s="29"/>
      <c r="J141" s="29"/>
      <c r="K141" s="29"/>
      <c r="L141" s="29"/>
      <c r="M141" s="29"/>
      <c r="O141" s="38">
        <v>42692</v>
      </c>
      <c r="P141" s="92">
        <f t="shared" si="30"/>
        <v>-1.214869316883711E-2</v>
      </c>
      <c r="Q141" s="92">
        <f t="shared" si="31"/>
        <v>1.9040017748853815E-2</v>
      </c>
      <c r="R141" s="92">
        <f t="shared" si="32"/>
        <v>2.8579314642301096E-2</v>
      </c>
      <c r="S141" s="92">
        <f t="shared" si="33"/>
        <v>-1.4650759493670971E-2</v>
      </c>
      <c r="T141" s="92">
        <f t="shared" si="34"/>
        <v>3.3681397029305497E-2</v>
      </c>
      <c r="U141" s="92">
        <f t="shared" si="35"/>
        <v>3.9330078740157488E-2</v>
      </c>
      <c r="V141" s="92">
        <f t="shared" si="36"/>
        <v>-4.2385276872964138E-2</v>
      </c>
      <c r="W141" s="92">
        <f t="shared" si="37"/>
        <v>5.0362702000519559E-2</v>
      </c>
      <c r="X141" s="92">
        <f t="shared" si="38"/>
        <v>3.6038471970598888E-2</v>
      </c>
      <c r="Y141" s="92">
        <f t="shared" si="39"/>
        <v>-2.5921755899517788E-2</v>
      </c>
      <c r="Z141" s="92">
        <f t="shared" si="40"/>
        <v>8.0220713821540276E-3</v>
      </c>
      <c r="AB141" s="38">
        <v>42692</v>
      </c>
      <c r="AC141" s="36">
        <v>4.0000000000000003E-5</v>
      </c>
      <c r="AD141" s="92">
        <f>(Prices!D145-Prices!D144)/Prices!D144</f>
        <v>-1.2108693168837109E-2</v>
      </c>
      <c r="AE141" s="92">
        <f>(Prices!E145-Prices!E144)/Prices!E144</f>
        <v>1.9080017748853813E-2</v>
      </c>
      <c r="AF141" s="92">
        <f>(Prices!F145-Prices!F144)/Prices!F144</f>
        <v>2.8619314642301094E-2</v>
      </c>
      <c r="AG141" s="92">
        <f>(Prices!G145-Prices!G144)/Prices!G144</f>
        <v>-1.4610759493670971E-2</v>
      </c>
      <c r="AH141" s="92">
        <f>(Prices!H145-Prices!H144)/Prices!H144</f>
        <v>3.3721397029305496E-2</v>
      </c>
      <c r="AI141" s="92">
        <f>(Prices!I145-Prices!I144)/Prices!I144</f>
        <v>3.9370078740157487E-2</v>
      </c>
      <c r="AJ141" s="92">
        <f>(Prices!J145-Prices!J144)/Prices!J144</f>
        <v>-4.234527687296414E-2</v>
      </c>
      <c r="AK141" s="92">
        <f>(Prices!K145-Prices!K144)/Prices!K144</f>
        <v>5.0402702000519557E-2</v>
      </c>
      <c r="AL141" s="92">
        <f>(Prices!L145-Prices!L144)/Prices!L144</f>
        <v>3.6078471970598887E-2</v>
      </c>
      <c r="AM141" s="92">
        <f>(Prices!M145-Prices!M144)/Prices!M144</f>
        <v>-2.5881755899517789E-2</v>
      </c>
      <c r="AN141" s="92">
        <f>(Prices!N145-Prices!N144)/Prices!N144</f>
        <v>8.0620713821540277E-3</v>
      </c>
    </row>
    <row r="142" spans="1:40" x14ac:dyDescent="0.25">
      <c r="G142" s="29"/>
      <c r="H142" s="29"/>
      <c r="I142" s="29"/>
      <c r="J142" s="29"/>
      <c r="K142" s="29"/>
      <c r="L142" s="29"/>
      <c r="M142" s="29"/>
      <c r="O142" s="38">
        <v>42699</v>
      </c>
      <c r="P142" s="92">
        <f t="shared" si="30"/>
        <v>3.0242921447564733E-3</v>
      </c>
      <c r="Q142" s="92">
        <f t="shared" si="31"/>
        <v>1.6360580551523882E-2</v>
      </c>
      <c r="R142" s="92">
        <f t="shared" si="32"/>
        <v>2.6546548618180933E-2</v>
      </c>
      <c r="S142" s="92">
        <f t="shared" si="33"/>
        <v>2.5173390829286529E-2</v>
      </c>
      <c r="T142" s="92">
        <f t="shared" si="34"/>
        <v>2.0348349514563054E-2</v>
      </c>
      <c r="U142" s="92">
        <f t="shared" si="35"/>
        <v>2.5166611570248111E-2</v>
      </c>
      <c r="V142" s="92">
        <f t="shared" si="36"/>
        <v>2.3769523809523758E-2</v>
      </c>
      <c r="W142" s="92">
        <f t="shared" si="37"/>
        <v>1.6531852584714363E-2</v>
      </c>
      <c r="X142" s="92">
        <f t="shared" si="38"/>
        <v>3.8529144684252593E-2</v>
      </c>
      <c r="Y142" s="92">
        <f t="shared" si="39"/>
        <v>-3.0516686637145133E-2</v>
      </c>
      <c r="Z142" s="92">
        <f t="shared" si="40"/>
        <v>1.4374135130580567E-2</v>
      </c>
      <c r="AB142" s="38">
        <v>42699</v>
      </c>
      <c r="AC142" s="36">
        <v>4.0000000000000003E-5</v>
      </c>
      <c r="AD142" s="92">
        <f>(Prices!D146-Prices!D145)/Prices!D145</f>
        <v>3.0642921447564734E-3</v>
      </c>
      <c r="AE142" s="92">
        <f>(Prices!E146-Prices!E145)/Prices!E145</f>
        <v>1.640058055152388E-2</v>
      </c>
      <c r="AF142" s="92">
        <f>(Prices!F146-Prices!F145)/Prices!F145</f>
        <v>2.6586548618180932E-2</v>
      </c>
      <c r="AG142" s="92">
        <f>(Prices!G146-Prices!G145)/Prices!G145</f>
        <v>2.5213390829286527E-2</v>
      </c>
      <c r="AH142" s="92">
        <f>(Prices!H146-Prices!H145)/Prices!H145</f>
        <v>2.0388349514563052E-2</v>
      </c>
      <c r="AI142" s="92">
        <f>(Prices!I146-Prices!I145)/Prices!I145</f>
        <v>2.5206611570248109E-2</v>
      </c>
      <c r="AJ142" s="92">
        <f>(Prices!J146-Prices!J145)/Prices!J145</f>
        <v>2.3809523809523756E-2</v>
      </c>
      <c r="AK142" s="92">
        <f>(Prices!K146-Prices!K145)/Prices!K145</f>
        <v>1.6571852584714362E-2</v>
      </c>
      <c r="AL142" s="92">
        <f>(Prices!L146-Prices!L145)/Prices!L145</f>
        <v>3.8569144684252592E-2</v>
      </c>
      <c r="AM142" s="92">
        <f>(Prices!M146-Prices!M145)/Prices!M145</f>
        <v>-3.0476686637145135E-2</v>
      </c>
      <c r="AN142" s="92">
        <f>(Prices!N146-Prices!N145)/Prices!N145</f>
        <v>1.4414135130580567E-2</v>
      </c>
    </row>
    <row r="143" spans="1:40" x14ac:dyDescent="0.25">
      <c r="G143" s="29"/>
      <c r="H143" s="29"/>
      <c r="I143" s="29"/>
      <c r="J143" s="29"/>
      <c r="K143" s="29"/>
      <c r="L143" s="29"/>
      <c r="M143" s="29"/>
      <c r="O143" s="38">
        <v>42706</v>
      </c>
      <c r="P143" s="92">
        <f t="shared" si="30"/>
        <v>-6.1499771681378579E-3</v>
      </c>
      <c r="Q143" s="92">
        <f t="shared" si="31"/>
        <v>-2.3247351135227273E-3</v>
      </c>
      <c r="R143" s="92">
        <f t="shared" si="32"/>
        <v>-5.1336141573868864E-2</v>
      </c>
      <c r="S143" s="92">
        <f t="shared" si="33"/>
        <v>1.4689473122465626E-2</v>
      </c>
      <c r="T143" s="92">
        <f t="shared" si="34"/>
        <v>-4.0953415794481418E-2</v>
      </c>
      <c r="U143" s="92">
        <f t="shared" si="35"/>
        <v>-4.9885492408974975E-2</v>
      </c>
      <c r="V143" s="92">
        <f t="shared" si="36"/>
        <v>1.6571295681063213E-2</v>
      </c>
      <c r="W143" s="92">
        <f t="shared" si="37"/>
        <v>1.7721557177615498E-2</v>
      </c>
      <c r="X143" s="92">
        <f t="shared" si="38"/>
        <v>2.7620188570329038E-2</v>
      </c>
      <c r="Y143" s="92">
        <f t="shared" si="39"/>
        <v>-4.0609586243954811E-2</v>
      </c>
      <c r="Z143" s="92">
        <f t="shared" si="40"/>
        <v>-9.7086692267978475E-3</v>
      </c>
      <c r="AB143" s="38">
        <v>42706</v>
      </c>
      <c r="AC143" s="36">
        <v>4.0000000000000003E-5</v>
      </c>
      <c r="AD143" s="92">
        <f>(Prices!D147-Prices!D146)/Prices!D146</f>
        <v>-6.1099771681378577E-3</v>
      </c>
      <c r="AE143" s="92">
        <f>(Prices!E147-Prices!E146)/Prices!E146</f>
        <v>-2.2847351135227272E-3</v>
      </c>
      <c r="AF143" s="92">
        <f>(Prices!F147-Prices!F146)/Prices!F146</f>
        <v>-5.1296141573868866E-2</v>
      </c>
      <c r="AG143" s="92">
        <f>(Prices!G147-Prices!G146)/Prices!G146</f>
        <v>1.4729473122465626E-2</v>
      </c>
      <c r="AH143" s="92">
        <f>(Prices!H147-Prices!H146)/Prices!H146</f>
        <v>-4.091341579448142E-2</v>
      </c>
      <c r="AI143" s="92">
        <f>(Prices!I147-Prices!I146)/Prices!I146</f>
        <v>-4.9845492408974977E-2</v>
      </c>
      <c r="AJ143" s="92">
        <f>(Prices!J147-Prices!J146)/Prices!J146</f>
        <v>1.6611295681063211E-2</v>
      </c>
      <c r="AK143" s="92">
        <f>(Prices!K147-Prices!K146)/Prices!K146</f>
        <v>1.7761557177615496E-2</v>
      </c>
      <c r="AL143" s="92">
        <f>(Prices!L147-Prices!L146)/Prices!L146</f>
        <v>2.7660188570329036E-2</v>
      </c>
      <c r="AM143" s="92">
        <f>(Prices!M147-Prices!M146)/Prices!M146</f>
        <v>-4.0569586243954812E-2</v>
      </c>
      <c r="AN143" s="92">
        <f>(Prices!N147-Prices!N146)/Prices!N146</f>
        <v>-9.6686692267978474E-3</v>
      </c>
    </row>
    <row r="144" spans="1:40" x14ac:dyDescent="0.25">
      <c r="G144" s="29"/>
      <c r="H144" s="29"/>
      <c r="I144" s="29"/>
      <c r="J144" s="29"/>
      <c r="K144" s="29"/>
      <c r="L144" s="29"/>
      <c r="M144" s="29"/>
      <c r="O144" s="38">
        <v>42713</v>
      </c>
      <c r="P144" s="92">
        <f t="shared" si="30"/>
        <v>3.5084814425843262E-2</v>
      </c>
      <c r="Q144" s="92">
        <f t="shared" si="31"/>
        <v>2.0868441391153781E-3</v>
      </c>
      <c r="R144" s="92">
        <f t="shared" si="32"/>
        <v>3.8192612113922962E-2</v>
      </c>
      <c r="S144" s="92">
        <f t="shared" si="33"/>
        <v>2.7788998357963956E-2</v>
      </c>
      <c r="T144" s="92">
        <f t="shared" si="34"/>
        <v>5.8273333333333434E-2</v>
      </c>
      <c r="U144" s="92">
        <f t="shared" si="35"/>
        <v>1.7898144796380033E-2</v>
      </c>
      <c r="V144" s="92">
        <f t="shared" si="36"/>
        <v>7.592039215686272E-2</v>
      </c>
      <c r="W144" s="92">
        <f t="shared" si="37"/>
        <v>4.5361945971790552E-2</v>
      </c>
      <c r="X144" s="92">
        <f t="shared" si="38"/>
        <v>-4.8461488554978262E-2</v>
      </c>
      <c r="Y144" s="92">
        <f t="shared" si="39"/>
        <v>3.018362923550821E-2</v>
      </c>
      <c r="Z144" s="92">
        <f t="shared" si="40"/>
        <v>3.0771032433016876E-2</v>
      </c>
      <c r="AB144" s="38">
        <v>42713</v>
      </c>
      <c r="AC144" s="36">
        <v>6.0000000000000008E-5</v>
      </c>
      <c r="AD144" s="92">
        <f>(Prices!D148-Prices!D147)/Prices!D147</f>
        <v>3.514481442584326E-2</v>
      </c>
      <c r="AE144" s="92">
        <f>(Prices!E148-Prices!E147)/Prices!E147</f>
        <v>2.1468441391153783E-3</v>
      </c>
      <c r="AF144" s="92">
        <f>(Prices!F148-Prices!F147)/Prices!F147</f>
        <v>3.825261211392296E-2</v>
      </c>
      <c r="AG144" s="92">
        <f>(Prices!G148-Prices!G147)/Prices!G147</f>
        <v>2.7848998357963957E-2</v>
      </c>
      <c r="AH144" s="92">
        <f>(Prices!H148-Prices!H147)/Prices!H147</f>
        <v>5.8333333333333431E-2</v>
      </c>
      <c r="AI144" s="92">
        <f>(Prices!I148-Prices!I147)/Prices!I147</f>
        <v>1.7958144796380034E-2</v>
      </c>
      <c r="AJ144" s="92">
        <f>(Prices!J148-Prices!J147)/Prices!J147</f>
        <v>7.5980392156862725E-2</v>
      </c>
      <c r="AK144" s="92">
        <f>(Prices!K148-Prices!K147)/Prices!K147</f>
        <v>4.5421945971790549E-2</v>
      </c>
      <c r="AL144" s="92">
        <f>(Prices!L148-Prices!L147)/Prices!L147</f>
        <v>-4.8401488554978264E-2</v>
      </c>
      <c r="AM144" s="92">
        <f>(Prices!M148-Prices!M147)/Prices!M147</f>
        <v>3.0243629235508211E-2</v>
      </c>
      <c r="AN144" s="92">
        <f>(Prices!N148-Prices!N147)/Prices!N147</f>
        <v>3.0831032433016877E-2</v>
      </c>
    </row>
    <row r="145" spans="7:40" x14ac:dyDescent="0.25">
      <c r="G145" s="29"/>
      <c r="H145" s="29"/>
      <c r="I145" s="29"/>
      <c r="J145" s="29"/>
      <c r="K145" s="29"/>
      <c r="L145" s="29"/>
      <c r="M145" s="29"/>
      <c r="O145" s="38">
        <v>42720</v>
      </c>
      <c r="P145" s="92">
        <f t="shared" si="30"/>
        <v>-5.8867126546747551E-3</v>
      </c>
      <c r="Q145" s="92">
        <f t="shared" si="31"/>
        <v>7.9689802913456551E-4</v>
      </c>
      <c r="R145" s="92">
        <f t="shared" si="32"/>
        <v>-1.4227447798797168E-2</v>
      </c>
      <c r="S145" s="92">
        <f t="shared" si="33"/>
        <v>-1.2776530595147972E-2</v>
      </c>
      <c r="T145" s="92">
        <f t="shared" si="34"/>
        <v>-3.4555688038995183E-2</v>
      </c>
      <c r="U145" s="92">
        <f t="shared" si="35"/>
        <v>1.244173635227123E-2</v>
      </c>
      <c r="V145" s="92">
        <f t="shared" si="36"/>
        <v>-4.1062277904327954E-2</v>
      </c>
      <c r="W145" s="92">
        <f t="shared" si="37"/>
        <v>-2.3384948547907528E-2</v>
      </c>
      <c r="X145" s="92">
        <f t="shared" si="38"/>
        <v>1.1499890381223383E-2</v>
      </c>
      <c r="Y145" s="92">
        <f t="shared" si="39"/>
        <v>-8.7580157651535821E-3</v>
      </c>
      <c r="Z145" s="92">
        <f t="shared" si="40"/>
        <v>-7.0613436449865757E-4</v>
      </c>
      <c r="AB145" s="38">
        <v>42720</v>
      </c>
      <c r="AC145" s="36">
        <v>6.0000000000000008E-5</v>
      </c>
      <c r="AD145" s="92">
        <f>(Prices!D149-Prices!D148)/Prices!D148</f>
        <v>-5.8267126546747549E-3</v>
      </c>
      <c r="AE145" s="92">
        <f>(Prices!E149-Prices!E148)/Prices!E148</f>
        <v>8.5689802913456556E-4</v>
      </c>
      <c r="AF145" s="92">
        <f>(Prices!F149-Prices!F148)/Prices!F148</f>
        <v>-1.4167447798797169E-2</v>
      </c>
      <c r="AG145" s="92">
        <f>(Prices!G149-Prices!G148)/Prices!G148</f>
        <v>-1.2716530595147973E-2</v>
      </c>
      <c r="AH145" s="92">
        <f>(Prices!H149-Prices!H148)/Prices!H148</f>
        <v>-3.4495688038995186E-2</v>
      </c>
      <c r="AI145" s="92">
        <f>(Prices!I149-Prices!I148)/Prices!I148</f>
        <v>1.2501736352271229E-2</v>
      </c>
      <c r="AJ145" s="92">
        <f>(Prices!J149-Prices!J148)/Prices!J148</f>
        <v>-4.1002277904327956E-2</v>
      </c>
      <c r="AK145" s="92">
        <f>(Prices!K149-Prices!K148)/Prices!K148</f>
        <v>-2.3324948547907527E-2</v>
      </c>
      <c r="AL145" s="92">
        <f>(Prices!L149-Prices!L148)/Prices!L148</f>
        <v>1.1559890381223382E-2</v>
      </c>
      <c r="AM145" s="92">
        <f>(Prices!M149-Prices!M148)/Prices!M148</f>
        <v>-8.6980157651535828E-3</v>
      </c>
      <c r="AN145" s="92">
        <f>(Prices!N149-Prices!N148)/Prices!N148</f>
        <v>-6.4613436449865753E-4</v>
      </c>
    </row>
    <row r="146" spans="7:40" x14ac:dyDescent="0.25">
      <c r="G146" s="29"/>
      <c r="H146" s="29"/>
      <c r="I146" s="29"/>
      <c r="J146" s="29"/>
      <c r="K146" s="29"/>
      <c r="L146" s="29"/>
      <c r="M146" s="29"/>
      <c r="O146" s="38">
        <v>42727</v>
      </c>
      <c r="P146" s="92">
        <f t="shared" si="30"/>
        <v>7.26600732600739E-3</v>
      </c>
      <c r="Q146" s="92">
        <f t="shared" si="31"/>
        <v>1.1926301369863064E-2</v>
      </c>
      <c r="R146" s="92">
        <f t="shared" si="32"/>
        <v>3.661458919686359E-3</v>
      </c>
      <c r="S146" s="92">
        <f t="shared" si="33"/>
        <v>2.1363948220064738E-2</v>
      </c>
      <c r="T146" s="92">
        <f t="shared" si="34"/>
        <v>2.9648737864077689E-2</v>
      </c>
      <c r="U146" s="92">
        <f t="shared" si="35"/>
        <v>2.0381761558512755E-2</v>
      </c>
      <c r="V146" s="92">
        <f t="shared" si="36"/>
        <v>-1.3520015835312741E-2</v>
      </c>
      <c r="W146" s="92">
        <f t="shared" si="37"/>
        <v>8.134802154062315E-3</v>
      </c>
      <c r="X146" s="92">
        <f t="shared" si="38"/>
        <v>-5.9491538611157967E-4</v>
      </c>
      <c r="Y146" s="92">
        <f t="shared" si="39"/>
        <v>7.6259391280507642E-4</v>
      </c>
      <c r="Z146" s="92">
        <f t="shared" si="40"/>
        <v>2.4731233410306207E-3</v>
      </c>
      <c r="AB146" s="38">
        <v>42727</v>
      </c>
      <c r="AC146" s="36">
        <v>6.0000000000000008E-5</v>
      </c>
      <c r="AD146" s="92">
        <f>(Prices!D150-Prices!D149)/Prices!D149</f>
        <v>7.3260073260073902E-3</v>
      </c>
      <c r="AE146" s="92">
        <f>(Prices!E150-Prices!E149)/Prices!E149</f>
        <v>1.1986301369863063E-2</v>
      </c>
      <c r="AF146" s="92">
        <f>(Prices!F150-Prices!F149)/Prices!F149</f>
        <v>3.7214589196863592E-3</v>
      </c>
      <c r="AG146" s="92">
        <f>(Prices!G150-Prices!G149)/Prices!G149</f>
        <v>2.1423948220064739E-2</v>
      </c>
      <c r="AH146" s="92">
        <f>(Prices!H150-Prices!H149)/Prices!H149</f>
        <v>2.970873786407769E-2</v>
      </c>
      <c r="AI146" s="92">
        <f>(Prices!I150-Prices!I149)/Prices!I149</f>
        <v>2.0441761558512756E-2</v>
      </c>
      <c r="AJ146" s="92">
        <f>(Prices!J150-Prices!J149)/Prices!J149</f>
        <v>-1.3460015835312741E-2</v>
      </c>
      <c r="AK146" s="92">
        <f>(Prices!K150-Prices!K149)/Prices!K149</f>
        <v>8.1948021540623143E-3</v>
      </c>
      <c r="AL146" s="92">
        <f>(Prices!L150-Prices!L149)/Prices!L149</f>
        <v>-5.3491538611157962E-4</v>
      </c>
      <c r="AM146" s="92">
        <f>(Prices!M150-Prices!M149)/Prices!M149</f>
        <v>8.2259391280507647E-4</v>
      </c>
      <c r="AN146" s="92">
        <f>(Prices!N150-Prices!N149)/Prices!N149</f>
        <v>2.5331233410306208E-3</v>
      </c>
    </row>
    <row r="147" spans="7:40" x14ac:dyDescent="0.25">
      <c r="G147" s="29"/>
      <c r="H147" s="29"/>
      <c r="I147" s="29"/>
      <c r="J147" s="29"/>
      <c r="K147" s="29"/>
      <c r="L147" s="29"/>
      <c r="M147" s="29"/>
      <c r="O147" s="38">
        <v>42734</v>
      </c>
      <c r="P147" s="92">
        <f t="shared" si="30"/>
        <v>-1.0669370629370833E-3</v>
      </c>
      <c r="Q147" s="92">
        <f t="shared" si="31"/>
        <v>-2.0100394811061926E-4</v>
      </c>
      <c r="R147" s="92">
        <f t="shared" si="32"/>
        <v>-1.4154360400700955E-2</v>
      </c>
      <c r="S147" s="92">
        <f t="shared" si="33"/>
        <v>-1.3557306888029899E-2</v>
      </c>
      <c r="T147" s="92">
        <f t="shared" si="34"/>
        <v>-1.8351533094474806E-2</v>
      </c>
      <c r="U147" s="92">
        <f t="shared" si="35"/>
        <v>-1.9016708792686163E-2</v>
      </c>
      <c r="V147" s="92">
        <f t="shared" si="36"/>
        <v>-2.6544751203852333E-2</v>
      </c>
      <c r="W147" s="92">
        <f t="shared" si="37"/>
        <v>-1.8870961449140786E-2</v>
      </c>
      <c r="X147" s="92">
        <f t="shared" si="38"/>
        <v>-7.3582046416581521E-3</v>
      </c>
      <c r="Y147" s="92">
        <f t="shared" si="39"/>
        <v>-1.0744931506849329E-2</v>
      </c>
      <c r="Z147" s="92">
        <f t="shared" si="40"/>
        <v>-1.1085739825235596E-2</v>
      </c>
      <c r="AB147" s="38">
        <v>42734</v>
      </c>
      <c r="AC147" s="36">
        <v>6.0000000000000008E-5</v>
      </c>
      <c r="AD147" s="92">
        <f>(Prices!D151-Prices!D150)/Prices!D150</f>
        <v>-1.0069370629370833E-3</v>
      </c>
      <c r="AE147" s="92">
        <f>(Prices!E151-Prices!E150)/Prices!E150</f>
        <v>-1.4100394811061923E-4</v>
      </c>
      <c r="AF147" s="92">
        <f>(Prices!F151-Prices!F150)/Prices!F150</f>
        <v>-1.4094360400700955E-2</v>
      </c>
      <c r="AG147" s="92">
        <f>(Prices!G151-Prices!G150)/Prices!G150</f>
        <v>-1.34973068880299E-2</v>
      </c>
      <c r="AH147" s="92">
        <f>(Prices!H151-Prices!H150)/Prices!H150</f>
        <v>-1.8291533094474805E-2</v>
      </c>
      <c r="AI147" s="92">
        <f>(Prices!I151-Prices!I150)/Prices!I150</f>
        <v>-1.8956708792686162E-2</v>
      </c>
      <c r="AJ147" s="92">
        <f>(Prices!J151-Prices!J150)/Prices!J150</f>
        <v>-2.6484751203852332E-2</v>
      </c>
      <c r="AK147" s="92">
        <f>(Prices!K151-Prices!K150)/Prices!K150</f>
        <v>-1.8810961449140785E-2</v>
      </c>
      <c r="AL147" s="92">
        <f>(Prices!L151-Prices!L150)/Prices!L150</f>
        <v>-7.2982046416581519E-3</v>
      </c>
      <c r="AM147" s="92">
        <f>(Prices!M151-Prices!M150)/Prices!M150</f>
        <v>-1.068493150684933E-2</v>
      </c>
      <c r="AN147" s="92">
        <f>(Prices!N151-Prices!N150)/Prices!N150</f>
        <v>-1.1025739825235597E-2</v>
      </c>
    </row>
    <row r="148" spans="7:40" x14ac:dyDescent="0.25">
      <c r="G148" s="29"/>
      <c r="H148" s="29"/>
      <c r="I148" s="29"/>
      <c r="J148" s="29"/>
      <c r="K148" s="29"/>
      <c r="L148" s="29"/>
      <c r="M148" s="29"/>
      <c r="O148" s="38">
        <v>42741</v>
      </c>
      <c r="P148" s="92">
        <f t="shared" si="30"/>
        <v>-1.9640711259410614E-3</v>
      </c>
      <c r="Q148" s="92">
        <f t="shared" si="31"/>
        <v>-1.0213715978000266E-2</v>
      </c>
      <c r="R148" s="92">
        <f t="shared" si="32"/>
        <v>6.1443980689986306E-2</v>
      </c>
      <c r="S148" s="92">
        <f t="shared" si="33"/>
        <v>2.1908269653665789E-2</v>
      </c>
      <c r="T148" s="92">
        <f t="shared" si="34"/>
        <v>3.0481682673837805E-2</v>
      </c>
      <c r="U148" s="92">
        <f t="shared" si="35"/>
        <v>1.6111029190078206E-2</v>
      </c>
      <c r="V148" s="92">
        <f t="shared" si="36"/>
        <v>5.1877345424567109E-2</v>
      </c>
      <c r="W148" s="92">
        <f t="shared" si="37"/>
        <v>3.7809822485207138E-2</v>
      </c>
      <c r="X148" s="92">
        <f t="shared" si="38"/>
        <v>-1.133285203156404E-2</v>
      </c>
      <c r="Y148" s="92">
        <f t="shared" si="39"/>
        <v>4.9787687621157498E-2</v>
      </c>
      <c r="Z148" s="92">
        <f t="shared" si="40"/>
        <v>1.6980105160638134E-2</v>
      </c>
      <c r="AB148" s="38">
        <v>42741</v>
      </c>
      <c r="AC148" s="36">
        <v>6.0000000000000008E-5</v>
      </c>
      <c r="AD148" s="92">
        <f>(Prices!D152-Prices!D151)/Prices!D151</f>
        <v>-1.9040711259410614E-3</v>
      </c>
      <c r="AE148" s="92">
        <f>(Prices!E152-Prices!E151)/Prices!E151</f>
        <v>-1.0153715978000266E-2</v>
      </c>
      <c r="AF148" s="92">
        <f>(Prices!F152-Prices!F151)/Prices!F151</f>
        <v>6.1503980689986304E-2</v>
      </c>
      <c r="AG148" s="92">
        <f>(Prices!G152-Prices!G151)/Prices!G151</f>
        <v>2.196826965366579E-2</v>
      </c>
      <c r="AH148" s="92">
        <f>(Prices!H152-Prices!H151)/Prices!H151</f>
        <v>3.0541682673837806E-2</v>
      </c>
      <c r="AI148" s="92">
        <f>(Prices!I152-Prices!I151)/Prices!I151</f>
        <v>1.6171029190078207E-2</v>
      </c>
      <c r="AJ148" s="92">
        <f>(Prices!J152-Prices!J151)/Prices!J151</f>
        <v>5.1937345424567107E-2</v>
      </c>
      <c r="AK148" s="92">
        <f>(Prices!K152-Prices!K151)/Prices!K151</f>
        <v>3.7869822485207136E-2</v>
      </c>
      <c r="AL148" s="92">
        <f>(Prices!L152-Prices!L151)/Prices!L151</f>
        <v>-1.1272852031564041E-2</v>
      </c>
      <c r="AM148" s="92">
        <f>(Prices!M152-Prices!M151)/Prices!M151</f>
        <v>4.9847687621157495E-2</v>
      </c>
      <c r="AN148" s="92">
        <f>(Prices!N152-Prices!N151)/Prices!N151</f>
        <v>1.7040105160638135E-2</v>
      </c>
    </row>
    <row r="149" spans="7:40" x14ac:dyDescent="0.25">
      <c r="G149" s="29"/>
      <c r="H149" s="29"/>
      <c r="I149" s="29"/>
      <c r="J149" s="29"/>
      <c r="K149" s="29"/>
      <c r="L149" s="29"/>
      <c r="M149" s="29"/>
      <c r="O149" s="38">
        <v>42748</v>
      </c>
      <c r="P149" s="92">
        <f t="shared" si="30"/>
        <v>-4.8030112775627187E-3</v>
      </c>
      <c r="Q149" s="92">
        <f t="shared" si="31"/>
        <v>-5.788817495369589E-3</v>
      </c>
      <c r="R149" s="92">
        <f t="shared" si="32"/>
        <v>2.6480711021127194E-2</v>
      </c>
      <c r="S149" s="92">
        <f t="shared" si="33"/>
        <v>-1.7871086299742218E-3</v>
      </c>
      <c r="T149" s="92">
        <f t="shared" si="34"/>
        <v>-3.631472506989706E-3</v>
      </c>
      <c r="U149" s="92">
        <f t="shared" si="35"/>
        <v>1.1373250168577131E-2</v>
      </c>
      <c r="V149" s="92">
        <f t="shared" si="36"/>
        <v>-1.0278087774294594E-2</v>
      </c>
      <c r="W149" s="92">
        <f t="shared" si="37"/>
        <v>-1.0022006841504936E-3</v>
      </c>
      <c r="X149" s="92">
        <f t="shared" si="38"/>
        <v>5.8089738759728241E-3</v>
      </c>
      <c r="Y149" s="92">
        <f t="shared" si="39"/>
        <v>2.7343394882616893E-2</v>
      </c>
      <c r="Z149" s="92">
        <f t="shared" si="40"/>
        <v>-1.1177165458433876E-3</v>
      </c>
      <c r="AB149" s="38">
        <v>42748</v>
      </c>
      <c r="AC149" s="36">
        <v>8.9999999999999992E-5</v>
      </c>
      <c r="AD149" s="92">
        <f>(Prices!D153-Prices!D152)/Prices!D152</f>
        <v>-4.7130112775627189E-3</v>
      </c>
      <c r="AE149" s="92">
        <f>(Prices!E153-Prices!E152)/Prices!E152</f>
        <v>-5.6988174953695892E-3</v>
      </c>
      <c r="AF149" s="92">
        <f>(Prices!F153-Prices!F152)/Prices!F152</f>
        <v>2.6570711021127194E-2</v>
      </c>
      <c r="AG149" s="92">
        <f>(Prices!G153-Prices!G152)/Prices!G152</f>
        <v>-1.6971086299742218E-3</v>
      </c>
      <c r="AH149" s="92">
        <f>(Prices!H153-Prices!H152)/Prices!H152</f>
        <v>-3.5414725069897062E-3</v>
      </c>
      <c r="AI149" s="92">
        <f>(Prices!I153-Prices!I152)/Prices!I152</f>
        <v>1.1463250168577131E-2</v>
      </c>
      <c r="AJ149" s="92">
        <f>(Prices!J153-Prices!J152)/Prices!J152</f>
        <v>-1.0188087774294594E-2</v>
      </c>
      <c r="AK149" s="92">
        <f>(Prices!K153-Prices!K152)/Prices!K152</f>
        <v>-9.1220068415049369E-4</v>
      </c>
      <c r="AL149" s="92">
        <f>(Prices!L153-Prices!L152)/Prices!L152</f>
        <v>5.8989738759728239E-3</v>
      </c>
      <c r="AM149" s="92">
        <f>(Prices!M153-Prices!M152)/Prices!M152</f>
        <v>2.7433394882616893E-2</v>
      </c>
      <c r="AN149" s="92">
        <f>(Prices!N153-Prices!N152)/Prices!N152</f>
        <v>-1.0277165458433875E-3</v>
      </c>
    </row>
    <row r="150" spans="7:40" x14ac:dyDescent="0.25">
      <c r="G150" s="29"/>
      <c r="H150" s="29"/>
      <c r="I150" s="29"/>
      <c r="J150" s="29"/>
      <c r="K150" s="29"/>
      <c r="L150" s="29"/>
      <c r="M150" s="29"/>
      <c r="O150" s="38">
        <v>42755</v>
      </c>
      <c r="P150" s="92">
        <f t="shared" si="30"/>
        <v>6.1110823608998589E-3</v>
      </c>
      <c r="Q150" s="92">
        <f t="shared" si="31"/>
        <v>-1.9527310502938766E-3</v>
      </c>
      <c r="R150" s="92">
        <f t="shared" si="32"/>
        <v>-1.0871493859295877E-2</v>
      </c>
      <c r="S150" s="92">
        <f t="shared" si="33"/>
        <v>4.3172278536799634E-3</v>
      </c>
      <c r="T150" s="92">
        <f t="shared" si="34"/>
        <v>-3.0828918817808397E-3</v>
      </c>
      <c r="U150" s="92">
        <f t="shared" si="35"/>
        <v>-3.4233333333333333E-3</v>
      </c>
      <c r="V150" s="92">
        <f t="shared" si="36"/>
        <v>-2.1467672209026234E-2</v>
      </c>
      <c r="W150" s="92">
        <f t="shared" si="37"/>
        <v>-2.7937523396484792E-2</v>
      </c>
      <c r="X150" s="92">
        <f t="shared" si="38"/>
        <v>-1.1868040607135751E-2</v>
      </c>
      <c r="Y150" s="92">
        <f t="shared" si="39"/>
        <v>4.2347881899861407E-4</v>
      </c>
      <c r="Z150" s="92">
        <f t="shared" si="40"/>
        <v>-1.5538932582863168E-3</v>
      </c>
      <c r="AB150" s="38">
        <v>42755</v>
      </c>
      <c r="AC150" s="36">
        <v>8.9999999999999992E-5</v>
      </c>
      <c r="AD150" s="92">
        <f>(Prices!D154-Prices!D153)/Prices!D153</f>
        <v>6.2010823608998587E-3</v>
      </c>
      <c r="AE150" s="92">
        <f>(Prices!E154-Prices!E153)/Prices!E153</f>
        <v>-1.8627310502938766E-3</v>
      </c>
      <c r="AF150" s="92">
        <f>(Prices!F154-Prices!F153)/Prices!F153</f>
        <v>-1.0781493859295877E-2</v>
      </c>
      <c r="AG150" s="92">
        <f>(Prices!G154-Prices!G153)/Prices!G153</f>
        <v>4.4072278536799632E-3</v>
      </c>
      <c r="AH150" s="92">
        <f>(Prices!H154-Prices!H153)/Prices!H153</f>
        <v>-2.9928918817808399E-3</v>
      </c>
      <c r="AI150" s="92">
        <f>(Prices!I154-Prices!I153)/Prices!I153</f>
        <v>-3.3333333333333335E-3</v>
      </c>
      <c r="AJ150" s="92">
        <f>(Prices!J154-Prices!J153)/Prices!J153</f>
        <v>-2.1377672209026234E-2</v>
      </c>
      <c r="AK150" s="92">
        <f>(Prices!K154-Prices!K153)/Prices!K153</f>
        <v>-2.7847523396484792E-2</v>
      </c>
      <c r="AL150" s="92">
        <f>(Prices!L154-Prices!L153)/Prices!L153</f>
        <v>-1.1778040607135751E-2</v>
      </c>
      <c r="AM150" s="92">
        <f>(Prices!M154-Prices!M153)/Prices!M153</f>
        <v>5.1347881899861409E-4</v>
      </c>
      <c r="AN150" s="92">
        <f>(Prices!N154-Prices!N153)/Prices!N153</f>
        <v>-1.4638932582863168E-3</v>
      </c>
    </row>
    <row r="151" spans="7:40" x14ac:dyDescent="0.25">
      <c r="G151" s="29"/>
      <c r="H151" s="29"/>
      <c r="I151" s="29"/>
      <c r="J151" s="29"/>
      <c r="K151" s="29"/>
      <c r="L151" s="29"/>
      <c r="M151" s="29"/>
      <c r="O151" s="38">
        <v>42762</v>
      </c>
      <c r="P151" s="92">
        <f t="shared" si="30"/>
        <v>-5.7486360211421493E-3</v>
      </c>
      <c r="Q151" s="92">
        <f t="shared" si="31"/>
        <v>-3.7710881424054003E-4</v>
      </c>
      <c r="R151" s="92">
        <f t="shared" si="32"/>
        <v>3.3856530898357648E-2</v>
      </c>
      <c r="S151" s="92">
        <f t="shared" si="33"/>
        <v>5.1122938005390757E-2</v>
      </c>
      <c r="T151" s="92">
        <f t="shared" si="34"/>
        <v>5.6007560975609799E-2</v>
      </c>
      <c r="U151" s="92">
        <f t="shared" si="35"/>
        <v>4.3789598662207371E-2</v>
      </c>
      <c r="V151" s="92">
        <f t="shared" si="36"/>
        <v>1.0427799352750873E-2</v>
      </c>
      <c r="W151" s="92">
        <f t="shared" si="37"/>
        <v>2.4798471472176453E-2</v>
      </c>
      <c r="X151" s="92">
        <f t="shared" si="38"/>
        <v>5.5450670722584925E-3</v>
      </c>
      <c r="Y151" s="92">
        <f t="shared" si="39"/>
        <v>1.6332889402104197E-2</v>
      </c>
      <c r="Z151" s="92">
        <f t="shared" si="40"/>
        <v>1.0203565996005149E-2</v>
      </c>
      <c r="AB151" s="38">
        <v>42762</v>
      </c>
      <c r="AC151" s="36">
        <v>8.9999999999999992E-5</v>
      </c>
      <c r="AD151" s="92">
        <f>(Prices!D155-Prices!D154)/Prices!D154</f>
        <v>-5.6586360211421495E-3</v>
      </c>
      <c r="AE151" s="92">
        <f>(Prices!E155-Prices!E154)/Prices!E154</f>
        <v>-2.8710881424054007E-4</v>
      </c>
      <c r="AF151" s="92">
        <f>(Prices!F155-Prices!F154)/Prices!F154</f>
        <v>3.3946530898357648E-2</v>
      </c>
      <c r="AG151" s="92">
        <f>(Prices!G155-Prices!G154)/Prices!G154</f>
        <v>5.1212938005390757E-2</v>
      </c>
      <c r="AH151" s="92">
        <f>(Prices!H155-Prices!H154)/Prices!H154</f>
        <v>5.6097560975609799E-2</v>
      </c>
      <c r="AI151" s="92">
        <f>(Prices!I155-Prices!I154)/Prices!I154</f>
        <v>4.3879598662207371E-2</v>
      </c>
      <c r="AJ151" s="92">
        <f>(Prices!J155-Prices!J154)/Prices!J154</f>
        <v>1.0517799352750873E-2</v>
      </c>
      <c r="AK151" s="92">
        <f>(Prices!K155-Prices!K154)/Prices!K154</f>
        <v>2.4888471472176453E-2</v>
      </c>
      <c r="AL151" s="92">
        <f>(Prices!L155-Prices!L154)/Prices!L154</f>
        <v>5.6350670722584923E-3</v>
      </c>
      <c r="AM151" s="92">
        <f>(Prices!M155-Prices!M154)/Prices!M154</f>
        <v>1.6422889402104197E-2</v>
      </c>
      <c r="AN151" s="92">
        <f>(Prices!N155-Prices!N154)/Prices!N154</f>
        <v>1.0293565996005149E-2</v>
      </c>
    </row>
    <row r="152" spans="7:40" x14ac:dyDescent="0.25">
      <c r="G152" s="29"/>
      <c r="H152" s="29"/>
      <c r="I152" s="29"/>
      <c r="J152" s="29"/>
      <c r="K152" s="29"/>
      <c r="L152" s="29"/>
      <c r="M152" s="29"/>
      <c r="O152" s="38">
        <v>42769</v>
      </c>
      <c r="P152" s="92">
        <f t="shared" si="30"/>
        <v>-1.3838084291187745E-2</v>
      </c>
      <c r="Q152" s="92">
        <f t="shared" si="31"/>
        <v>5.3595634692778807E-5</v>
      </c>
      <c r="R152" s="92">
        <f t="shared" si="32"/>
        <v>-3.0684552793362966E-2</v>
      </c>
      <c r="S152" s="92">
        <f t="shared" si="33"/>
        <v>-3.1694114490160921E-2</v>
      </c>
      <c r="T152" s="92">
        <f t="shared" si="34"/>
        <v>-1.8032796233789269E-2</v>
      </c>
      <c r="U152" s="92">
        <f t="shared" si="35"/>
        <v>-1.9697843137254915E-2</v>
      </c>
      <c r="V152" s="92">
        <f t="shared" si="36"/>
        <v>5.5144835868695188E-3</v>
      </c>
      <c r="W152" s="92">
        <f t="shared" si="37"/>
        <v>1.7779415807560164E-2</v>
      </c>
      <c r="X152" s="92">
        <f t="shared" si="38"/>
        <v>-1.7049188733511775E-2</v>
      </c>
      <c r="Y152" s="92">
        <f t="shared" si="39"/>
        <v>1.0008459984852275E-2</v>
      </c>
      <c r="Z152" s="92">
        <f t="shared" si="40"/>
        <v>1.0996944996410336E-3</v>
      </c>
      <c r="AB152" s="38">
        <v>42769</v>
      </c>
      <c r="AC152" s="36">
        <v>8.9999999999999992E-5</v>
      </c>
      <c r="AD152" s="92">
        <f>(Prices!D156-Prices!D155)/Prices!D155</f>
        <v>-1.3748084291187745E-2</v>
      </c>
      <c r="AE152" s="92">
        <f>(Prices!E156-Prices!E155)/Prices!E155</f>
        <v>1.435956346927788E-4</v>
      </c>
      <c r="AF152" s="92">
        <f>(Prices!F156-Prices!F155)/Prices!F155</f>
        <v>-3.0594552793362966E-2</v>
      </c>
      <c r="AG152" s="92">
        <f>(Prices!G156-Prices!G155)/Prices!G155</f>
        <v>-3.1604114490160921E-2</v>
      </c>
      <c r="AH152" s="92">
        <f>(Prices!H156-Prices!H155)/Prices!H155</f>
        <v>-1.794279623378927E-2</v>
      </c>
      <c r="AI152" s="92">
        <f>(Prices!I156-Prices!I155)/Prices!I155</f>
        <v>-1.9607843137254916E-2</v>
      </c>
      <c r="AJ152" s="92">
        <f>(Prices!J156-Prices!J155)/Prices!J155</f>
        <v>5.6044835868695186E-3</v>
      </c>
      <c r="AK152" s="92">
        <f>(Prices!K156-Prices!K155)/Prices!K155</f>
        <v>1.7869415807560164E-2</v>
      </c>
      <c r="AL152" s="92">
        <f>(Prices!L156-Prices!L155)/Prices!L155</f>
        <v>-1.6959188733511776E-2</v>
      </c>
      <c r="AM152" s="92">
        <f>(Prices!M156-Prices!M155)/Prices!M155</f>
        <v>1.0098459984852275E-2</v>
      </c>
      <c r="AN152" s="92">
        <f>(Prices!N156-Prices!N155)/Prices!N155</f>
        <v>1.1896944996410337E-3</v>
      </c>
    </row>
    <row r="153" spans="7:40" x14ac:dyDescent="0.25">
      <c r="G153" s="29"/>
      <c r="H153" s="29"/>
      <c r="I153" s="29"/>
      <c r="J153" s="29"/>
      <c r="K153" s="29"/>
      <c r="L153" s="29"/>
      <c r="M153" s="29"/>
      <c r="O153" s="38">
        <v>42776</v>
      </c>
      <c r="P153" s="92">
        <f t="shared" si="30"/>
        <v>2.2533458787903332E-2</v>
      </c>
      <c r="Q153" s="92">
        <f t="shared" si="31"/>
        <v>1.2688176597272081E-2</v>
      </c>
      <c r="R153" s="92">
        <f t="shared" si="32"/>
        <v>2.1213393960708499E-2</v>
      </c>
      <c r="S153" s="92">
        <f t="shared" si="33"/>
        <v>2.3493806870923988E-2</v>
      </c>
      <c r="T153" s="92">
        <f t="shared" si="34"/>
        <v>1.7457033285094046E-2</v>
      </c>
      <c r="U153" s="92">
        <f t="shared" si="35"/>
        <v>-1.760633986928109E-2</v>
      </c>
      <c r="V153" s="92">
        <f t="shared" si="36"/>
        <v>-4.0708917197452791E-3</v>
      </c>
      <c r="W153" s="92">
        <f t="shared" si="37"/>
        <v>5.9869750168805571E-3</v>
      </c>
      <c r="X153" s="92">
        <f t="shared" si="38"/>
        <v>3.6179065967056757E-2</v>
      </c>
      <c r="Y153" s="92">
        <f t="shared" si="39"/>
        <v>0.18036488627843036</v>
      </c>
      <c r="Z153" s="92">
        <f t="shared" si="40"/>
        <v>8.0409384659641554E-3</v>
      </c>
      <c r="AB153" s="38">
        <v>42776</v>
      </c>
      <c r="AC153" s="36">
        <v>8.9999999999999992E-5</v>
      </c>
      <c r="AD153" s="92">
        <f>(Prices!D157-Prices!D156)/Prices!D156</f>
        <v>2.2623458787903332E-2</v>
      </c>
      <c r="AE153" s="92">
        <f>(Prices!E157-Prices!E156)/Prices!E156</f>
        <v>1.2778176597272081E-2</v>
      </c>
      <c r="AF153" s="92">
        <f>(Prices!F157-Prices!F156)/Prices!F156</f>
        <v>2.1303393960708499E-2</v>
      </c>
      <c r="AG153" s="92">
        <f>(Prices!G157-Prices!G156)/Prices!G156</f>
        <v>2.3583806870923988E-2</v>
      </c>
      <c r="AH153" s="92">
        <f>(Prices!H157-Prices!H156)/Prices!H156</f>
        <v>1.7547033285094046E-2</v>
      </c>
      <c r="AI153" s="92">
        <f>(Prices!I157-Prices!I156)/Prices!I156</f>
        <v>-1.751633986928109E-2</v>
      </c>
      <c r="AJ153" s="92">
        <f>(Prices!J157-Prices!J156)/Prices!J156</f>
        <v>-3.9808917197452793E-3</v>
      </c>
      <c r="AK153" s="92">
        <f>(Prices!K157-Prices!K156)/Prices!K156</f>
        <v>6.0769750168805569E-3</v>
      </c>
      <c r="AL153" s="92">
        <f>(Prices!L157-Prices!L156)/Prices!L156</f>
        <v>3.6269065967056757E-2</v>
      </c>
      <c r="AM153" s="92">
        <f>(Prices!M157-Prices!M156)/Prices!M156</f>
        <v>0.18045488627843037</v>
      </c>
      <c r="AN153" s="92">
        <f>(Prices!N157-Prices!N156)/Prices!N156</f>
        <v>8.1309384659641552E-3</v>
      </c>
    </row>
    <row r="154" spans="7:40" x14ac:dyDescent="0.25">
      <c r="G154" s="29"/>
      <c r="H154" s="29"/>
      <c r="I154" s="29"/>
      <c r="J154" s="29"/>
      <c r="K154" s="29"/>
      <c r="L154" s="29"/>
      <c r="M154" s="29"/>
      <c r="O154" s="38">
        <v>42783</v>
      </c>
      <c r="P154" s="92">
        <f t="shared" si="30"/>
        <v>2.1977039106145187E-2</v>
      </c>
      <c r="Q154" s="92">
        <f t="shared" si="31"/>
        <v>2.6986835837822461E-2</v>
      </c>
      <c r="R154" s="92">
        <f t="shared" si="32"/>
        <v>2.11919829047451E-2</v>
      </c>
      <c r="S154" s="92">
        <f t="shared" si="33"/>
        <v>3.8892193346568141E-2</v>
      </c>
      <c r="T154" s="92">
        <f t="shared" si="34"/>
        <v>-1.5201111111111136E-2</v>
      </c>
      <c r="U154" s="92">
        <f t="shared" si="35"/>
        <v>1.6940335284725935E-2</v>
      </c>
      <c r="V154" s="92">
        <f t="shared" si="36"/>
        <v>5.5055235811351149E-3</v>
      </c>
      <c r="W154" s="92">
        <f t="shared" si="37"/>
        <v>3.234847874720348E-2</v>
      </c>
      <c r="X154" s="92">
        <f t="shared" si="38"/>
        <v>-4.1302085401455071E-3</v>
      </c>
      <c r="Y154" s="92">
        <f t="shared" si="39"/>
        <v>-4.031866821935208E-2</v>
      </c>
      <c r="Z154" s="92">
        <f t="shared" si="40"/>
        <v>1.504743296328157E-2</v>
      </c>
      <c r="AB154" s="38">
        <v>42783</v>
      </c>
      <c r="AC154" s="36">
        <v>8.9999999999999992E-5</v>
      </c>
      <c r="AD154" s="92">
        <f>(Prices!D158-Prices!D157)/Prices!D157</f>
        <v>2.2067039106145186E-2</v>
      </c>
      <c r="AE154" s="92">
        <f>(Prices!E158-Prices!E157)/Prices!E157</f>
        <v>2.7076835837822461E-2</v>
      </c>
      <c r="AF154" s="92">
        <f>(Prices!F158-Prices!F157)/Prices!F157</f>
        <v>2.12819829047451E-2</v>
      </c>
      <c r="AG154" s="92">
        <f>(Prices!G158-Prices!G157)/Prices!G157</f>
        <v>3.8982193346568141E-2</v>
      </c>
      <c r="AH154" s="92">
        <f>(Prices!H158-Prices!H157)/Prices!H157</f>
        <v>-1.5111111111111136E-2</v>
      </c>
      <c r="AI154" s="92">
        <f>(Prices!I158-Prices!I157)/Prices!I157</f>
        <v>1.7030335284725934E-2</v>
      </c>
      <c r="AJ154" s="92">
        <f>(Prices!J158-Prices!J157)/Prices!J157</f>
        <v>5.5955235811351147E-3</v>
      </c>
      <c r="AK154" s="92">
        <f>(Prices!K158-Prices!K157)/Prices!K157</f>
        <v>3.2438478747203479E-2</v>
      </c>
      <c r="AL154" s="92">
        <f>(Prices!L158-Prices!L157)/Prices!L157</f>
        <v>-4.0402085401455073E-3</v>
      </c>
      <c r="AM154" s="92">
        <f>(Prices!M158-Prices!M157)/Prices!M157</f>
        <v>-4.022866821935208E-2</v>
      </c>
      <c r="AN154" s="92">
        <f>(Prices!N158-Prices!N157)/Prices!N157</f>
        <v>1.513743296328157E-2</v>
      </c>
    </row>
    <row r="155" spans="7:40" x14ac:dyDescent="0.25">
      <c r="G155" s="29"/>
      <c r="H155" s="29"/>
      <c r="I155" s="29"/>
      <c r="J155" s="29"/>
      <c r="K155" s="29"/>
      <c r="L155" s="29"/>
      <c r="M155" s="29"/>
      <c r="O155" s="38">
        <v>42790</v>
      </c>
      <c r="P155" s="92">
        <f t="shared" si="30"/>
        <v>2.4288245422246561E-2</v>
      </c>
      <c r="Q155" s="92">
        <f t="shared" si="31"/>
        <v>9.5718357487923102E-3</v>
      </c>
      <c r="R155" s="92">
        <f t="shared" si="32"/>
        <v>1.1114309819136708E-4</v>
      </c>
      <c r="S155" s="92">
        <f t="shared" si="33"/>
        <v>2.7296889734995593E-2</v>
      </c>
      <c r="T155" s="92">
        <f t="shared" si="34"/>
        <v>1.1281841155234704E-2</v>
      </c>
      <c r="U155" s="92">
        <f t="shared" si="35"/>
        <v>1.0375724751439001E-2</v>
      </c>
      <c r="V155" s="92">
        <f t="shared" si="36"/>
        <v>-8.8340381558028157E-3</v>
      </c>
      <c r="W155" s="92">
        <f t="shared" si="37"/>
        <v>-1.3524452871072535E-2</v>
      </c>
      <c r="X155" s="92">
        <f t="shared" si="38"/>
        <v>1.3008679711697002E-2</v>
      </c>
      <c r="Y155" s="92">
        <f t="shared" si="39"/>
        <v>4.7632980366203153E-3</v>
      </c>
      <c r="Z155" s="92">
        <f t="shared" si="40"/>
        <v>6.7917862754389565E-3</v>
      </c>
      <c r="AB155" s="38">
        <v>42790</v>
      </c>
      <c r="AC155" s="36">
        <v>8.9999999999999992E-5</v>
      </c>
      <c r="AD155" s="92">
        <f>(Prices!D159-Prices!D158)/Prices!D158</f>
        <v>2.437824542224656E-2</v>
      </c>
      <c r="AE155" s="92">
        <f>(Prices!E159-Prices!E158)/Prices!E158</f>
        <v>9.66183574879231E-3</v>
      </c>
      <c r="AF155" s="92">
        <f>(Prices!F159-Prices!F158)/Prices!F158</f>
        <v>2.0114309819136707E-4</v>
      </c>
      <c r="AG155" s="92">
        <f>(Prices!G159-Prices!G158)/Prices!G158</f>
        <v>2.7386889734995593E-2</v>
      </c>
      <c r="AH155" s="92">
        <f>(Prices!H159-Prices!H158)/Prices!H158</f>
        <v>1.1371841155234704E-2</v>
      </c>
      <c r="AI155" s="92">
        <f>(Prices!I159-Prices!I158)/Prices!I158</f>
        <v>1.0465724751439E-2</v>
      </c>
      <c r="AJ155" s="92">
        <f>(Prices!J159-Prices!J158)/Prices!J158</f>
        <v>-8.7440381558028159E-3</v>
      </c>
      <c r="AK155" s="92">
        <f>(Prices!K159-Prices!K158)/Prices!K158</f>
        <v>-1.3434452871072535E-2</v>
      </c>
      <c r="AL155" s="92">
        <f>(Prices!L159-Prices!L158)/Prices!L158</f>
        <v>1.3098679711697002E-2</v>
      </c>
      <c r="AM155" s="92">
        <f>(Prices!M159-Prices!M158)/Prices!M158</f>
        <v>4.8532980366203151E-3</v>
      </c>
      <c r="AN155" s="92">
        <f>(Prices!N159-Prices!N158)/Prices!N158</f>
        <v>6.8817862754389563E-3</v>
      </c>
    </row>
    <row r="156" spans="7:40" x14ac:dyDescent="0.25">
      <c r="G156" s="29"/>
      <c r="H156" s="29"/>
      <c r="I156" s="29"/>
      <c r="J156" s="29"/>
      <c r="K156" s="29"/>
      <c r="L156" s="29"/>
      <c r="M156" s="29"/>
      <c r="O156" s="38">
        <v>42797</v>
      </c>
      <c r="P156" s="92">
        <f t="shared" si="30"/>
        <v>1.0048199669174567E-2</v>
      </c>
      <c r="Q156" s="92">
        <f t="shared" si="31"/>
        <v>-4.4645727956255281E-3</v>
      </c>
      <c r="R156" s="92">
        <f t="shared" si="32"/>
        <v>5.399576989843986E-3</v>
      </c>
      <c r="S156" s="92">
        <f t="shared" si="33"/>
        <v>2.6623198827772802E-2</v>
      </c>
      <c r="T156" s="92">
        <f t="shared" si="34"/>
        <v>-5.6227503123327189E-3</v>
      </c>
      <c r="U156" s="92">
        <f t="shared" si="35"/>
        <v>7.9369290523045657E-3</v>
      </c>
      <c r="V156" s="92">
        <f t="shared" si="36"/>
        <v>1.4344643143544484E-2</v>
      </c>
      <c r="W156" s="92">
        <f t="shared" si="37"/>
        <v>2.846260267955188E-2</v>
      </c>
      <c r="X156" s="92">
        <f t="shared" si="38"/>
        <v>3.2185183326900797E-2</v>
      </c>
      <c r="Y156" s="92">
        <f t="shared" si="39"/>
        <v>3.3279923161361212E-2</v>
      </c>
      <c r="Z156" s="92">
        <f t="shared" si="40"/>
        <v>6.5757216116337121E-3</v>
      </c>
      <c r="AB156" s="38">
        <v>42797</v>
      </c>
      <c r="AC156" s="36">
        <v>8.9999999999999992E-5</v>
      </c>
      <c r="AD156" s="92">
        <f>(Prices!D160-Prices!D159)/Prices!D159</f>
        <v>1.0138199669174567E-2</v>
      </c>
      <c r="AE156" s="92">
        <f>(Prices!E160-Prices!E159)/Prices!E159</f>
        <v>-4.3745727956255283E-3</v>
      </c>
      <c r="AF156" s="92">
        <f>(Prices!F160-Prices!F159)/Prices!F159</f>
        <v>5.4895769898439858E-3</v>
      </c>
      <c r="AG156" s="92">
        <f>(Prices!G160-Prices!G159)/Prices!G159</f>
        <v>2.6713198827772802E-2</v>
      </c>
      <c r="AH156" s="92">
        <f>(Prices!H160-Prices!H159)/Prices!H159</f>
        <v>-5.5327503123327191E-3</v>
      </c>
      <c r="AI156" s="92">
        <f>(Prices!I160-Prices!I159)/Prices!I159</f>
        <v>8.0269290523045655E-3</v>
      </c>
      <c r="AJ156" s="92">
        <f>(Prices!J160-Prices!J159)/Prices!J159</f>
        <v>1.4434643143544484E-2</v>
      </c>
      <c r="AK156" s="92">
        <f>(Prices!K160-Prices!K159)/Prices!K159</f>
        <v>2.855260267955188E-2</v>
      </c>
      <c r="AL156" s="92">
        <f>(Prices!L160-Prices!L159)/Prices!L159</f>
        <v>3.2275183326900797E-2</v>
      </c>
      <c r="AM156" s="92">
        <f>(Prices!M160-Prices!M159)/Prices!M159</f>
        <v>3.3369923161361212E-2</v>
      </c>
      <c r="AN156" s="92">
        <f>(Prices!N160-Prices!N159)/Prices!N159</f>
        <v>6.6657216116337119E-3</v>
      </c>
    </row>
    <row r="157" spans="7:40" x14ac:dyDescent="0.25">
      <c r="G157" s="29"/>
      <c r="H157" s="29"/>
      <c r="I157" s="29"/>
      <c r="J157" s="29"/>
      <c r="K157" s="29"/>
      <c r="L157" s="29"/>
      <c r="M157" s="29"/>
      <c r="O157" s="38">
        <v>42804</v>
      </c>
      <c r="P157" s="92">
        <f t="shared" si="30"/>
        <v>9.9565009772331556E-3</v>
      </c>
      <c r="Q157" s="92">
        <f t="shared" si="31"/>
        <v>2.2542029383496045E-3</v>
      </c>
      <c r="R157" s="92">
        <f t="shared" si="32"/>
        <v>2.9557462229961762E-3</v>
      </c>
      <c r="S157" s="92">
        <f t="shared" si="33"/>
        <v>-1.9181933203531381E-2</v>
      </c>
      <c r="T157" s="92">
        <f t="shared" si="34"/>
        <v>2.6660847092605924E-2</v>
      </c>
      <c r="U157" s="92">
        <f t="shared" si="35"/>
        <v>3.1643606473156935E-2</v>
      </c>
      <c r="V157" s="92">
        <f t="shared" si="36"/>
        <v>-9.5661660079052174E-3</v>
      </c>
      <c r="W157" s="92">
        <f t="shared" si="37"/>
        <v>-7.3403032244287068E-3</v>
      </c>
      <c r="X157" s="92">
        <f t="shared" si="38"/>
        <v>1.8427220638407276E-2</v>
      </c>
      <c r="Y157" s="92">
        <f t="shared" si="39"/>
        <v>4.5171752708731736E-2</v>
      </c>
      <c r="Z157" s="92">
        <f t="shared" si="40"/>
        <v>-4.4943893174801157E-3</v>
      </c>
      <c r="AB157" s="38">
        <v>42804</v>
      </c>
      <c r="AC157" s="36">
        <v>8.0000000000000007E-5</v>
      </c>
      <c r="AD157" s="92">
        <f>(Prices!D161-Prices!D160)/Prices!D160</f>
        <v>1.0036500977233156E-2</v>
      </c>
      <c r="AE157" s="92">
        <f>(Prices!E161-Prices!E160)/Prices!E160</f>
        <v>2.3342029383496047E-3</v>
      </c>
      <c r="AF157" s="92">
        <f>(Prices!F161-Prices!F160)/Prices!F160</f>
        <v>3.0357462229961764E-3</v>
      </c>
      <c r="AG157" s="92">
        <f>(Prices!G161-Prices!G160)/Prices!G160</f>
        <v>-1.9101933203531381E-2</v>
      </c>
      <c r="AH157" s="92">
        <f>(Prices!H161-Prices!H160)/Prices!H160</f>
        <v>2.6740847092605925E-2</v>
      </c>
      <c r="AI157" s="92">
        <f>(Prices!I161-Prices!I160)/Prices!I160</f>
        <v>3.1723606473156932E-2</v>
      </c>
      <c r="AJ157" s="92">
        <f>(Prices!J161-Prices!J160)/Prices!J160</f>
        <v>-9.4861660079052171E-3</v>
      </c>
      <c r="AK157" s="92">
        <f>(Prices!K161-Prices!K160)/Prices!K160</f>
        <v>-7.2603032244287066E-3</v>
      </c>
      <c r="AL157" s="92">
        <f>(Prices!L161-Prices!L160)/Prices!L160</f>
        <v>1.8507220638407276E-2</v>
      </c>
      <c r="AM157" s="92">
        <f>(Prices!M161-Prices!M160)/Prices!M160</f>
        <v>4.5251752708731732E-2</v>
      </c>
      <c r="AN157" s="92">
        <f>(Prices!N161-Prices!N160)/Prices!N160</f>
        <v>-4.4143893174801154E-3</v>
      </c>
    </row>
    <row r="158" spans="7:40" x14ac:dyDescent="0.25">
      <c r="G158" s="29"/>
      <c r="H158" s="29"/>
      <c r="I158" s="29"/>
      <c r="J158" s="29"/>
      <c r="K158" s="29"/>
      <c r="L158" s="29"/>
      <c r="M158" s="29"/>
      <c r="O158" s="38">
        <v>42811</v>
      </c>
      <c r="P158" s="92">
        <f t="shared" si="30"/>
        <v>5.9342771814090822E-3</v>
      </c>
      <c r="Q158" s="92">
        <f t="shared" si="31"/>
        <v>7.3172602739726882E-3</v>
      </c>
      <c r="R158" s="92">
        <f t="shared" si="32"/>
        <v>-2.5598479281179718E-4</v>
      </c>
      <c r="S158" s="92">
        <f t="shared" si="33"/>
        <v>7.7544152210408997E-3</v>
      </c>
      <c r="T158" s="92">
        <f t="shared" si="34"/>
        <v>7.4361685020101331E-3</v>
      </c>
      <c r="U158" s="92">
        <f t="shared" si="35"/>
        <v>2.3198974231295962E-2</v>
      </c>
      <c r="V158" s="92">
        <f t="shared" si="36"/>
        <v>-4.0704229848363077E-3</v>
      </c>
      <c r="W158" s="92">
        <f t="shared" si="37"/>
        <v>-3.1699703161970287E-2</v>
      </c>
      <c r="X158" s="92">
        <f t="shared" si="38"/>
        <v>4.370970699351653E-3</v>
      </c>
      <c r="Y158" s="92">
        <f t="shared" si="39"/>
        <v>-1.5027642276422822E-3</v>
      </c>
      <c r="Z158" s="92">
        <f t="shared" si="40"/>
        <v>2.3013115408702409E-3</v>
      </c>
      <c r="AB158" s="38">
        <v>42811</v>
      </c>
      <c r="AC158" s="36">
        <v>8.0000000000000007E-5</v>
      </c>
      <c r="AD158" s="92">
        <f>(Prices!D162-Prices!D161)/Prices!D161</f>
        <v>6.0142771814090824E-3</v>
      </c>
      <c r="AE158" s="92">
        <f>(Prices!E162-Prices!E161)/Prices!E161</f>
        <v>7.3972602739726884E-3</v>
      </c>
      <c r="AF158" s="92">
        <f>(Prices!F162-Prices!F161)/Prices!F161</f>
        <v>-1.7598479281179716E-4</v>
      </c>
      <c r="AG158" s="92">
        <f>(Prices!G162-Prices!G161)/Prices!G161</f>
        <v>7.8344152210408999E-3</v>
      </c>
      <c r="AH158" s="92">
        <f>(Prices!H162-Prices!H161)/Prices!H161</f>
        <v>7.5161685020101333E-3</v>
      </c>
      <c r="AI158" s="92">
        <f>(Prices!I162-Prices!I161)/Prices!I161</f>
        <v>2.3278974231295962E-2</v>
      </c>
      <c r="AJ158" s="92">
        <f>(Prices!J162-Prices!J161)/Prices!J161</f>
        <v>-3.9904229848363075E-3</v>
      </c>
      <c r="AK158" s="92">
        <f>(Prices!K162-Prices!K161)/Prices!K161</f>
        <v>-3.161970316197029E-2</v>
      </c>
      <c r="AL158" s="92">
        <f>(Prices!L162-Prices!L161)/Prices!L161</f>
        <v>4.4509706993516533E-3</v>
      </c>
      <c r="AM158" s="92">
        <f>(Prices!M162-Prices!M161)/Prices!M161</f>
        <v>-1.4227642276422822E-3</v>
      </c>
      <c r="AN158" s="92">
        <f>(Prices!N162-Prices!N161)/Prices!N161</f>
        <v>2.3813115408702411E-3</v>
      </c>
    </row>
    <row r="159" spans="7:40" x14ac:dyDescent="0.25">
      <c r="G159" s="29"/>
      <c r="H159" s="29"/>
      <c r="I159" s="29"/>
      <c r="J159" s="29"/>
      <c r="K159" s="29"/>
      <c r="L159" s="29"/>
      <c r="M159" s="29"/>
      <c r="O159" s="38">
        <v>42818</v>
      </c>
      <c r="P159" s="92">
        <f t="shared" si="30"/>
        <v>-4.4988500727803386E-3</v>
      </c>
      <c r="Q159" s="92">
        <f t="shared" si="31"/>
        <v>-1.6669611096002353E-2</v>
      </c>
      <c r="R159" s="92">
        <f t="shared" si="32"/>
        <v>-7.9410012788772941E-3</v>
      </c>
      <c r="S159" s="92">
        <f t="shared" si="33"/>
        <v>-2.3844573916458979E-2</v>
      </c>
      <c r="T159" s="92">
        <f t="shared" si="34"/>
        <v>1.6575100624566286E-2</v>
      </c>
      <c r="U159" s="92">
        <f t="shared" si="35"/>
        <v>-1.9666374695863739E-2</v>
      </c>
      <c r="V159" s="92">
        <f t="shared" si="36"/>
        <v>-6.8990256410256495E-2</v>
      </c>
      <c r="W159" s="92">
        <f t="shared" si="37"/>
        <v>-5.6943616170590891E-2</v>
      </c>
      <c r="X159" s="92">
        <f t="shared" si="38"/>
        <v>-5.3209239521664627E-2</v>
      </c>
      <c r="Y159" s="92">
        <f t="shared" si="39"/>
        <v>-2.8354162426226574E-4</v>
      </c>
      <c r="Z159" s="92">
        <f t="shared" si="40"/>
        <v>-1.4489763481551532E-2</v>
      </c>
      <c r="AB159" s="38">
        <v>42818</v>
      </c>
      <c r="AC159" s="36">
        <v>8.0000000000000007E-5</v>
      </c>
      <c r="AD159" s="92">
        <f>(Prices!D163-Prices!D162)/Prices!D162</f>
        <v>-4.4188500727803384E-3</v>
      </c>
      <c r="AE159" s="92">
        <f>(Prices!E163-Prices!E162)/Prices!E162</f>
        <v>-1.6589611096002353E-2</v>
      </c>
      <c r="AF159" s="92">
        <f>(Prices!F163-Prices!F162)/Prices!F162</f>
        <v>-7.8610012788772939E-3</v>
      </c>
      <c r="AG159" s="92">
        <f>(Prices!G163-Prices!G162)/Prices!G162</f>
        <v>-2.3764573916458979E-2</v>
      </c>
      <c r="AH159" s="92">
        <f>(Prices!H163-Prices!H162)/Prices!H162</f>
        <v>1.6655100624566287E-2</v>
      </c>
      <c r="AI159" s="92">
        <f>(Prices!I163-Prices!I162)/Prices!I162</f>
        <v>-1.9586374695863738E-2</v>
      </c>
      <c r="AJ159" s="92">
        <f>(Prices!J163-Prices!J162)/Prices!J162</f>
        <v>-6.8910256410256499E-2</v>
      </c>
      <c r="AK159" s="92">
        <f>(Prices!K163-Prices!K162)/Prices!K162</f>
        <v>-5.6863616170590894E-2</v>
      </c>
      <c r="AL159" s="92">
        <f>(Prices!L163-Prices!L162)/Prices!L162</f>
        <v>-5.312923952166463E-2</v>
      </c>
      <c r="AM159" s="92">
        <f>(Prices!M163-Prices!M162)/Prices!M162</f>
        <v>-2.0354162426226572E-4</v>
      </c>
      <c r="AN159" s="92">
        <f>(Prices!N163-Prices!N162)/Prices!N162</f>
        <v>-1.4409763481551532E-2</v>
      </c>
    </row>
    <row r="160" spans="7:40" x14ac:dyDescent="0.25">
      <c r="G160" s="29"/>
      <c r="H160" s="29"/>
      <c r="I160" s="29"/>
      <c r="J160" s="29"/>
      <c r="K160" s="29"/>
      <c r="L160" s="29"/>
      <c r="M160" s="29"/>
      <c r="O160" s="38">
        <v>42825</v>
      </c>
      <c r="P160" s="92">
        <f t="shared" si="30"/>
        <v>-1.0198465322878208E-3</v>
      </c>
      <c r="Q160" s="92">
        <f t="shared" si="31"/>
        <v>8.2164601769912689E-3</v>
      </c>
      <c r="R160" s="92">
        <f t="shared" si="32"/>
        <v>4.8322916810384392E-2</v>
      </c>
      <c r="S160" s="92">
        <f t="shared" si="33"/>
        <v>5.8350832718074425E-3</v>
      </c>
      <c r="T160" s="92">
        <f t="shared" si="34"/>
        <v>5.2101023890784156E-3</v>
      </c>
      <c r="U160" s="92">
        <f t="shared" si="35"/>
        <v>-4.5225462216157261E-4</v>
      </c>
      <c r="V160" s="92">
        <f t="shared" si="36"/>
        <v>1.6411703958693073E-3</v>
      </c>
      <c r="W160" s="92">
        <f t="shared" si="37"/>
        <v>8.8695996231748127E-3</v>
      </c>
      <c r="X160" s="92">
        <f t="shared" si="38"/>
        <v>-5.5318261205192449E-3</v>
      </c>
      <c r="Y160" s="92">
        <f t="shared" si="39"/>
        <v>1.4985146579804601E-2</v>
      </c>
      <c r="Z160" s="92">
        <f t="shared" si="40"/>
        <v>7.9149445643302944E-3</v>
      </c>
      <c r="AB160" s="38">
        <v>42825</v>
      </c>
      <c r="AC160" s="36">
        <v>8.0000000000000007E-5</v>
      </c>
      <c r="AD160" s="92">
        <f>(Prices!D164-Prices!D163)/Prices!D163</f>
        <v>-9.3984653228782074E-4</v>
      </c>
      <c r="AE160" s="92">
        <f>(Prices!E164-Prices!E163)/Prices!E163</f>
        <v>8.2964601769912692E-3</v>
      </c>
      <c r="AF160" s="92">
        <f>(Prices!F164-Prices!F163)/Prices!F163</f>
        <v>4.8402916810384389E-2</v>
      </c>
      <c r="AG160" s="92">
        <f>(Prices!G164-Prices!G163)/Prices!G163</f>
        <v>5.9150832718074427E-3</v>
      </c>
      <c r="AH160" s="92">
        <f>(Prices!H164-Prices!H163)/Prices!H163</f>
        <v>5.2901023890784158E-3</v>
      </c>
      <c r="AI160" s="92">
        <f>(Prices!I164-Prices!I163)/Prices!I163</f>
        <v>-3.7225462216157262E-4</v>
      </c>
      <c r="AJ160" s="92">
        <f>(Prices!J164-Prices!J163)/Prices!J163</f>
        <v>1.7211703958693073E-3</v>
      </c>
      <c r="AK160" s="92">
        <f>(Prices!K164-Prices!K163)/Prices!K163</f>
        <v>8.9495996231748129E-3</v>
      </c>
      <c r="AL160" s="92">
        <f>(Prices!L164-Prices!L163)/Prices!L163</f>
        <v>-5.4518261205192447E-3</v>
      </c>
      <c r="AM160" s="92">
        <f>(Prices!M164-Prices!M163)/Prices!M163</f>
        <v>1.5065146579804602E-2</v>
      </c>
      <c r="AN160" s="92">
        <f>(Prices!N164-Prices!N163)/Prices!N163</f>
        <v>7.9949445643302947E-3</v>
      </c>
    </row>
    <row r="161" spans="7:40" x14ac:dyDescent="0.25">
      <c r="G161" s="29"/>
      <c r="H161" s="29"/>
      <c r="I161" s="29"/>
      <c r="J161" s="29"/>
      <c r="K161" s="29"/>
      <c r="L161" s="29"/>
      <c r="M161" s="29"/>
      <c r="O161" s="38">
        <v>42832</v>
      </c>
      <c r="P161" s="92">
        <f t="shared" si="30"/>
        <v>-7.0835540688862185E-3</v>
      </c>
      <c r="Q161" s="92">
        <f t="shared" si="31"/>
        <v>3.896961053208887E-3</v>
      </c>
      <c r="R161" s="92">
        <f t="shared" si="32"/>
        <v>9.3273817178554999E-3</v>
      </c>
      <c r="S161" s="92">
        <f t="shared" si="33"/>
        <v>1.1171894153567702E-2</v>
      </c>
      <c r="T161" s="92">
        <f t="shared" si="34"/>
        <v>-5.172514004413464E-3</v>
      </c>
      <c r="U161" s="92">
        <f t="shared" si="35"/>
        <v>-4.5239324726913029E-4</v>
      </c>
      <c r="V161" s="92">
        <f t="shared" si="36"/>
        <v>-3.5303367697594512E-2</v>
      </c>
      <c r="W161" s="92">
        <f t="shared" si="37"/>
        <v>-2.0854976657329612E-2</v>
      </c>
      <c r="X161" s="92">
        <f t="shared" si="38"/>
        <v>2.2283442320752953E-2</v>
      </c>
      <c r="Y161" s="92">
        <f t="shared" si="39"/>
        <v>-5.0940393100681915E-3</v>
      </c>
      <c r="Z161" s="92">
        <f t="shared" si="40"/>
        <v>-3.1188408661057877E-3</v>
      </c>
      <c r="AB161" s="38">
        <v>42832</v>
      </c>
      <c r="AC161" s="36">
        <v>8.0000000000000007E-5</v>
      </c>
      <c r="AD161" s="92">
        <f>(Prices!D165-Prices!D164)/Prices!D164</f>
        <v>-7.0035540688862183E-3</v>
      </c>
      <c r="AE161" s="92">
        <f>(Prices!E165-Prices!E164)/Prices!E164</f>
        <v>3.9769610532088872E-3</v>
      </c>
      <c r="AF161" s="92">
        <f>(Prices!F165-Prices!F164)/Prices!F164</f>
        <v>9.4073817178555001E-3</v>
      </c>
      <c r="AG161" s="92">
        <f>(Prices!G165-Prices!G164)/Prices!G164</f>
        <v>1.1251894153567702E-2</v>
      </c>
      <c r="AH161" s="92">
        <f>(Prices!H165-Prices!H164)/Prices!H164</f>
        <v>-5.0925140044134638E-3</v>
      </c>
      <c r="AI161" s="92">
        <f>(Prices!I165-Prices!I164)/Prices!I164</f>
        <v>-3.723932472691303E-4</v>
      </c>
      <c r="AJ161" s="92">
        <f>(Prices!J165-Prices!J164)/Prices!J164</f>
        <v>-3.5223367697594515E-2</v>
      </c>
      <c r="AK161" s="92">
        <f>(Prices!K165-Prices!K164)/Prices!K164</f>
        <v>-2.0774976657329611E-2</v>
      </c>
      <c r="AL161" s="92">
        <f>(Prices!L165-Prices!L164)/Prices!L164</f>
        <v>2.2363442320752953E-2</v>
      </c>
      <c r="AM161" s="92">
        <f>(Prices!M165-Prices!M164)/Prices!M164</f>
        <v>-5.0140393100681913E-3</v>
      </c>
      <c r="AN161" s="92">
        <f>(Prices!N165-Prices!N164)/Prices!N164</f>
        <v>-3.0388408661057875E-3</v>
      </c>
    </row>
    <row r="162" spans="7:40" x14ac:dyDescent="0.25">
      <c r="G162" s="29"/>
      <c r="H162" s="29"/>
      <c r="I162" s="29"/>
      <c r="J162" s="29"/>
      <c r="K162" s="29"/>
      <c r="L162" s="29"/>
      <c r="M162" s="29"/>
      <c r="O162" s="38">
        <v>42839</v>
      </c>
      <c r="P162" s="92">
        <f t="shared" si="30"/>
        <v>-7.1931076870831775E-3</v>
      </c>
      <c r="Q162" s="92">
        <f t="shared" si="31"/>
        <v>-1.6394610025952709E-2</v>
      </c>
      <c r="R162" s="92">
        <f t="shared" si="32"/>
        <v>-1.1549373323797588E-2</v>
      </c>
      <c r="S162" s="92">
        <f t="shared" si="33"/>
        <v>-1.8199881573392102E-2</v>
      </c>
      <c r="T162" s="92">
        <f t="shared" si="34"/>
        <v>-1.9590605698686241E-2</v>
      </c>
      <c r="U162" s="92">
        <f t="shared" si="35"/>
        <v>-3.354370048429154E-2</v>
      </c>
      <c r="V162" s="92">
        <f t="shared" si="36"/>
        <v>-1.0825663401602938E-2</v>
      </c>
      <c r="W162" s="92">
        <f t="shared" si="37"/>
        <v>-3.0175756853397021E-2</v>
      </c>
      <c r="X162" s="92">
        <f t="shared" si="38"/>
        <v>4.8422064056940035E-3</v>
      </c>
      <c r="Y162" s="92">
        <f t="shared" si="39"/>
        <v>-2.412709937512594E-2</v>
      </c>
      <c r="Z162" s="92">
        <f t="shared" si="40"/>
        <v>-1.1428320108538547E-2</v>
      </c>
      <c r="AB162" s="38">
        <v>42839</v>
      </c>
      <c r="AC162" s="36">
        <v>1.3999999999999999E-4</v>
      </c>
      <c r="AD162" s="92">
        <f>(Prices!D166-Prices!D165)/Prices!D165</f>
        <v>-7.0531076870831771E-3</v>
      </c>
      <c r="AE162" s="92">
        <f>(Prices!E166-Prices!E165)/Prices!E165</f>
        <v>-1.6254610025952708E-2</v>
      </c>
      <c r="AF162" s="92">
        <f>(Prices!F166-Prices!F165)/Prices!F165</f>
        <v>-1.1409373323797588E-2</v>
      </c>
      <c r="AG162" s="92">
        <f>(Prices!G166-Prices!G165)/Prices!G165</f>
        <v>-1.8059881573392101E-2</v>
      </c>
      <c r="AH162" s="92">
        <f>(Prices!H166-Prices!H165)/Prices!H165</f>
        <v>-1.945060569868624E-2</v>
      </c>
      <c r="AI162" s="92">
        <f>(Prices!I166-Prices!I165)/Prices!I165</f>
        <v>-3.3403700484291539E-2</v>
      </c>
      <c r="AJ162" s="92">
        <f>(Prices!J166-Prices!J165)/Prices!J165</f>
        <v>-1.0685663401602938E-2</v>
      </c>
      <c r="AK162" s="92">
        <f>(Prices!K166-Prices!K165)/Prices!K165</f>
        <v>-3.003575685339702E-2</v>
      </c>
      <c r="AL162" s="92">
        <f>(Prices!L166-Prices!L165)/Prices!L165</f>
        <v>4.9822064056940039E-3</v>
      </c>
      <c r="AM162" s="92">
        <f>(Prices!M166-Prices!M165)/Prices!M165</f>
        <v>-2.3987099375125939E-2</v>
      </c>
      <c r="AN162" s="92">
        <f>(Prices!N166-Prices!N165)/Prices!N165</f>
        <v>-1.1288320108538547E-2</v>
      </c>
    </row>
    <row r="163" spans="7:40" x14ac:dyDescent="0.25">
      <c r="G163" s="29"/>
      <c r="H163" s="29"/>
      <c r="I163" s="29"/>
      <c r="J163" s="29"/>
      <c r="K163" s="29"/>
      <c r="L163" s="29"/>
      <c r="M163" s="29"/>
      <c r="O163" s="38">
        <v>42846</v>
      </c>
      <c r="P163" s="92">
        <f t="shared" si="30"/>
        <v>1.4967395446986229E-2</v>
      </c>
      <c r="Q163" s="92">
        <f t="shared" si="31"/>
        <v>1.8743643432379886E-2</v>
      </c>
      <c r="R163" s="92">
        <f t="shared" si="32"/>
        <v>1.5526915701152199E-2</v>
      </c>
      <c r="S163" s="92">
        <f t="shared" si="33"/>
        <v>2.6963974490376897E-2</v>
      </c>
      <c r="T163" s="92">
        <f t="shared" si="34"/>
        <v>2.5786570384548495E-2</v>
      </c>
      <c r="U163" s="92">
        <f t="shared" si="35"/>
        <v>2.5168324768756408E-2</v>
      </c>
      <c r="V163" s="92">
        <f t="shared" si="36"/>
        <v>2.0562070207020739E-2</v>
      </c>
      <c r="W163" s="92">
        <f t="shared" si="37"/>
        <v>2.7139429835340366E-2</v>
      </c>
      <c r="X163" s="92">
        <f t="shared" si="38"/>
        <v>8.6890840415485178E-3</v>
      </c>
      <c r="Y163" s="92">
        <f t="shared" si="39"/>
        <v>2.9806303180503833E-2</v>
      </c>
      <c r="Z163" s="92">
        <f t="shared" si="40"/>
        <v>8.335918514264351E-3</v>
      </c>
      <c r="AB163" s="38">
        <v>42846</v>
      </c>
      <c r="AC163" s="36">
        <v>1.3999999999999999E-4</v>
      </c>
      <c r="AD163" s="92">
        <f>(Prices!D167-Prices!D166)/Prices!D166</f>
        <v>1.5107395446986228E-2</v>
      </c>
      <c r="AE163" s="92">
        <f>(Prices!E167-Prices!E166)/Prices!E166</f>
        <v>1.8883643432379887E-2</v>
      </c>
      <c r="AF163" s="92">
        <f>(Prices!F167-Prices!F166)/Prices!F166</f>
        <v>1.5666915701152199E-2</v>
      </c>
      <c r="AG163" s="92">
        <f>(Prices!G167-Prices!G166)/Prices!G166</f>
        <v>2.7103974490376898E-2</v>
      </c>
      <c r="AH163" s="92">
        <f>(Prices!H167-Prices!H166)/Prices!H166</f>
        <v>2.5926570384548497E-2</v>
      </c>
      <c r="AI163" s="92">
        <f>(Prices!I167-Prices!I166)/Prices!I166</f>
        <v>2.5308324768756409E-2</v>
      </c>
      <c r="AJ163" s="92">
        <f>(Prices!J167-Prices!J166)/Prices!J166</f>
        <v>2.070207020702074E-2</v>
      </c>
      <c r="AK163" s="92">
        <f>(Prices!K167-Prices!K166)/Prices!K166</f>
        <v>2.7279429835340367E-2</v>
      </c>
      <c r="AL163" s="92">
        <f>(Prices!L167-Prices!L166)/Prices!L166</f>
        <v>8.8290840415485173E-3</v>
      </c>
      <c r="AM163" s="92">
        <f>(Prices!M167-Prices!M166)/Prices!M166</f>
        <v>2.9946303180503835E-2</v>
      </c>
      <c r="AN163" s="92">
        <f>(Prices!N167-Prices!N166)/Prices!N166</f>
        <v>8.4759185142643505E-3</v>
      </c>
    </row>
    <row r="164" spans="7:40" x14ac:dyDescent="0.25">
      <c r="G164" s="29"/>
      <c r="H164" s="29"/>
      <c r="I164" s="29"/>
      <c r="J164" s="29"/>
      <c r="K164" s="29"/>
      <c r="L164" s="29"/>
      <c r="M164" s="29"/>
      <c r="O164" s="38">
        <v>42853</v>
      </c>
      <c r="P164" s="92">
        <f t="shared" si="30"/>
        <v>2.2470966057441318E-2</v>
      </c>
      <c r="Q164" s="92">
        <f t="shared" si="31"/>
        <v>-8.3166148814390068E-3</v>
      </c>
      <c r="R164" s="92">
        <f t="shared" si="32"/>
        <v>2.9308053060619489E-2</v>
      </c>
      <c r="S164" s="92">
        <f t="shared" si="33"/>
        <v>2.4530140813837548E-2</v>
      </c>
      <c r="T164" s="92">
        <f t="shared" si="34"/>
        <v>4.7519430122116728E-2</v>
      </c>
      <c r="U164" s="92">
        <f t="shared" si="35"/>
        <v>-8.0337476506702841E-3</v>
      </c>
      <c r="V164" s="92">
        <f t="shared" si="36"/>
        <v>1.13238447971782E-2</v>
      </c>
      <c r="W164" s="92">
        <f t="shared" si="37"/>
        <v>3.7419808612440202E-2</v>
      </c>
      <c r="X164" s="92">
        <f t="shared" si="38"/>
        <v>3.8751748958674601E-2</v>
      </c>
      <c r="Y164" s="92">
        <f t="shared" si="39"/>
        <v>4.7584082614798531E-2</v>
      </c>
      <c r="Z164" s="92">
        <f t="shared" si="40"/>
        <v>1.4979071017096434E-2</v>
      </c>
      <c r="AB164" s="38">
        <v>42853</v>
      </c>
      <c r="AC164" s="36">
        <v>1.3999999999999999E-4</v>
      </c>
      <c r="AD164" s="92">
        <f>(Prices!D168-Prices!D167)/Prices!D167</f>
        <v>2.2610966057441319E-2</v>
      </c>
      <c r="AE164" s="92">
        <f>(Prices!E168-Prices!E167)/Prices!E167</f>
        <v>-8.1766148814390073E-3</v>
      </c>
      <c r="AF164" s="92">
        <f>(Prices!F168-Prices!F167)/Prices!F167</f>
        <v>2.944805306061949E-2</v>
      </c>
      <c r="AG164" s="92">
        <f>(Prices!G168-Prices!G167)/Prices!G167</f>
        <v>2.467014081383755E-2</v>
      </c>
      <c r="AH164" s="92">
        <f>(Prices!H168-Prices!H167)/Prices!H167</f>
        <v>4.7659430122116729E-2</v>
      </c>
      <c r="AI164" s="92">
        <f>(Prices!I168-Prices!I167)/Prices!I167</f>
        <v>-7.8937476506702846E-3</v>
      </c>
      <c r="AJ164" s="92">
        <f>(Prices!J168-Prices!J167)/Prices!J167</f>
        <v>1.1463844797178199E-2</v>
      </c>
      <c r="AK164" s="92">
        <f>(Prices!K168-Prices!K167)/Prices!K167</f>
        <v>3.7559808612440203E-2</v>
      </c>
      <c r="AL164" s="92">
        <f>(Prices!L168-Prices!L167)/Prices!L167</f>
        <v>3.8891748958674602E-2</v>
      </c>
      <c r="AM164" s="92">
        <f>(Prices!M168-Prices!M167)/Prices!M167</f>
        <v>4.7724082614798533E-2</v>
      </c>
      <c r="AN164" s="92">
        <f>(Prices!N168-Prices!N167)/Prices!N167</f>
        <v>1.5119071017096433E-2</v>
      </c>
    </row>
    <row r="165" spans="7:40" x14ac:dyDescent="0.25">
      <c r="G165" s="29"/>
      <c r="H165" s="29"/>
      <c r="I165" s="29"/>
      <c r="J165" s="29"/>
      <c r="K165" s="29"/>
      <c r="L165" s="29"/>
      <c r="M165" s="29"/>
      <c r="O165" s="38">
        <v>42860</v>
      </c>
      <c r="P165" s="92">
        <f t="shared" si="30"/>
        <v>1.8090046468876013E-2</v>
      </c>
      <c r="Q165" s="92">
        <f t="shared" si="31"/>
        <v>8.2414234679857035E-3</v>
      </c>
      <c r="R165" s="92">
        <f t="shared" si="32"/>
        <v>9.7628422999474912E-3</v>
      </c>
      <c r="S165" s="92">
        <f t="shared" si="33"/>
        <v>8.3381377481997086E-4</v>
      </c>
      <c r="T165" s="92">
        <f t="shared" si="34"/>
        <v>2.0096360692892987E-2</v>
      </c>
      <c r="U165" s="92">
        <f t="shared" si="35"/>
        <v>5.5432533468046039E-3</v>
      </c>
      <c r="V165" s="92">
        <f t="shared" si="36"/>
        <v>-2.8910706190061034E-2</v>
      </c>
      <c r="W165" s="92">
        <f t="shared" si="37"/>
        <v>-6.826649757897145E-3</v>
      </c>
      <c r="X165" s="92">
        <f t="shared" si="38"/>
        <v>3.4908157491665905E-2</v>
      </c>
      <c r="Y165" s="92">
        <f t="shared" si="39"/>
        <v>3.0099234449760731E-2</v>
      </c>
      <c r="Z165" s="92">
        <f t="shared" si="40"/>
        <v>6.1892048974330734E-3</v>
      </c>
      <c r="AB165" s="38">
        <v>42860</v>
      </c>
      <c r="AC165" s="36">
        <v>1.3999999999999999E-4</v>
      </c>
      <c r="AD165" s="92">
        <f>(Prices!D169-Prices!D168)/Prices!D168</f>
        <v>1.8230046468876014E-2</v>
      </c>
      <c r="AE165" s="92">
        <f>(Prices!E169-Prices!E168)/Prices!E168</f>
        <v>8.381423467985703E-3</v>
      </c>
      <c r="AF165" s="92">
        <f>(Prices!F169-Prices!F168)/Prices!F168</f>
        <v>9.9028422999474907E-3</v>
      </c>
      <c r="AG165" s="92">
        <f>(Prices!G169-Prices!G168)/Prices!G168</f>
        <v>9.738137748199709E-4</v>
      </c>
      <c r="AH165" s="92">
        <f>(Prices!H169-Prices!H168)/Prices!H168</f>
        <v>2.0236360692892988E-2</v>
      </c>
      <c r="AI165" s="92">
        <f>(Prices!I169-Prices!I168)/Prices!I168</f>
        <v>5.6832533468046042E-3</v>
      </c>
      <c r="AJ165" s="92">
        <f>(Prices!J169-Prices!J168)/Prices!J168</f>
        <v>-2.8770706190061033E-2</v>
      </c>
      <c r="AK165" s="92">
        <f>(Prices!K169-Prices!K168)/Prices!K168</f>
        <v>-6.6866497578971446E-3</v>
      </c>
      <c r="AL165" s="92">
        <f>(Prices!L169-Prices!L168)/Prices!L168</f>
        <v>3.5048157491665906E-2</v>
      </c>
      <c r="AM165" s="92">
        <f>(Prices!M169-Prices!M168)/Prices!M168</f>
        <v>3.0239234449760732E-2</v>
      </c>
      <c r="AN165" s="92">
        <f>(Prices!N169-Prices!N168)/Prices!N168</f>
        <v>6.3292048974330738E-3</v>
      </c>
    </row>
    <row r="166" spans="7:40" x14ac:dyDescent="0.25">
      <c r="G166" s="29"/>
      <c r="H166" s="29"/>
      <c r="I166" s="29"/>
      <c r="J166" s="29"/>
      <c r="K166" s="29"/>
      <c r="L166" s="29"/>
      <c r="M166" s="29"/>
      <c r="O166" s="38">
        <v>42867</v>
      </c>
      <c r="P166" s="92">
        <f t="shared" si="30"/>
        <v>-1.4352478144056106E-2</v>
      </c>
      <c r="Q166" s="92">
        <f t="shared" si="31"/>
        <v>-1.9644943452786577E-2</v>
      </c>
      <c r="R166" s="92">
        <f t="shared" si="32"/>
        <v>2.8957335992777604E-2</v>
      </c>
      <c r="S166" s="92">
        <f t="shared" si="33"/>
        <v>-9.6729457603883327E-3</v>
      </c>
      <c r="T166" s="92">
        <f t="shared" si="34"/>
        <v>-2.9198400507775394E-2</v>
      </c>
      <c r="U166" s="92">
        <f t="shared" si="35"/>
        <v>1.3151565992716342E-2</v>
      </c>
      <c r="V166" s="92">
        <f t="shared" si="36"/>
        <v>-1.9908653500897724E-2</v>
      </c>
      <c r="W166" s="92">
        <f t="shared" si="37"/>
        <v>-8.284419684308297E-3</v>
      </c>
      <c r="X166" s="92">
        <f t="shared" si="38"/>
        <v>9.5458674140785973E-3</v>
      </c>
      <c r="Y166" s="92">
        <f t="shared" si="39"/>
        <v>4.0337863644807723E-2</v>
      </c>
      <c r="Z166" s="92">
        <f t="shared" si="40"/>
        <v>-3.6569261156937801E-3</v>
      </c>
      <c r="AB166" s="38">
        <v>42867</v>
      </c>
      <c r="AC166" s="36">
        <v>1.6000000000000001E-4</v>
      </c>
      <c r="AD166" s="92">
        <f>(Prices!D170-Prices!D169)/Prices!D169</f>
        <v>-1.4192478144056105E-2</v>
      </c>
      <c r="AE166" s="92">
        <f>(Prices!E170-Prices!E169)/Prices!E169</f>
        <v>-1.9484943452786577E-2</v>
      </c>
      <c r="AF166" s="92">
        <f>(Prices!F170-Prices!F169)/Prices!F169</f>
        <v>2.9117335992777604E-2</v>
      </c>
      <c r="AG166" s="92">
        <f>(Prices!G170-Prices!G169)/Prices!G169</f>
        <v>-9.5129457603883322E-3</v>
      </c>
      <c r="AH166" s="92">
        <f>(Prices!H170-Prices!H169)/Prices!H169</f>
        <v>-2.9038400507775394E-2</v>
      </c>
      <c r="AI166" s="92">
        <f>(Prices!I170-Prices!I169)/Prices!I169</f>
        <v>1.3311565992716342E-2</v>
      </c>
      <c r="AJ166" s="92">
        <f>(Prices!J170-Prices!J169)/Prices!J169</f>
        <v>-1.9748653500897724E-2</v>
      </c>
      <c r="AK166" s="92">
        <f>(Prices!K170-Prices!K169)/Prices!K169</f>
        <v>-8.1244196843082966E-3</v>
      </c>
      <c r="AL166" s="92">
        <f>(Prices!L170-Prices!L169)/Prices!L169</f>
        <v>9.7058674140785978E-3</v>
      </c>
      <c r="AM166" s="92">
        <f>(Prices!M170-Prices!M169)/Prices!M169</f>
        <v>4.0497863644807723E-2</v>
      </c>
      <c r="AN166" s="92">
        <f>(Prices!N170-Prices!N169)/Prices!N169</f>
        <v>-3.4969261156937801E-3</v>
      </c>
    </row>
    <row r="167" spans="7:40" x14ac:dyDescent="0.25">
      <c r="G167" s="29"/>
      <c r="H167" s="29"/>
      <c r="I167" s="29"/>
      <c r="J167" s="29"/>
      <c r="K167" s="29"/>
      <c r="L167" s="29"/>
      <c r="M167" s="29"/>
      <c r="O167" s="38">
        <v>42874</v>
      </c>
      <c r="P167" s="92">
        <f t="shared" si="30"/>
        <v>-4.0772303038494277E-3</v>
      </c>
      <c r="Q167" s="92">
        <f t="shared" si="31"/>
        <v>-2.0449049471928764E-2</v>
      </c>
      <c r="R167" s="92">
        <f t="shared" si="32"/>
        <v>-1.7306558812223655E-3</v>
      </c>
      <c r="S167" s="92">
        <f t="shared" si="33"/>
        <v>-1.3748049113233355E-2</v>
      </c>
      <c r="T167" s="92">
        <f t="shared" si="34"/>
        <v>4.9061872855042047E-3</v>
      </c>
      <c r="U167" s="92">
        <f t="shared" si="35"/>
        <v>-4.9933126781509553E-3</v>
      </c>
      <c r="V167" s="92">
        <f t="shared" si="36"/>
        <v>-4.7387545787546444E-3</v>
      </c>
      <c r="W167" s="92">
        <f t="shared" si="37"/>
        <v>-2.1924568219049843E-2</v>
      </c>
      <c r="X167" s="92">
        <f t="shared" si="38"/>
        <v>-1.7833217911409315E-2</v>
      </c>
      <c r="Y167" s="92">
        <f t="shared" si="39"/>
        <v>-2.4810141046240929E-3</v>
      </c>
      <c r="Z167" s="92">
        <f t="shared" si="40"/>
        <v>-3.9953425001188134E-3</v>
      </c>
      <c r="AB167" s="38">
        <v>42874</v>
      </c>
      <c r="AC167" s="36">
        <v>1.6000000000000001E-4</v>
      </c>
      <c r="AD167" s="92">
        <f>(Prices!D171-Prices!D170)/Prices!D170</f>
        <v>-3.9172303038494272E-3</v>
      </c>
      <c r="AE167" s="92">
        <f>(Prices!E171-Prices!E170)/Prices!E170</f>
        <v>-2.0289049471928763E-2</v>
      </c>
      <c r="AF167" s="92">
        <f>(Prices!F171-Prices!F170)/Prices!F170</f>
        <v>-1.5706558812223655E-3</v>
      </c>
      <c r="AG167" s="92">
        <f>(Prices!G171-Prices!G170)/Prices!G170</f>
        <v>-1.3588049113233355E-2</v>
      </c>
      <c r="AH167" s="92">
        <f>(Prices!H171-Prices!H170)/Prices!H170</f>
        <v>5.0661872855042051E-3</v>
      </c>
      <c r="AI167" s="92">
        <f>(Prices!I171-Prices!I170)/Prices!I170</f>
        <v>-4.8333126781509549E-3</v>
      </c>
      <c r="AJ167" s="92">
        <f>(Prices!J171-Prices!J170)/Prices!J170</f>
        <v>-4.578754578754644E-3</v>
      </c>
      <c r="AK167" s="92">
        <f>(Prices!K171-Prices!K170)/Prices!K170</f>
        <v>-2.1764568219049842E-2</v>
      </c>
      <c r="AL167" s="92">
        <f>(Prices!L171-Prices!L170)/Prices!L170</f>
        <v>-1.7673217911409314E-2</v>
      </c>
      <c r="AM167" s="92">
        <f>(Prices!M171-Prices!M170)/Prices!M170</f>
        <v>-2.321014104624093E-3</v>
      </c>
      <c r="AN167" s="92">
        <f>(Prices!N171-Prices!N170)/Prices!N170</f>
        <v>-3.8353425001188134E-3</v>
      </c>
    </row>
    <row r="168" spans="7:40" x14ac:dyDescent="0.25">
      <c r="G168" s="29"/>
      <c r="H168" s="29"/>
      <c r="I168" s="29"/>
      <c r="J168" s="29"/>
      <c r="K168" s="29"/>
      <c r="L168" s="29"/>
      <c r="M168" s="29"/>
      <c r="O168" s="38">
        <v>42881</v>
      </c>
      <c r="P168" s="92">
        <f t="shared" si="30"/>
        <v>2.4712318692543287E-2</v>
      </c>
      <c r="Q168" s="92">
        <f t="shared" si="31"/>
        <v>1.8847092198581609E-2</v>
      </c>
      <c r="R168" s="92">
        <f t="shared" si="32"/>
        <v>3.7283739453125388E-2</v>
      </c>
      <c r="S168" s="92">
        <f t="shared" si="33"/>
        <v>3.2092767882981273E-2</v>
      </c>
      <c r="T168" s="92">
        <f t="shared" si="34"/>
        <v>3.0083902439024382E-2</v>
      </c>
      <c r="U168" s="92">
        <f t="shared" si="35"/>
        <v>1.0051706102117154E-2</v>
      </c>
      <c r="V168" s="92">
        <f t="shared" si="36"/>
        <v>5.3597792088316927E-3</v>
      </c>
      <c r="W168" s="92">
        <f t="shared" si="37"/>
        <v>2.472038277511977E-2</v>
      </c>
      <c r="X168" s="92">
        <f t="shared" si="38"/>
        <v>1.8972037386458439E-2</v>
      </c>
      <c r="Y168" s="92">
        <f t="shared" si="39"/>
        <v>4.2789176807444498E-2</v>
      </c>
      <c r="Z168" s="92">
        <f t="shared" si="40"/>
        <v>1.4153163241116084E-2</v>
      </c>
      <c r="AB168" s="38">
        <v>42881</v>
      </c>
      <c r="AC168" s="36">
        <v>1.6000000000000001E-4</v>
      </c>
      <c r="AD168" s="92">
        <f>(Prices!D172-Prices!D171)/Prices!D171</f>
        <v>2.4872318692543288E-2</v>
      </c>
      <c r="AE168" s="92">
        <f>(Prices!E172-Prices!E171)/Prices!E171</f>
        <v>1.9007092198581609E-2</v>
      </c>
      <c r="AF168" s="92">
        <f>(Prices!F172-Prices!F171)/Prices!F171</f>
        <v>3.7443739453125388E-2</v>
      </c>
      <c r="AG168" s="92">
        <f>(Prices!G172-Prices!G171)/Prices!G171</f>
        <v>3.2252767882981273E-2</v>
      </c>
      <c r="AH168" s="92">
        <f>(Prices!H172-Prices!H171)/Prices!H171</f>
        <v>3.0243902439024382E-2</v>
      </c>
      <c r="AI168" s="92">
        <f>(Prices!I172-Prices!I171)/Prices!I171</f>
        <v>1.0211706102117154E-2</v>
      </c>
      <c r="AJ168" s="92">
        <f>(Prices!J172-Prices!J171)/Prices!J171</f>
        <v>5.5197792088316931E-3</v>
      </c>
      <c r="AK168" s="92">
        <f>(Prices!K172-Prices!K171)/Prices!K171</f>
        <v>2.488038277511977E-2</v>
      </c>
      <c r="AL168" s="92">
        <f>(Prices!L172-Prices!L171)/Prices!L171</f>
        <v>1.9132037386458439E-2</v>
      </c>
      <c r="AM168" s="92">
        <f>(Prices!M172-Prices!M171)/Prices!M171</f>
        <v>4.2949176807444499E-2</v>
      </c>
      <c r="AN168" s="92">
        <f>(Prices!N172-Prices!N171)/Prices!N171</f>
        <v>1.4313163241116084E-2</v>
      </c>
    </row>
    <row r="169" spans="7:40" x14ac:dyDescent="0.25">
      <c r="G169" s="29"/>
      <c r="H169" s="29"/>
      <c r="I169" s="29"/>
      <c r="J169" s="29"/>
      <c r="K169" s="29"/>
      <c r="L169" s="29"/>
      <c r="M169" s="29"/>
      <c r="O169" s="38">
        <v>42888</v>
      </c>
      <c r="P169" s="92">
        <f t="shared" si="30"/>
        <v>2.9889334728658998E-2</v>
      </c>
      <c r="Q169" s="92">
        <f t="shared" si="31"/>
        <v>3.3386770601336255E-2</v>
      </c>
      <c r="R169" s="92">
        <f t="shared" si="32"/>
        <v>1.0836354285192829E-2</v>
      </c>
      <c r="S169" s="92">
        <f t="shared" si="33"/>
        <v>1.9348012219304284E-2</v>
      </c>
      <c r="T169" s="92">
        <f t="shared" si="34"/>
        <v>3.3141767676767665E-2</v>
      </c>
      <c r="U169" s="92">
        <f t="shared" si="35"/>
        <v>6.1269822485205969E-3</v>
      </c>
      <c r="V169" s="92">
        <f t="shared" si="36"/>
        <v>3.8266349496797795E-2</v>
      </c>
      <c r="W169" s="92">
        <f t="shared" si="37"/>
        <v>-7.6296545284780647E-3</v>
      </c>
      <c r="X169" s="92">
        <f t="shared" si="38"/>
        <v>8.2792249730893903E-3</v>
      </c>
      <c r="Y169" s="92">
        <f t="shared" si="39"/>
        <v>2.3347206588881217E-2</v>
      </c>
      <c r="Z169" s="92">
        <f t="shared" si="40"/>
        <v>9.4640611164390227E-3</v>
      </c>
      <c r="AB169" s="38">
        <v>42888</v>
      </c>
      <c r="AC169" s="36">
        <v>1.6000000000000001E-4</v>
      </c>
      <c r="AD169" s="92">
        <f>(Prices!D173-Prices!D172)/Prices!D172</f>
        <v>3.0049334728658998E-2</v>
      </c>
      <c r="AE169" s="92">
        <f>(Prices!E173-Prices!E172)/Prices!E172</f>
        <v>3.3546770601336255E-2</v>
      </c>
      <c r="AF169" s="92">
        <f>(Prices!F173-Prices!F172)/Prices!F172</f>
        <v>1.0996354285192829E-2</v>
      </c>
      <c r="AG169" s="92">
        <f>(Prices!G173-Prices!G172)/Prices!G172</f>
        <v>1.9508012219304285E-2</v>
      </c>
      <c r="AH169" s="92">
        <f>(Prices!H173-Prices!H172)/Prices!H172</f>
        <v>3.3301767676767666E-2</v>
      </c>
      <c r="AI169" s="92">
        <f>(Prices!I173-Prices!I172)/Prices!I172</f>
        <v>6.2869822485205973E-3</v>
      </c>
      <c r="AJ169" s="92">
        <f>(Prices!J173-Prices!J172)/Prices!J172</f>
        <v>3.8426349496797796E-2</v>
      </c>
      <c r="AK169" s="92">
        <f>(Prices!K173-Prices!K172)/Prices!K172</f>
        <v>-7.4696545284780643E-3</v>
      </c>
      <c r="AL169" s="92">
        <f>(Prices!L173-Prices!L172)/Prices!L172</f>
        <v>8.4392249730893907E-3</v>
      </c>
      <c r="AM169" s="92">
        <f>(Prices!M173-Prices!M172)/Prices!M172</f>
        <v>2.3507206588881217E-2</v>
      </c>
      <c r="AN169" s="92">
        <f>(Prices!N173-Prices!N172)/Prices!N172</f>
        <v>9.6240611164390231E-3</v>
      </c>
    </row>
    <row r="170" spans="7:40" x14ac:dyDescent="0.25">
      <c r="G170" s="29"/>
      <c r="H170" s="29"/>
      <c r="I170" s="29"/>
      <c r="J170" s="29"/>
      <c r="K170" s="29"/>
      <c r="L170" s="29"/>
      <c r="M170" s="29"/>
      <c r="O170" s="38">
        <v>42895</v>
      </c>
      <c r="P170" s="92">
        <f t="shared" si="30"/>
        <v>9.6267537493959854E-4</v>
      </c>
      <c r="Q170" s="92">
        <f t="shared" si="31"/>
        <v>-2.1698821548821474E-2</v>
      </c>
      <c r="R170" s="92">
        <f t="shared" si="32"/>
        <v>-2.8379992713637087E-2</v>
      </c>
      <c r="S170" s="92">
        <f t="shared" si="33"/>
        <v>-1.2013588813540904E-3</v>
      </c>
      <c r="T170" s="92">
        <f t="shared" si="34"/>
        <v>-3.268398503131198E-2</v>
      </c>
      <c r="U170" s="92">
        <f t="shared" si="35"/>
        <v>-9.0927906406956978E-3</v>
      </c>
      <c r="V170" s="92">
        <f t="shared" si="36"/>
        <v>-1.9533259911894175E-2</v>
      </c>
      <c r="W170" s="92">
        <f t="shared" si="37"/>
        <v>5.6058842897459861E-2</v>
      </c>
      <c r="X170" s="92">
        <f t="shared" si="38"/>
        <v>-1.944896164557618E-2</v>
      </c>
      <c r="Y170" s="92">
        <f t="shared" si="39"/>
        <v>-2.7308424140821418E-2</v>
      </c>
      <c r="Z170" s="92">
        <f t="shared" si="40"/>
        <v>-3.1429644456669021E-3</v>
      </c>
      <c r="AB170" s="38">
        <v>42895</v>
      </c>
      <c r="AC170" s="36">
        <v>1.5000000000000001E-4</v>
      </c>
      <c r="AD170" s="92">
        <f>(Prices!D174-Prices!D173)/Prices!D173</f>
        <v>1.1126753749395985E-3</v>
      </c>
      <c r="AE170" s="92">
        <f>(Prices!E174-Prices!E173)/Prices!E173</f>
        <v>-2.1548821548821474E-2</v>
      </c>
      <c r="AF170" s="92">
        <f>(Prices!F174-Prices!F173)/Prices!F173</f>
        <v>-2.8229992713637086E-2</v>
      </c>
      <c r="AG170" s="92">
        <f>(Prices!G174-Prices!G173)/Prices!G173</f>
        <v>-1.0513588813540905E-3</v>
      </c>
      <c r="AH170" s="92">
        <f>(Prices!H174-Prices!H173)/Prices!H173</f>
        <v>-3.2533985031311982E-2</v>
      </c>
      <c r="AI170" s="92">
        <f>(Prices!I174-Prices!I173)/Prices!I173</f>
        <v>-8.942790640695697E-3</v>
      </c>
      <c r="AJ170" s="92">
        <f>(Prices!J174-Prices!J173)/Prices!J173</f>
        <v>-1.9383259911894175E-2</v>
      </c>
      <c r="AK170" s="92">
        <f>(Prices!K174-Prices!K173)/Prices!K173</f>
        <v>5.6208842897459858E-2</v>
      </c>
      <c r="AL170" s="92">
        <f>(Prices!L174-Prices!L173)/Prices!L173</f>
        <v>-1.9298961645576179E-2</v>
      </c>
      <c r="AM170" s="92">
        <f>(Prices!M174-Prices!M173)/Prices!M173</f>
        <v>-2.7158424140821417E-2</v>
      </c>
      <c r="AN170" s="92">
        <f>(Prices!N174-Prices!N173)/Prices!N173</f>
        <v>-2.9929644456669021E-3</v>
      </c>
    </row>
    <row r="171" spans="7:40" x14ac:dyDescent="0.25">
      <c r="G171" s="29"/>
      <c r="H171" s="29"/>
      <c r="I171" s="29"/>
      <c r="J171" s="29"/>
      <c r="K171" s="29"/>
      <c r="L171" s="29"/>
      <c r="M171" s="29"/>
      <c r="O171" s="38">
        <v>42902</v>
      </c>
      <c r="P171" s="92">
        <f t="shared" si="30"/>
        <v>3.034350169107923E-2</v>
      </c>
      <c r="Q171" s="92">
        <f t="shared" si="31"/>
        <v>2.0359291121816857E-2</v>
      </c>
      <c r="R171" s="92">
        <f t="shared" si="32"/>
        <v>9.4584267767885838E-3</v>
      </c>
      <c r="S171" s="92">
        <f t="shared" si="33"/>
        <v>3.3581516076408975E-2</v>
      </c>
      <c r="T171" s="92">
        <f t="shared" si="34"/>
        <v>3.6161967161351394E-2</v>
      </c>
      <c r="U171" s="92">
        <f t="shared" si="35"/>
        <v>-1.4983127317676178E-2</v>
      </c>
      <c r="V171" s="92">
        <f t="shared" si="36"/>
        <v>7.9362533692722229E-3</v>
      </c>
      <c r="W171" s="92">
        <f t="shared" si="37"/>
        <v>-9.724704965486523E-3</v>
      </c>
      <c r="X171" s="92">
        <f t="shared" si="38"/>
        <v>2.0617164439026572E-2</v>
      </c>
      <c r="Y171" s="92">
        <f t="shared" si="39"/>
        <v>1.3118998793727313E-2</v>
      </c>
      <c r="Z171" s="92">
        <f t="shared" si="40"/>
        <v>4.1743852776010348E-4</v>
      </c>
      <c r="AB171" s="38">
        <v>42902</v>
      </c>
      <c r="AC171" s="36">
        <v>1.5000000000000001E-4</v>
      </c>
      <c r="AD171" s="92">
        <f>(Prices!D175-Prices!D174)/Prices!D174</f>
        <v>3.0493501691079231E-2</v>
      </c>
      <c r="AE171" s="92">
        <f>(Prices!E175-Prices!E174)/Prices!E174</f>
        <v>2.0509291121816858E-2</v>
      </c>
      <c r="AF171" s="92">
        <f>(Prices!F175-Prices!F174)/Prices!F174</f>
        <v>9.6084267767885846E-3</v>
      </c>
      <c r="AG171" s="92">
        <f>(Prices!G175-Prices!G174)/Prices!G174</f>
        <v>3.3731516076408972E-2</v>
      </c>
      <c r="AH171" s="92">
        <f>(Prices!H175-Prices!H174)/Prices!H174</f>
        <v>3.6311967161351391E-2</v>
      </c>
      <c r="AI171" s="92">
        <f>(Prices!I175-Prices!I174)/Prices!I174</f>
        <v>-1.4833127317676177E-2</v>
      </c>
      <c r="AJ171" s="92">
        <f>(Prices!J175-Prices!J174)/Prices!J174</f>
        <v>8.0862533692722238E-3</v>
      </c>
      <c r="AK171" s="92">
        <f>(Prices!K175-Prices!K174)/Prices!K174</f>
        <v>-9.5747049654865222E-3</v>
      </c>
      <c r="AL171" s="92">
        <f>(Prices!L175-Prices!L174)/Prices!L174</f>
        <v>2.0767164439026573E-2</v>
      </c>
      <c r="AM171" s="92">
        <f>(Prices!M175-Prices!M174)/Prices!M174</f>
        <v>1.3268998793727314E-2</v>
      </c>
      <c r="AN171" s="92">
        <f>(Prices!N175-Prices!N174)/Prices!N174</f>
        <v>5.6743852776010349E-4</v>
      </c>
    </row>
    <row r="172" spans="7:40" x14ac:dyDescent="0.25">
      <c r="G172" s="29"/>
      <c r="H172" s="29"/>
      <c r="I172" s="29"/>
      <c r="J172" s="29"/>
      <c r="K172" s="29"/>
      <c r="L172" s="29"/>
      <c r="M172" s="29"/>
      <c r="O172" s="38">
        <v>42909</v>
      </c>
      <c r="P172" s="92">
        <f t="shared" si="30"/>
        <v>-1.7445412870690155E-3</v>
      </c>
      <c r="Q172" s="92">
        <f t="shared" si="31"/>
        <v>-9.7264769355272975E-3</v>
      </c>
      <c r="R172" s="92">
        <f t="shared" si="32"/>
        <v>1.6079429362273807E-2</v>
      </c>
      <c r="S172" s="92">
        <f t="shared" si="33"/>
        <v>2.9324648747709185E-2</v>
      </c>
      <c r="T172" s="92">
        <f t="shared" si="34"/>
        <v>1.2190036563071332E-2</v>
      </c>
      <c r="U172" s="92">
        <f t="shared" si="35"/>
        <v>-1.6556461731493668E-3</v>
      </c>
      <c r="V172" s="92">
        <f t="shared" si="36"/>
        <v>-1.6192780748663236E-2</v>
      </c>
      <c r="W172" s="92">
        <f t="shared" si="37"/>
        <v>-1.7910791366906459E-2</v>
      </c>
      <c r="X172" s="92">
        <f t="shared" si="38"/>
        <v>1.673983123390627E-2</v>
      </c>
      <c r="Y172" s="92">
        <f t="shared" si="39"/>
        <v>2.7741156462585043E-2</v>
      </c>
      <c r="Z172" s="92">
        <f t="shared" si="40"/>
        <v>1.9666595613364963E-3</v>
      </c>
      <c r="AB172" s="38">
        <v>42909</v>
      </c>
      <c r="AC172" s="36">
        <v>1.5000000000000001E-4</v>
      </c>
      <c r="AD172" s="92">
        <f>(Prices!D176-Prices!D175)/Prices!D175</f>
        <v>-1.5945412870690156E-3</v>
      </c>
      <c r="AE172" s="92">
        <f>(Prices!E176-Prices!E175)/Prices!E175</f>
        <v>-9.5764769355272967E-3</v>
      </c>
      <c r="AF172" s="92">
        <f>(Prices!F176-Prices!F175)/Prices!F175</f>
        <v>1.6229429362273808E-2</v>
      </c>
      <c r="AG172" s="92">
        <f>(Prices!G176-Prices!G175)/Prices!G175</f>
        <v>2.9474648747709185E-2</v>
      </c>
      <c r="AH172" s="92">
        <f>(Prices!H176-Prices!H175)/Prices!H175</f>
        <v>1.2340036563071333E-2</v>
      </c>
      <c r="AI172" s="92">
        <f>(Prices!I176-Prices!I175)/Prices!I175</f>
        <v>-1.5056461731493668E-3</v>
      </c>
      <c r="AJ172" s="92">
        <f>(Prices!J176-Prices!J175)/Prices!J175</f>
        <v>-1.6042780748663235E-2</v>
      </c>
      <c r="AK172" s="92">
        <f>(Prices!K176-Prices!K175)/Prices!K175</f>
        <v>-1.7760791366906458E-2</v>
      </c>
      <c r="AL172" s="92">
        <f>(Prices!L176-Prices!L175)/Prices!L175</f>
        <v>1.688983123390627E-2</v>
      </c>
      <c r="AM172" s="92">
        <f>(Prices!M176-Prices!M175)/Prices!M175</f>
        <v>2.7891156462585043E-2</v>
      </c>
      <c r="AN172" s="92">
        <f>(Prices!N176-Prices!N175)/Prices!N175</f>
        <v>2.1166595613364963E-3</v>
      </c>
    </row>
    <row r="173" spans="7:40" x14ac:dyDescent="0.25">
      <c r="G173" s="29"/>
      <c r="H173" s="29"/>
      <c r="I173" s="29"/>
      <c r="J173" s="29"/>
      <c r="K173" s="29"/>
      <c r="L173" s="29"/>
      <c r="M173" s="29"/>
      <c r="O173" s="38">
        <v>42916</v>
      </c>
      <c r="P173" s="92">
        <f t="shared" si="30"/>
        <v>-2.2273016539362003E-2</v>
      </c>
      <c r="Q173" s="92">
        <f t="shared" si="31"/>
        <v>-1.2394729674521652E-3</v>
      </c>
      <c r="R173" s="92">
        <f t="shared" si="32"/>
        <v>-3.5756820846103814E-2</v>
      </c>
      <c r="S173" s="92">
        <f t="shared" si="33"/>
        <v>-2.2302994115610889E-2</v>
      </c>
      <c r="T173" s="92">
        <f t="shared" si="34"/>
        <v>-1.3393039879608874E-2</v>
      </c>
      <c r="U173" s="92">
        <f t="shared" si="35"/>
        <v>-3.3449824076401E-2</v>
      </c>
      <c r="V173" s="92">
        <f t="shared" si="36"/>
        <v>1.3436956521739162E-2</v>
      </c>
      <c r="W173" s="92">
        <f t="shared" si="37"/>
        <v>1.9763023575188936E-2</v>
      </c>
      <c r="X173" s="92">
        <f t="shared" si="38"/>
        <v>9.0774138075665513E-3</v>
      </c>
      <c r="Y173" s="92">
        <f t="shared" si="39"/>
        <v>-4.7635109199205779E-2</v>
      </c>
      <c r="Z173" s="92">
        <f t="shared" si="40"/>
        <v>-6.2567709857939656E-3</v>
      </c>
      <c r="AB173" s="38">
        <v>42916</v>
      </c>
      <c r="AC173" s="36">
        <v>1.5000000000000001E-4</v>
      </c>
      <c r="AD173" s="92">
        <f>(Prices!D177-Prices!D176)/Prices!D176</f>
        <v>-2.2123016539362002E-2</v>
      </c>
      <c r="AE173" s="92">
        <f>(Prices!E177-Prices!E176)/Prices!E176</f>
        <v>-1.0894729674521652E-3</v>
      </c>
      <c r="AF173" s="92">
        <f>(Prices!F177-Prices!F176)/Prices!F176</f>
        <v>-3.5606820846103816E-2</v>
      </c>
      <c r="AG173" s="92">
        <f>(Prices!G177-Prices!G176)/Prices!G176</f>
        <v>-2.2152994115610888E-2</v>
      </c>
      <c r="AH173" s="92">
        <f>(Prices!H177-Prices!H176)/Prices!H176</f>
        <v>-1.3243039879608873E-2</v>
      </c>
      <c r="AI173" s="92">
        <f>(Prices!I177-Prices!I176)/Prices!I176</f>
        <v>-3.3299824076401002E-2</v>
      </c>
      <c r="AJ173" s="92">
        <f>(Prices!J177-Prices!J176)/Prices!J176</f>
        <v>1.3586956521739163E-2</v>
      </c>
      <c r="AK173" s="92">
        <f>(Prices!K177-Prices!K176)/Prices!K176</f>
        <v>1.9913023575188937E-2</v>
      </c>
      <c r="AL173" s="92">
        <f>(Prices!L177-Prices!L176)/Prices!L176</f>
        <v>9.2274138075665521E-3</v>
      </c>
      <c r="AM173" s="92">
        <f>(Prices!M177-Prices!M176)/Prices!M176</f>
        <v>-4.7485109199205781E-2</v>
      </c>
      <c r="AN173" s="92">
        <f>(Prices!N177-Prices!N176)/Prices!N176</f>
        <v>-6.1067709857939656E-3</v>
      </c>
    </row>
    <row r="174" spans="7:40" x14ac:dyDescent="0.25">
      <c r="G174" s="29"/>
      <c r="H174" s="29"/>
      <c r="I174" s="29"/>
      <c r="J174" s="29"/>
      <c r="K174" s="29"/>
      <c r="L174" s="29"/>
      <c r="M174" s="29"/>
      <c r="O174" s="38">
        <v>42923</v>
      </c>
      <c r="P174" s="92">
        <f t="shared" si="30"/>
        <v>6.5746265430616539E-3</v>
      </c>
      <c r="Q174" s="92">
        <f t="shared" si="31"/>
        <v>8.5752897068848057E-3</v>
      </c>
      <c r="R174" s="92">
        <f t="shared" si="32"/>
        <v>1.096571280991732E-2</v>
      </c>
      <c r="S174" s="92">
        <f t="shared" si="33"/>
        <v>2.3212831858407102E-2</v>
      </c>
      <c r="T174" s="92">
        <f t="shared" si="34"/>
        <v>3.8152280006101139E-3</v>
      </c>
      <c r="U174" s="92">
        <f t="shared" si="35"/>
        <v>1.9998186663200274E-2</v>
      </c>
      <c r="V174" s="92">
        <f t="shared" si="36"/>
        <v>6.1055853440572195E-3</v>
      </c>
      <c r="W174" s="92">
        <f t="shared" si="37"/>
        <v>3.3288061041292526E-2</v>
      </c>
      <c r="X174" s="92">
        <f t="shared" si="38"/>
        <v>-1.0082673925692025E-2</v>
      </c>
      <c r="Y174" s="92">
        <f t="shared" si="39"/>
        <v>8.8824821955880325E-3</v>
      </c>
      <c r="Z174" s="92">
        <f t="shared" si="40"/>
        <v>5.8038407274645966E-4</v>
      </c>
      <c r="AB174" s="38">
        <v>42923</v>
      </c>
      <c r="AC174" s="36">
        <v>1.5000000000000001E-4</v>
      </c>
      <c r="AD174" s="92">
        <f>(Prices!D178-Prices!D177)/Prices!D177</f>
        <v>6.7246265430616538E-3</v>
      </c>
      <c r="AE174" s="92">
        <f>(Prices!E178-Prices!E177)/Prices!E177</f>
        <v>8.7252897068848066E-3</v>
      </c>
      <c r="AF174" s="92">
        <f>(Prices!F178-Prices!F177)/Prices!F177</f>
        <v>1.1115712809917321E-2</v>
      </c>
      <c r="AG174" s="92">
        <f>(Prices!G178-Prices!G177)/Prices!G177</f>
        <v>2.3362831858407103E-2</v>
      </c>
      <c r="AH174" s="92">
        <f>(Prices!H178-Prices!H177)/Prices!H177</f>
        <v>3.9652280006101139E-3</v>
      </c>
      <c r="AI174" s="92">
        <f>(Prices!I178-Prices!I177)/Prices!I177</f>
        <v>2.0148186663200274E-2</v>
      </c>
      <c r="AJ174" s="92">
        <f>(Prices!J178-Prices!J177)/Prices!J177</f>
        <v>6.2555853440572195E-3</v>
      </c>
      <c r="AK174" s="92">
        <f>(Prices!K178-Prices!K177)/Prices!K177</f>
        <v>3.3438061041292523E-2</v>
      </c>
      <c r="AL174" s="92">
        <f>(Prices!L178-Prices!L177)/Prices!L177</f>
        <v>-9.9326739256920243E-3</v>
      </c>
      <c r="AM174" s="92">
        <f>(Prices!M178-Prices!M177)/Prices!M177</f>
        <v>9.0324821955880333E-3</v>
      </c>
      <c r="AN174" s="92">
        <f>(Prices!N178-Prices!N177)/Prices!N177</f>
        <v>7.3038407274645973E-4</v>
      </c>
    </row>
    <row r="175" spans="7:40" x14ac:dyDescent="0.25">
      <c r="G175" s="29"/>
      <c r="H175" s="29"/>
      <c r="I175" s="29"/>
      <c r="J175" s="29"/>
      <c r="K175" s="29"/>
      <c r="L175" s="29"/>
      <c r="M175" s="29"/>
      <c r="O175" s="38">
        <v>42930</v>
      </c>
      <c r="P175" s="92">
        <f t="shared" si="30"/>
        <v>1.0221259602080285E-2</v>
      </c>
      <c r="Q175" s="92">
        <f t="shared" si="31"/>
        <v>3.6042951750236674E-3</v>
      </c>
      <c r="R175" s="92">
        <f t="shared" si="32"/>
        <v>2.337019592596553E-2</v>
      </c>
      <c r="S175" s="92">
        <f t="shared" si="33"/>
        <v>3.0160416069575445E-2</v>
      </c>
      <c r="T175" s="92">
        <f t="shared" si="34"/>
        <v>-1.3952514051344114E-3</v>
      </c>
      <c r="U175" s="92">
        <f t="shared" si="35"/>
        <v>4.4672191641182413E-2</v>
      </c>
      <c r="V175" s="92">
        <f t="shared" si="36"/>
        <v>3.7120177619893426E-2</v>
      </c>
      <c r="W175" s="92">
        <f t="shared" si="37"/>
        <v>-1.863819761129195E-2</v>
      </c>
      <c r="X175" s="92">
        <f t="shared" si="38"/>
        <v>3.4299567644713665E-3</v>
      </c>
      <c r="Y175" s="92">
        <f t="shared" si="39"/>
        <v>4.5611013943880126E-2</v>
      </c>
      <c r="Z175" s="92">
        <f t="shared" si="40"/>
        <v>1.3876726092071918E-2</v>
      </c>
      <c r="AB175" s="38">
        <v>42930</v>
      </c>
      <c r="AC175" s="36">
        <v>1.7999999999999998E-4</v>
      </c>
      <c r="AD175" s="92">
        <f>(Prices!D179-Prices!D178)/Prices!D178</f>
        <v>1.0401259602080284E-2</v>
      </c>
      <c r="AE175" s="92">
        <f>(Prices!E179-Prices!E178)/Prices!E178</f>
        <v>3.7842951750236675E-3</v>
      </c>
      <c r="AF175" s="92">
        <f>(Prices!F179-Prices!F178)/Prices!F178</f>
        <v>2.3550195925965529E-2</v>
      </c>
      <c r="AG175" s="92">
        <f>(Prices!G179-Prices!G178)/Prices!G178</f>
        <v>3.0340416069575445E-2</v>
      </c>
      <c r="AH175" s="92">
        <f>(Prices!H179-Prices!H178)/Prices!H178</f>
        <v>-1.2152514051344114E-3</v>
      </c>
      <c r="AI175" s="92">
        <f>(Prices!I179-Prices!I178)/Prices!I178</f>
        <v>4.4852191641182412E-2</v>
      </c>
      <c r="AJ175" s="92">
        <f>(Prices!J179-Prices!J178)/Prices!J178</f>
        <v>3.7300177619893425E-2</v>
      </c>
      <c r="AK175" s="92">
        <f>(Prices!K179-Prices!K178)/Prices!K178</f>
        <v>-1.845819761129195E-2</v>
      </c>
      <c r="AL175" s="92">
        <f>(Prices!L179-Prices!L178)/Prices!L178</f>
        <v>3.6099567644713665E-3</v>
      </c>
      <c r="AM175" s="92">
        <f>(Prices!M179-Prices!M178)/Prices!M178</f>
        <v>4.5791013943880125E-2</v>
      </c>
      <c r="AN175" s="92">
        <f>(Prices!N179-Prices!N178)/Prices!N178</f>
        <v>1.4056726092071918E-2</v>
      </c>
    </row>
    <row r="176" spans="7:40" x14ac:dyDescent="0.25">
      <c r="G176" s="29"/>
      <c r="H176" s="29"/>
      <c r="I176" s="29"/>
      <c r="J176" s="29"/>
      <c r="K176" s="29"/>
      <c r="L176" s="29"/>
      <c r="M176" s="29"/>
      <c r="O176" s="38">
        <v>42937</v>
      </c>
      <c r="P176" s="92">
        <f t="shared" si="30"/>
        <v>-3.0604835434670332E-3</v>
      </c>
      <c r="Q176" s="92">
        <f t="shared" si="31"/>
        <v>1.4630825366904654E-2</v>
      </c>
      <c r="R176" s="92">
        <f t="shared" si="32"/>
        <v>2.3636931354248839E-2</v>
      </c>
      <c r="S176" s="92">
        <f t="shared" si="33"/>
        <v>1.7229285761320112E-2</v>
      </c>
      <c r="T176" s="92">
        <f t="shared" si="34"/>
        <v>1.8831406844106464E-2</v>
      </c>
      <c r="U176" s="92">
        <f t="shared" si="35"/>
        <v>-3.8385365853658192E-3</v>
      </c>
      <c r="V176" s="92">
        <f t="shared" si="36"/>
        <v>-1.3022465753424688E-2</v>
      </c>
      <c r="W176" s="92">
        <f t="shared" si="37"/>
        <v>3.0572212389380543E-2</v>
      </c>
      <c r="X176" s="92">
        <f t="shared" si="38"/>
        <v>-1.3438605546028758E-2</v>
      </c>
      <c r="Y176" s="92">
        <f t="shared" si="39"/>
        <v>2.7829629629629584E-3</v>
      </c>
      <c r="Z176" s="92">
        <f t="shared" si="40"/>
        <v>5.2159182570769239E-3</v>
      </c>
      <c r="AB176" s="38">
        <v>42937</v>
      </c>
      <c r="AC176" s="36">
        <v>1.7999999999999998E-4</v>
      </c>
      <c r="AD176" s="92">
        <f>(Prices!D180-Prices!D179)/Prices!D179</f>
        <v>-2.8804835434670332E-3</v>
      </c>
      <c r="AE176" s="92">
        <f>(Prices!E180-Prices!E179)/Prices!E179</f>
        <v>1.4810825366904654E-2</v>
      </c>
      <c r="AF176" s="92">
        <f>(Prices!F180-Prices!F179)/Prices!F179</f>
        <v>2.3816931354248838E-2</v>
      </c>
      <c r="AG176" s="92">
        <f>(Prices!G180-Prices!G179)/Prices!G179</f>
        <v>1.7409285761320111E-2</v>
      </c>
      <c r="AH176" s="92">
        <f>(Prices!H180-Prices!H179)/Prices!H179</f>
        <v>1.9011406844106463E-2</v>
      </c>
      <c r="AI176" s="92">
        <f>(Prices!I180-Prices!I179)/Prices!I179</f>
        <v>-3.6585365853658192E-3</v>
      </c>
      <c r="AJ176" s="92">
        <f>(Prices!J180-Prices!J179)/Prices!J179</f>
        <v>-1.2842465753424688E-2</v>
      </c>
      <c r="AK176" s="92">
        <f>(Prices!K180-Prices!K179)/Prices!K179</f>
        <v>3.0752212389380543E-2</v>
      </c>
      <c r="AL176" s="92">
        <f>(Prices!L180-Prices!L179)/Prices!L179</f>
        <v>-1.3258605546028758E-2</v>
      </c>
      <c r="AM176" s="92">
        <f>(Prices!M180-Prices!M179)/Prices!M179</f>
        <v>2.9629629629629585E-3</v>
      </c>
      <c r="AN176" s="92">
        <f>(Prices!N180-Prices!N179)/Prices!N179</f>
        <v>5.3959182570769235E-3</v>
      </c>
    </row>
    <row r="177" spans="7:40" x14ac:dyDescent="0.25">
      <c r="G177" s="29"/>
      <c r="H177" s="29"/>
      <c r="I177" s="29"/>
      <c r="J177" s="29"/>
      <c r="K177" s="29"/>
      <c r="L177" s="29"/>
      <c r="M177" s="29"/>
      <c r="O177" s="38">
        <v>42944</v>
      </c>
      <c r="P177" s="92">
        <f t="shared" si="30"/>
        <v>-5.4356927448380367E-2</v>
      </c>
      <c r="Q177" s="92">
        <f t="shared" si="31"/>
        <v>-7.7426907257530497E-3</v>
      </c>
      <c r="R177" s="92">
        <f t="shared" si="32"/>
        <v>-5.6691532173445934E-3</v>
      </c>
      <c r="S177" s="92">
        <f t="shared" si="33"/>
        <v>0.13713498067314048</v>
      </c>
      <c r="T177" s="92">
        <f t="shared" si="34"/>
        <v>-9.1352238805969301E-3</v>
      </c>
      <c r="U177" s="92">
        <f t="shared" si="35"/>
        <v>-1.229750305997563E-2</v>
      </c>
      <c r="V177" s="92">
        <f t="shared" si="36"/>
        <v>-3.1402896790980003E-2</v>
      </c>
      <c r="W177" s="92">
        <f t="shared" si="37"/>
        <v>1.3224683408455285E-3</v>
      </c>
      <c r="X177" s="92">
        <f t="shared" si="38"/>
        <v>-1.2217978975923936E-2</v>
      </c>
      <c r="Y177" s="92">
        <f t="shared" si="39"/>
        <v>8.3543837190218802E-3</v>
      </c>
      <c r="Z177" s="92">
        <f t="shared" si="40"/>
        <v>-3.5793038449632194E-4</v>
      </c>
      <c r="AB177" s="38">
        <v>42944</v>
      </c>
      <c r="AC177" s="36">
        <v>1.7999999999999998E-4</v>
      </c>
      <c r="AD177" s="92">
        <f>(Prices!D181-Prices!D180)/Prices!D180</f>
        <v>-5.4176927448380367E-2</v>
      </c>
      <c r="AE177" s="92">
        <f>(Prices!E181-Prices!E180)/Prices!E180</f>
        <v>-7.5626907257530501E-3</v>
      </c>
      <c r="AF177" s="92">
        <f>(Prices!F181-Prices!F180)/Prices!F180</f>
        <v>-5.4891532173445938E-3</v>
      </c>
      <c r="AG177" s="92">
        <f>(Prices!G181-Prices!G180)/Prices!G180</f>
        <v>0.13731498067314049</v>
      </c>
      <c r="AH177" s="92">
        <f>(Prices!H181-Prices!H180)/Prices!H180</f>
        <v>-8.9552238805969304E-3</v>
      </c>
      <c r="AI177" s="92">
        <f>(Prices!I181-Prices!I180)/Prices!I180</f>
        <v>-1.211750305997563E-2</v>
      </c>
      <c r="AJ177" s="92">
        <f>(Prices!J181-Prices!J180)/Prices!J180</f>
        <v>-3.1222896790980004E-2</v>
      </c>
      <c r="AK177" s="92">
        <f>(Prices!K181-Prices!K180)/Prices!K180</f>
        <v>1.5024683408455285E-3</v>
      </c>
      <c r="AL177" s="92">
        <f>(Prices!L181-Prices!L180)/Prices!L180</f>
        <v>-1.2037978975923937E-2</v>
      </c>
      <c r="AM177" s="92">
        <f>(Prices!M181-Prices!M180)/Prices!M180</f>
        <v>8.5343837190218798E-3</v>
      </c>
      <c r="AN177" s="92">
        <f>(Prices!N181-Prices!N180)/Prices!N180</f>
        <v>-1.7793038449632199E-4</v>
      </c>
    </row>
    <row r="178" spans="7:40" x14ac:dyDescent="0.25">
      <c r="G178" s="29"/>
      <c r="H178" s="29"/>
      <c r="I178" s="29"/>
      <c r="J178" s="29"/>
      <c r="K178" s="29"/>
      <c r="L178" s="29"/>
      <c r="M178" s="29"/>
      <c r="O178" s="38">
        <v>42951</v>
      </c>
      <c r="P178" s="92">
        <f t="shared" si="30"/>
        <v>3.9525537752854015E-2</v>
      </c>
      <c r="Q178" s="92">
        <f t="shared" si="31"/>
        <v>9.4456684491978464E-3</v>
      </c>
      <c r="R178" s="92">
        <f t="shared" si="32"/>
        <v>-3.2002242888950316E-2</v>
      </c>
      <c r="S178" s="92">
        <f t="shared" si="33"/>
        <v>-1.4935212003149994E-2</v>
      </c>
      <c r="T178" s="92">
        <f t="shared" si="34"/>
        <v>2.1054939759036093E-2</v>
      </c>
      <c r="U178" s="92">
        <f t="shared" si="35"/>
        <v>8.7408276545658924E-3</v>
      </c>
      <c r="V178" s="92">
        <f t="shared" si="36"/>
        <v>-1.9875613249776242E-2</v>
      </c>
      <c r="W178" s="92">
        <f t="shared" si="37"/>
        <v>3.0252918988426959E-2</v>
      </c>
      <c r="X178" s="92">
        <f t="shared" si="38"/>
        <v>5.4951242491848254E-2</v>
      </c>
      <c r="Y178" s="92">
        <f t="shared" si="39"/>
        <v>8.9331000813668866E-3</v>
      </c>
      <c r="Z178" s="92">
        <f t="shared" si="40"/>
        <v>1.7333448520147176E-3</v>
      </c>
      <c r="AB178" s="38">
        <v>42951</v>
      </c>
      <c r="AC178" s="36">
        <v>1.7999999999999998E-4</v>
      </c>
      <c r="AD178" s="92">
        <f>(Prices!D182-Prices!D181)/Prices!D181</f>
        <v>3.9705537752854014E-2</v>
      </c>
      <c r="AE178" s="92">
        <f>(Prices!E182-Prices!E181)/Prices!E181</f>
        <v>9.625668449197846E-3</v>
      </c>
      <c r="AF178" s="92">
        <f>(Prices!F182-Prices!F181)/Prices!F181</f>
        <v>-3.1822242888950317E-2</v>
      </c>
      <c r="AG178" s="92">
        <f>(Prices!G182-Prices!G181)/Prices!G181</f>
        <v>-1.4755212003149994E-2</v>
      </c>
      <c r="AH178" s="92">
        <f>(Prices!H182-Prices!H181)/Prices!H181</f>
        <v>2.1234939759036092E-2</v>
      </c>
      <c r="AI178" s="92">
        <f>(Prices!I182-Prices!I181)/Prices!I181</f>
        <v>8.920827654565892E-3</v>
      </c>
      <c r="AJ178" s="92">
        <f>(Prices!J182-Prices!J181)/Prices!J181</f>
        <v>-1.9695613249776242E-2</v>
      </c>
      <c r="AK178" s="92">
        <f>(Prices!K182-Prices!K181)/Prices!K181</f>
        <v>3.0432918988426958E-2</v>
      </c>
      <c r="AL178" s="92">
        <f>(Prices!L182-Prices!L181)/Prices!L181</f>
        <v>5.5131242491848254E-2</v>
      </c>
      <c r="AM178" s="92">
        <f>(Prices!M182-Prices!M181)/Prices!M181</f>
        <v>9.1131000813668862E-3</v>
      </c>
      <c r="AN178" s="92">
        <f>(Prices!N182-Prices!N181)/Prices!N181</f>
        <v>1.9133448520147177E-3</v>
      </c>
    </row>
    <row r="179" spans="7:40" x14ac:dyDescent="0.25">
      <c r="G179" s="29"/>
      <c r="H179" s="29"/>
      <c r="I179" s="29"/>
      <c r="J179" s="29"/>
      <c r="K179" s="29"/>
      <c r="L179" s="29"/>
      <c r="M179" s="29"/>
      <c r="O179" s="38">
        <v>42958</v>
      </c>
      <c r="P179" s="92">
        <f t="shared" si="30"/>
        <v>-8.2523312324744771E-3</v>
      </c>
      <c r="Q179" s="92">
        <f t="shared" si="31"/>
        <v>-1.2259788135593176E-2</v>
      </c>
      <c r="R179" s="92">
        <f t="shared" si="32"/>
        <v>-2.0046397662236985E-2</v>
      </c>
      <c r="S179" s="92">
        <f t="shared" si="33"/>
        <v>-1.2115304282306057E-2</v>
      </c>
      <c r="T179" s="92">
        <f t="shared" si="34"/>
        <v>-5.0765388585754063E-3</v>
      </c>
      <c r="U179" s="92">
        <f t="shared" si="35"/>
        <v>-6.8414626059192709E-3</v>
      </c>
      <c r="V179" s="92">
        <f t="shared" si="36"/>
        <v>-1.6648356164383534E-2</v>
      </c>
      <c r="W179" s="92">
        <f t="shared" si="37"/>
        <v>-5.0750765391014974E-2</v>
      </c>
      <c r="X179" s="92">
        <f t="shared" si="38"/>
        <v>1.6298844651276605E-2</v>
      </c>
      <c r="Y179" s="92">
        <f t="shared" si="39"/>
        <v>-2.0690567650378907E-2</v>
      </c>
      <c r="Z179" s="92">
        <f t="shared" si="40"/>
        <v>-1.4546877723965611E-2</v>
      </c>
      <c r="AB179" s="38">
        <v>42958</v>
      </c>
      <c r="AC179" s="36">
        <v>2.1000000000000004E-4</v>
      </c>
      <c r="AD179" s="92">
        <f>(Prices!D183-Prices!D182)/Prices!D182</f>
        <v>-8.042331232474477E-3</v>
      </c>
      <c r="AE179" s="92">
        <f>(Prices!E183-Prices!E182)/Prices!E182</f>
        <v>-1.2049788135593176E-2</v>
      </c>
      <c r="AF179" s="92">
        <f>(Prices!F183-Prices!F182)/Prices!F182</f>
        <v>-1.9836397662236986E-2</v>
      </c>
      <c r="AG179" s="92">
        <f>(Prices!G183-Prices!G182)/Prices!G182</f>
        <v>-1.1905304282306057E-2</v>
      </c>
      <c r="AH179" s="92">
        <f>(Prices!H183-Prices!H182)/Prices!H182</f>
        <v>-4.8665388585754062E-3</v>
      </c>
      <c r="AI179" s="92">
        <f>(Prices!I183-Prices!I182)/Prices!I182</f>
        <v>-6.6314626059192708E-3</v>
      </c>
      <c r="AJ179" s="92">
        <f>(Prices!J183-Prices!J182)/Prices!J182</f>
        <v>-1.6438356164383536E-2</v>
      </c>
      <c r="AK179" s="92">
        <f>(Prices!K183-Prices!K182)/Prices!K182</f>
        <v>-5.0540765391014972E-2</v>
      </c>
      <c r="AL179" s="92">
        <f>(Prices!L183-Prices!L182)/Prices!L182</f>
        <v>1.6508844651276604E-2</v>
      </c>
      <c r="AM179" s="92">
        <f>(Prices!M183-Prices!M182)/Prices!M182</f>
        <v>-2.0480567650378909E-2</v>
      </c>
      <c r="AN179" s="92">
        <f>(Prices!N183-Prices!N182)/Prices!N182</f>
        <v>-1.4336877723965611E-2</v>
      </c>
    </row>
    <row r="180" spans="7:40" x14ac:dyDescent="0.25">
      <c r="G180" s="29"/>
      <c r="H180" s="29"/>
      <c r="I180" s="29"/>
      <c r="J180" s="29"/>
      <c r="K180" s="29"/>
      <c r="L180" s="29"/>
      <c r="M180" s="29"/>
      <c r="O180" s="38">
        <v>42965</v>
      </c>
      <c r="P180" s="92">
        <f t="shared" si="30"/>
        <v>-1.2104358675599518E-2</v>
      </c>
      <c r="Q180" s="92">
        <f t="shared" si="31"/>
        <v>8.3679386141267999E-3</v>
      </c>
      <c r="R180" s="92">
        <f t="shared" si="32"/>
        <v>-1.0044833106073799E-2</v>
      </c>
      <c r="S180" s="92">
        <f t="shared" si="33"/>
        <v>3.579168937329763E-3</v>
      </c>
      <c r="T180" s="92">
        <f t="shared" si="34"/>
        <v>-5.0638411381165132E-4</v>
      </c>
      <c r="U180" s="92">
        <f t="shared" si="35"/>
        <v>-1.1583470144640892E-2</v>
      </c>
      <c r="V180" s="92">
        <f t="shared" si="36"/>
        <v>-1.9708607242339745E-2</v>
      </c>
      <c r="W180" s="92">
        <f t="shared" si="37"/>
        <v>-5.9055093099670978E-3</v>
      </c>
      <c r="X180" s="92">
        <f t="shared" si="38"/>
        <v>-1.1050473185308529E-2</v>
      </c>
      <c r="Y180" s="92">
        <f t="shared" si="39"/>
        <v>2.0698791570628844E-2</v>
      </c>
      <c r="Z180" s="92">
        <f t="shared" si="40"/>
        <v>-6.6696282125351903E-3</v>
      </c>
      <c r="AB180" s="38">
        <v>42965</v>
      </c>
      <c r="AC180" s="36">
        <v>2.1000000000000004E-4</v>
      </c>
      <c r="AD180" s="92">
        <f>(Prices!D184-Prices!D183)/Prices!D183</f>
        <v>-1.1894358675599518E-2</v>
      </c>
      <c r="AE180" s="92">
        <f>(Prices!E184-Prices!E183)/Prices!E183</f>
        <v>8.5779386141268E-3</v>
      </c>
      <c r="AF180" s="92">
        <f>(Prices!F184-Prices!F183)/Prices!F183</f>
        <v>-9.8348331060737985E-3</v>
      </c>
      <c r="AG180" s="92">
        <f>(Prices!G184-Prices!G183)/Prices!G183</f>
        <v>3.7891689373297632E-3</v>
      </c>
      <c r="AH180" s="92">
        <f>(Prices!H184-Prices!H183)/Prices!H183</f>
        <v>-2.9638411381165131E-4</v>
      </c>
      <c r="AI180" s="92">
        <f>(Prices!I184-Prices!I183)/Prices!I183</f>
        <v>-1.1373470144640891E-2</v>
      </c>
      <c r="AJ180" s="92">
        <f>(Prices!J184-Prices!J183)/Prices!J183</f>
        <v>-1.9498607242339747E-2</v>
      </c>
      <c r="AK180" s="92">
        <f>(Prices!K184-Prices!K183)/Prices!K183</f>
        <v>-5.6955093099670976E-3</v>
      </c>
      <c r="AL180" s="92">
        <f>(Prices!L184-Prices!L183)/Prices!L183</f>
        <v>-1.0840473185308529E-2</v>
      </c>
      <c r="AM180" s="92">
        <f>(Prices!M184-Prices!M183)/Prices!M183</f>
        <v>2.0908791570628842E-2</v>
      </c>
      <c r="AN180" s="92">
        <f>(Prices!N184-Prices!N183)/Prices!N183</f>
        <v>-6.4596282125351902E-3</v>
      </c>
    </row>
    <row r="181" spans="7:40" x14ac:dyDescent="0.25">
      <c r="G181" s="29"/>
      <c r="H181" s="29"/>
      <c r="I181" s="29"/>
      <c r="J181" s="29"/>
      <c r="K181" s="29"/>
      <c r="L181" s="29"/>
      <c r="M181" s="29"/>
      <c r="O181" s="38">
        <v>42972</v>
      </c>
      <c r="P181" s="92">
        <f t="shared" si="30"/>
        <v>-7.0885928364369166E-3</v>
      </c>
      <c r="Q181" s="92">
        <f t="shared" si="31"/>
        <v>8.2949833887043262E-3</v>
      </c>
      <c r="R181" s="92">
        <f t="shared" si="32"/>
        <v>-1.3992341036725463E-2</v>
      </c>
      <c r="S181" s="92">
        <f t="shared" si="33"/>
        <v>2.9897060694734749E-4</v>
      </c>
      <c r="T181" s="92">
        <f t="shared" si="34"/>
        <v>1.0314755410613816E-2</v>
      </c>
      <c r="U181" s="92">
        <f t="shared" si="35"/>
        <v>1.2419736151056709E-2</v>
      </c>
      <c r="V181" s="92">
        <f t="shared" si="36"/>
        <v>2.4411212121212101E-2</v>
      </c>
      <c r="W181" s="92">
        <f t="shared" si="37"/>
        <v>1.190720643313499E-2</v>
      </c>
      <c r="X181" s="92">
        <f t="shared" si="38"/>
        <v>2.2921672597864765E-2</v>
      </c>
      <c r="Y181" s="92">
        <f t="shared" si="39"/>
        <v>8.9820657958393849E-3</v>
      </c>
      <c r="Z181" s="92">
        <f t="shared" si="40"/>
        <v>7.0048583369780393E-3</v>
      </c>
      <c r="AB181" s="38">
        <v>42972</v>
      </c>
      <c r="AC181" s="36">
        <v>2.1000000000000004E-4</v>
      </c>
      <c r="AD181" s="92">
        <f>(Prices!D185-Prices!D184)/Prices!D184</f>
        <v>-6.8785928364369165E-3</v>
      </c>
      <c r="AE181" s="92">
        <f>(Prices!E185-Prices!E184)/Prices!E184</f>
        <v>8.5049833887043264E-3</v>
      </c>
      <c r="AF181" s="92">
        <f>(Prices!F185-Prices!F184)/Prices!F184</f>
        <v>-1.3782341036725463E-2</v>
      </c>
      <c r="AG181" s="92">
        <f>(Prices!G185-Prices!G184)/Prices!G184</f>
        <v>5.089706069473475E-4</v>
      </c>
      <c r="AH181" s="92">
        <f>(Prices!H185-Prices!H184)/Prices!H184</f>
        <v>1.0524755410613816E-2</v>
      </c>
      <c r="AI181" s="92">
        <f>(Prices!I185-Prices!I184)/Prices!I184</f>
        <v>1.262973615105671E-2</v>
      </c>
      <c r="AJ181" s="92">
        <f>(Prices!J185-Prices!J184)/Prices!J184</f>
        <v>2.4621212121212099E-2</v>
      </c>
      <c r="AK181" s="92">
        <f>(Prices!K185-Prices!K184)/Prices!K184</f>
        <v>1.211720643313499E-2</v>
      </c>
      <c r="AL181" s="92">
        <f>(Prices!L185-Prices!L184)/Prices!L184</f>
        <v>2.3131672597864764E-2</v>
      </c>
      <c r="AM181" s="92">
        <f>(Prices!M185-Prices!M184)/Prices!M184</f>
        <v>9.192065795839385E-3</v>
      </c>
      <c r="AN181" s="92">
        <f>(Prices!N185-Prices!N184)/Prices!N184</f>
        <v>7.2148583369780394E-3</v>
      </c>
    </row>
    <row r="182" spans="7:40" x14ac:dyDescent="0.25">
      <c r="G182" s="29"/>
      <c r="H182" s="29"/>
      <c r="I182" s="29"/>
      <c r="J182" s="29"/>
      <c r="K182" s="29"/>
      <c r="L182" s="29"/>
      <c r="M182" s="29"/>
      <c r="O182" s="38">
        <v>42979</v>
      </c>
      <c r="P182" s="92">
        <f t="shared" si="30"/>
        <v>6.8646549250482702E-3</v>
      </c>
      <c r="Q182" s="92">
        <f t="shared" si="31"/>
        <v>1.6920056660956612E-2</v>
      </c>
      <c r="R182" s="92">
        <f t="shared" si="32"/>
        <v>3.4690439721341892E-2</v>
      </c>
      <c r="S182" s="92">
        <f t="shared" si="33"/>
        <v>1.8612332443087992E-2</v>
      </c>
      <c r="T182" s="92">
        <f t="shared" si="34"/>
        <v>1.3872440956432357E-2</v>
      </c>
      <c r="U182" s="92">
        <f t="shared" si="35"/>
        <v>1.9054015806371973E-2</v>
      </c>
      <c r="V182" s="92">
        <f t="shared" si="36"/>
        <v>4.877336414048053E-2</v>
      </c>
      <c r="W182" s="92">
        <f t="shared" si="37"/>
        <v>5.2318807139747495E-3</v>
      </c>
      <c r="X182" s="92">
        <f t="shared" si="38"/>
        <v>2.251727272727273E-2</v>
      </c>
      <c r="Y182" s="92">
        <f t="shared" si="39"/>
        <v>4.0378047299456793E-2</v>
      </c>
      <c r="Z182" s="92">
        <f t="shared" si="40"/>
        <v>1.3502367456409663E-2</v>
      </c>
      <c r="AB182" s="38">
        <v>42979</v>
      </c>
      <c r="AC182" s="36">
        <v>2.1000000000000004E-4</v>
      </c>
      <c r="AD182" s="92">
        <f>(Prices!D186-Prices!D185)/Prices!D185</f>
        <v>7.0746549250482703E-3</v>
      </c>
      <c r="AE182" s="92">
        <f>(Prices!E186-Prices!E185)/Prices!E185</f>
        <v>1.713005666095661E-2</v>
      </c>
      <c r="AF182" s="92">
        <f>(Prices!F186-Prices!F185)/Prices!F185</f>
        <v>3.4900439721341894E-2</v>
      </c>
      <c r="AG182" s="92">
        <f>(Prices!G186-Prices!G185)/Prices!G185</f>
        <v>1.8822332443087991E-2</v>
      </c>
      <c r="AH182" s="92">
        <f>(Prices!H186-Prices!H185)/Prices!H185</f>
        <v>1.4082440956432357E-2</v>
      </c>
      <c r="AI182" s="92">
        <f>(Prices!I186-Prices!I185)/Prices!I185</f>
        <v>1.9264015806371972E-2</v>
      </c>
      <c r="AJ182" s="92">
        <f>(Prices!J186-Prices!J185)/Prices!J185</f>
        <v>4.8983364140480531E-2</v>
      </c>
      <c r="AK182" s="92">
        <f>(Prices!K186-Prices!K185)/Prices!K185</f>
        <v>5.4418807139747496E-3</v>
      </c>
      <c r="AL182" s="92">
        <f>(Prices!L186-Prices!L185)/Prices!L185</f>
        <v>2.2727272727272728E-2</v>
      </c>
      <c r="AM182" s="92">
        <f>(Prices!M186-Prices!M185)/Prices!M185</f>
        <v>4.0588047299456795E-2</v>
      </c>
      <c r="AN182" s="92">
        <f>(Prices!N186-Prices!N185)/Prices!N185</f>
        <v>1.3712367456409663E-2</v>
      </c>
    </row>
    <row r="183" spans="7:40" x14ac:dyDescent="0.25">
      <c r="G183" s="29"/>
      <c r="H183" s="29"/>
      <c r="I183" s="29"/>
      <c r="J183" s="29"/>
      <c r="K183" s="29"/>
      <c r="L183" s="29"/>
      <c r="M183" s="29"/>
      <c r="O183" s="38">
        <v>42986</v>
      </c>
      <c r="P183" s="92">
        <f t="shared" si="30"/>
        <v>1.0223745333071308E-2</v>
      </c>
      <c r="Q183" s="92">
        <f t="shared" si="31"/>
        <v>-1.1468532193288402E-3</v>
      </c>
      <c r="R183" s="92">
        <f t="shared" si="32"/>
        <v>-1.2864564272936325E-2</v>
      </c>
      <c r="S183" s="92">
        <f t="shared" si="33"/>
        <v>-6.6894653185204144E-3</v>
      </c>
      <c r="T183" s="92">
        <f t="shared" si="34"/>
        <v>-5.1737179227542347E-2</v>
      </c>
      <c r="U183" s="92">
        <f t="shared" si="35"/>
        <v>-1.4293792100799743E-2</v>
      </c>
      <c r="V183" s="92">
        <f t="shared" si="36"/>
        <v>6.4105726872244815E-4</v>
      </c>
      <c r="W183" s="92">
        <f t="shared" si="37"/>
        <v>-4.7436362849101528E-2</v>
      </c>
      <c r="X183" s="92">
        <f t="shared" si="38"/>
        <v>-8.7037681159420205E-3</v>
      </c>
      <c r="Y183" s="92">
        <f t="shared" si="39"/>
        <v>-3.1576904176903826E-3</v>
      </c>
      <c r="Z183" s="92">
        <f t="shared" si="40"/>
        <v>-6.3453157395304983E-3</v>
      </c>
      <c r="AB183" s="38">
        <v>42986</v>
      </c>
      <c r="AC183" s="36">
        <v>2.4000000000000003E-4</v>
      </c>
      <c r="AD183" s="92">
        <f>(Prices!D187-Prices!D186)/Prices!D186</f>
        <v>1.0463745333071308E-2</v>
      </c>
      <c r="AE183" s="92">
        <f>(Prices!E187-Prices!E186)/Prices!E186</f>
        <v>-9.0685321932884025E-4</v>
      </c>
      <c r="AF183" s="92">
        <f>(Prices!F187-Prices!F186)/Prices!F186</f>
        <v>-1.2624564272936324E-2</v>
      </c>
      <c r="AG183" s="92">
        <f>(Prices!G187-Prices!G186)/Prices!G186</f>
        <v>-6.4494653185204146E-3</v>
      </c>
      <c r="AH183" s="92">
        <f>(Prices!H187-Prices!H186)/Prices!H186</f>
        <v>-5.149717922754235E-2</v>
      </c>
      <c r="AI183" s="92">
        <f>(Prices!I187-Prices!I186)/Prices!I186</f>
        <v>-1.4053792100799743E-2</v>
      </c>
      <c r="AJ183" s="92">
        <f>(Prices!J187-Prices!J186)/Prices!J186</f>
        <v>8.8105726872244824E-4</v>
      </c>
      <c r="AK183" s="92">
        <f>(Prices!K187-Prices!K186)/Prices!K186</f>
        <v>-4.7196362849101531E-2</v>
      </c>
      <c r="AL183" s="92">
        <f>(Prices!L187-Prices!L186)/Prices!L186</f>
        <v>-8.4637681159420199E-3</v>
      </c>
      <c r="AM183" s="92">
        <f>(Prices!M187-Prices!M186)/Prices!M186</f>
        <v>-2.9176904176903824E-3</v>
      </c>
      <c r="AN183" s="92">
        <f>(Prices!N187-Prices!N186)/Prices!N186</f>
        <v>-6.1053157395304985E-3</v>
      </c>
    </row>
    <row r="184" spans="7:40" x14ac:dyDescent="0.25">
      <c r="G184" s="29"/>
      <c r="H184" s="29"/>
      <c r="I184" s="29"/>
      <c r="J184" s="29"/>
      <c r="K184" s="29"/>
      <c r="L184" s="29"/>
      <c r="M184" s="29"/>
      <c r="O184" s="38">
        <v>42993</v>
      </c>
      <c r="P184" s="92">
        <f t="shared" si="30"/>
        <v>3.7000556176770873E-2</v>
      </c>
      <c r="Q184" s="92">
        <f t="shared" si="31"/>
        <v>1.1170788381742678E-2</v>
      </c>
      <c r="R184" s="92">
        <f t="shared" si="32"/>
        <v>2.1387455810592045E-2</v>
      </c>
      <c r="S184" s="92">
        <f t="shared" si="33"/>
        <v>4.2560904598375068E-2</v>
      </c>
      <c r="T184" s="92">
        <f t="shared" si="34"/>
        <v>5.4028244624066586E-3</v>
      </c>
      <c r="U184" s="92">
        <f t="shared" si="35"/>
        <v>4.2276588842467537E-2</v>
      </c>
      <c r="V184" s="92">
        <f t="shared" si="36"/>
        <v>2.2647323943661955E-2</v>
      </c>
      <c r="W184" s="92">
        <f t="shared" si="37"/>
        <v>5.8610261304249116E-2</v>
      </c>
      <c r="X184" s="92">
        <f t="shared" si="38"/>
        <v>-2.8615428749610233E-2</v>
      </c>
      <c r="Y184" s="92">
        <f t="shared" si="39"/>
        <v>8.3808409055895856E-4</v>
      </c>
      <c r="Z184" s="92">
        <f t="shared" si="40"/>
        <v>1.5523215327441917E-2</v>
      </c>
      <c r="AB184" s="38">
        <v>42993</v>
      </c>
      <c r="AC184" s="36">
        <v>2.4000000000000003E-4</v>
      </c>
      <c r="AD184" s="92">
        <f>(Prices!D188-Prices!D187)/Prices!D187</f>
        <v>3.724055617677087E-2</v>
      </c>
      <c r="AE184" s="92">
        <f>(Prices!E188-Prices!E187)/Prices!E187</f>
        <v>1.1410788381742679E-2</v>
      </c>
      <c r="AF184" s="92">
        <f>(Prices!F188-Prices!F187)/Prices!F187</f>
        <v>2.1627455810592045E-2</v>
      </c>
      <c r="AG184" s="92">
        <f>(Prices!G188-Prices!G187)/Prices!G187</f>
        <v>4.2800904598375066E-2</v>
      </c>
      <c r="AH184" s="92">
        <f>(Prices!H188-Prices!H187)/Prices!H187</f>
        <v>5.6428244624066584E-3</v>
      </c>
      <c r="AI184" s="92">
        <f>(Prices!I188-Prices!I187)/Prices!I187</f>
        <v>4.2516588842467534E-2</v>
      </c>
      <c r="AJ184" s="92">
        <f>(Prices!J188-Prices!J187)/Prices!J187</f>
        <v>2.2887323943661955E-2</v>
      </c>
      <c r="AK184" s="92">
        <f>(Prices!K188-Prices!K187)/Prices!K187</f>
        <v>5.8850261304249113E-2</v>
      </c>
      <c r="AL184" s="92">
        <f>(Prices!L188-Prices!L187)/Prices!L187</f>
        <v>-2.8375428749610233E-2</v>
      </c>
      <c r="AM184" s="92">
        <f>(Prices!M188-Prices!M187)/Prices!M187</f>
        <v>1.0780840905589585E-3</v>
      </c>
      <c r="AN184" s="92">
        <f>(Prices!N188-Prices!N187)/Prices!N187</f>
        <v>1.5763215327441918E-2</v>
      </c>
    </row>
    <row r="185" spans="7:40" x14ac:dyDescent="0.25">
      <c r="G185" s="29"/>
      <c r="H185" s="29"/>
      <c r="I185" s="29"/>
      <c r="J185" s="29"/>
      <c r="K185" s="29"/>
      <c r="L185" s="29"/>
      <c r="M185" s="29"/>
      <c r="O185" s="38">
        <v>43000</v>
      </c>
      <c r="P185" s="92">
        <f t="shared" si="30"/>
        <v>-1.2379769761435728E-2</v>
      </c>
      <c r="Q185" s="92">
        <f t="shared" si="31"/>
        <v>2.3241025641026003E-3</v>
      </c>
      <c r="R185" s="92">
        <f t="shared" si="32"/>
        <v>-3.2354229615505471E-2</v>
      </c>
      <c r="S185" s="92">
        <f t="shared" si="33"/>
        <v>2.9679718875502088E-2</v>
      </c>
      <c r="T185" s="92">
        <f t="shared" si="34"/>
        <v>-2.4656135881104026E-2</v>
      </c>
      <c r="U185" s="92">
        <f t="shared" si="35"/>
        <v>4.0189042904290345E-2</v>
      </c>
      <c r="V185" s="92">
        <f t="shared" si="36"/>
        <v>1.8692874354561156E-2</v>
      </c>
      <c r="W185" s="92">
        <f t="shared" si="37"/>
        <v>3.4523948497854028E-2</v>
      </c>
      <c r="X185" s="92">
        <f t="shared" si="38"/>
        <v>-4.1117727856225916E-2</v>
      </c>
      <c r="Y185" s="92">
        <f t="shared" si="39"/>
        <v>-1.7163076923076944E-2</v>
      </c>
      <c r="Z185" s="92">
        <f t="shared" si="40"/>
        <v>5.559227814715005E-4</v>
      </c>
      <c r="AB185" s="38">
        <v>43000</v>
      </c>
      <c r="AC185" s="36">
        <v>2.4000000000000003E-4</v>
      </c>
      <c r="AD185" s="92">
        <f>(Prices!D189-Prices!D188)/Prices!D188</f>
        <v>-1.2139769761435727E-2</v>
      </c>
      <c r="AE185" s="92">
        <f>(Prices!E189-Prices!E188)/Prices!E188</f>
        <v>2.5641025641026005E-3</v>
      </c>
      <c r="AF185" s="92">
        <f>(Prices!F189-Prices!F188)/Prices!F188</f>
        <v>-3.2114229615505474E-2</v>
      </c>
      <c r="AG185" s="92">
        <f>(Prices!G189-Prices!G188)/Prices!G188</f>
        <v>2.9919718875502089E-2</v>
      </c>
      <c r="AH185" s="92">
        <f>(Prices!H189-Prices!H188)/Prices!H188</f>
        <v>-2.4416135881104025E-2</v>
      </c>
      <c r="AI185" s="92">
        <f>(Prices!I189-Prices!I188)/Prices!I188</f>
        <v>4.0429042904290342E-2</v>
      </c>
      <c r="AJ185" s="92">
        <f>(Prices!J189-Prices!J188)/Prices!J188</f>
        <v>1.8932874354561157E-2</v>
      </c>
      <c r="AK185" s="92">
        <f>(Prices!K189-Prices!K188)/Prices!K188</f>
        <v>3.4763948497854025E-2</v>
      </c>
      <c r="AL185" s="92">
        <f>(Prices!L189-Prices!L188)/Prices!L188</f>
        <v>-4.0877727856225919E-2</v>
      </c>
      <c r="AM185" s="92">
        <f>(Prices!M189-Prices!M188)/Prices!M188</f>
        <v>-1.6923076923076943E-2</v>
      </c>
      <c r="AN185" s="92">
        <f>(Prices!N189-Prices!N188)/Prices!N188</f>
        <v>7.9592278147150059E-4</v>
      </c>
    </row>
    <row r="186" spans="7:40" x14ac:dyDescent="0.25">
      <c r="G186" s="29"/>
      <c r="H186" s="29"/>
      <c r="I186" s="29"/>
      <c r="J186" s="29"/>
      <c r="K186" s="29"/>
      <c r="L186" s="29"/>
      <c r="M186" s="29"/>
      <c r="O186" s="38">
        <v>43007</v>
      </c>
      <c r="P186" s="92">
        <f t="shared" si="30"/>
        <v>-4.3204708711553136E-3</v>
      </c>
      <c r="Q186" s="92">
        <f t="shared" si="31"/>
        <v>6.551406649615496E-4</v>
      </c>
      <c r="R186" s="92">
        <f t="shared" si="32"/>
        <v>6.3038175383481844E-3</v>
      </c>
      <c r="S186" s="92">
        <f t="shared" si="33"/>
        <v>-8.9746457892515164E-3</v>
      </c>
      <c r="T186" s="92">
        <f t="shared" si="34"/>
        <v>3.4907632519818885E-3</v>
      </c>
      <c r="U186" s="92">
        <f t="shared" si="35"/>
        <v>1.5280561912314541E-2</v>
      </c>
      <c r="V186" s="92">
        <f t="shared" si="36"/>
        <v>1.0739729729729796E-2</v>
      </c>
      <c r="W186" s="92">
        <f t="shared" si="37"/>
        <v>-1.2769141435088585E-3</v>
      </c>
      <c r="X186" s="92">
        <f t="shared" si="38"/>
        <v>1.8748665356142006E-2</v>
      </c>
      <c r="Y186" s="92">
        <f t="shared" si="39"/>
        <v>9.3061658841941553E-3</v>
      </c>
      <c r="Z186" s="92">
        <f t="shared" si="40"/>
        <v>6.6099733059040268E-3</v>
      </c>
      <c r="AB186" s="38">
        <v>43007</v>
      </c>
      <c r="AC186" s="36">
        <v>2.4000000000000003E-4</v>
      </c>
      <c r="AD186" s="92">
        <f>(Prices!D190-Prices!D189)/Prices!D189</f>
        <v>-4.0804708711553138E-3</v>
      </c>
      <c r="AE186" s="92">
        <f>(Prices!E190-Prices!E189)/Prices!E189</f>
        <v>8.9514066496154958E-4</v>
      </c>
      <c r="AF186" s="92">
        <f>(Prices!F190-Prices!F189)/Prices!F189</f>
        <v>6.5438175383481841E-3</v>
      </c>
      <c r="AG186" s="92">
        <f>(Prices!G190-Prices!G189)/Prices!G189</f>
        <v>-8.7346457892515158E-3</v>
      </c>
      <c r="AH186" s="92">
        <f>(Prices!H190-Prices!H189)/Prices!H189</f>
        <v>3.7307632519818887E-3</v>
      </c>
      <c r="AI186" s="92">
        <f>(Prices!I190-Prices!I189)/Prices!I189</f>
        <v>1.5520561912314542E-2</v>
      </c>
      <c r="AJ186" s="92">
        <f>(Prices!J190-Prices!J189)/Prices!J189</f>
        <v>1.0979729729729796E-2</v>
      </c>
      <c r="AK186" s="92">
        <f>(Prices!K190-Prices!K189)/Prices!K189</f>
        <v>-1.0369141435088586E-3</v>
      </c>
      <c r="AL186" s="92">
        <f>(Prices!L190-Prices!L189)/Prices!L189</f>
        <v>1.8988665356142007E-2</v>
      </c>
      <c r="AM186" s="92">
        <f>(Prices!M190-Prices!M189)/Prices!M189</f>
        <v>9.5461658841941559E-3</v>
      </c>
      <c r="AN186" s="92">
        <f>(Prices!N190-Prices!N189)/Prices!N189</f>
        <v>6.8499733059040266E-3</v>
      </c>
    </row>
    <row r="187" spans="7:40" x14ac:dyDescent="0.25">
      <c r="G187" s="29"/>
      <c r="H187" s="29"/>
      <c r="I187" s="29"/>
      <c r="J187" s="29"/>
      <c r="K187" s="29"/>
      <c r="L187" s="29"/>
      <c r="M187" s="29"/>
      <c r="O187" s="38">
        <v>43014</v>
      </c>
      <c r="P187" s="92">
        <f t="shared" si="30"/>
        <v>3.1298877157640688E-2</v>
      </c>
      <c r="Q187" s="92">
        <f t="shared" si="31"/>
        <v>-2.5664811549763574E-2</v>
      </c>
      <c r="R187" s="92">
        <f t="shared" si="32"/>
        <v>2.9124997750351055E-2</v>
      </c>
      <c r="S187" s="92">
        <f t="shared" si="33"/>
        <v>1.6950432430257165E-2</v>
      </c>
      <c r="T187" s="92">
        <f t="shared" si="34"/>
        <v>1.6176292395849501E-2</v>
      </c>
      <c r="U187" s="92">
        <f t="shared" si="35"/>
        <v>1.8836305220883462E-2</v>
      </c>
      <c r="V187" s="92">
        <f t="shared" si="36"/>
        <v>2.8164344193817865E-2</v>
      </c>
      <c r="W187" s="92">
        <f t="shared" si="37"/>
        <v>3.2768096325513731E-2</v>
      </c>
      <c r="X187" s="92">
        <f t="shared" si="38"/>
        <v>1.3181951319624048E-2</v>
      </c>
      <c r="Y187" s="92">
        <f t="shared" si="39"/>
        <v>-1.9771855526275074E-2</v>
      </c>
      <c r="Z187" s="92">
        <f t="shared" si="40"/>
        <v>1.1655865891121098E-2</v>
      </c>
      <c r="AB187" s="38">
        <v>43014</v>
      </c>
      <c r="AC187" s="36">
        <v>2.4000000000000003E-4</v>
      </c>
      <c r="AD187" s="92">
        <f>(Prices!D191-Prices!D190)/Prices!D190</f>
        <v>3.1538877157640685E-2</v>
      </c>
      <c r="AE187" s="92">
        <f>(Prices!E191-Prices!E190)/Prices!E190</f>
        <v>-2.5424811549763573E-2</v>
      </c>
      <c r="AF187" s="92">
        <f>(Prices!F191-Prices!F190)/Prices!F190</f>
        <v>2.9364997750351056E-2</v>
      </c>
      <c r="AG187" s="92">
        <f>(Prices!G191-Prices!G190)/Prices!G190</f>
        <v>1.7190432430257165E-2</v>
      </c>
      <c r="AH187" s="92">
        <f>(Prices!H191-Prices!H190)/Prices!H190</f>
        <v>1.6416292395849501E-2</v>
      </c>
      <c r="AI187" s="92">
        <f>(Prices!I191-Prices!I190)/Prices!I190</f>
        <v>1.9076305220883463E-2</v>
      </c>
      <c r="AJ187" s="92">
        <f>(Prices!J191-Prices!J190)/Prices!J190</f>
        <v>2.8404344193817866E-2</v>
      </c>
      <c r="AK187" s="92">
        <f>(Prices!K191-Prices!K190)/Prices!K190</f>
        <v>3.3008096325513728E-2</v>
      </c>
      <c r="AL187" s="92">
        <f>(Prices!L191-Prices!L190)/Prices!L190</f>
        <v>1.3421951319624049E-2</v>
      </c>
      <c r="AM187" s="92">
        <f>(Prices!M191-Prices!M190)/Prices!M190</f>
        <v>-1.9531855526275073E-2</v>
      </c>
      <c r="AN187" s="92">
        <f>(Prices!N191-Prices!N190)/Prices!N190</f>
        <v>1.1895865891121099E-2</v>
      </c>
    </row>
    <row r="188" spans="7:40" x14ac:dyDescent="0.25">
      <c r="G188" s="29"/>
      <c r="H188" s="29"/>
      <c r="I188" s="29"/>
      <c r="J188" s="29"/>
      <c r="K188" s="29"/>
      <c r="L188" s="29"/>
      <c r="M188" s="29"/>
      <c r="O188" s="38">
        <v>43021</v>
      </c>
      <c r="P188" s="92">
        <f t="shared" si="30"/>
        <v>5.3322131904673404E-3</v>
      </c>
      <c r="Q188" s="92">
        <f t="shared" si="31"/>
        <v>9.4911012060827846E-3</v>
      </c>
      <c r="R188" s="92">
        <f t="shared" si="32"/>
        <v>1.3290656571461562E-2</v>
      </c>
      <c r="S188" s="92">
        <f t="shared" si="33"/>
        <v>8.1433145778216174E-3</v>
      </c>
      <c r="T188" s="92">
        <f t="shared" si="34"/>
        <v>3.4987318299558166E-2</v>
      </c>
      <c r="U188" s="92">
        <f t="shared" si="35"/>
        <v>2.4311072796934969E-2</v>
      </c>
      <c r="V188" s="92">
        <f t="shared" si="36"/>
        <v>-2.1331039805036537E-2</v>
      </c>
      <c r="W188" s="92">
        <f t="shared" si="37"/>
        <v>-2.9550836012861754E-2</v>
      </c>
      <c r="X188" s="92">
        <f t="shared" si="38"/>
        <v>-3.7350503731895711E-2</v>
      </c>
      <c r="Y188" s="92">
        <f t="shared" si="39"/>
        <v>-3.4518300395256947E-2</v>
      </c>
      <c r="Z188" s="92">
        <f t="shared" si="40"/>
        <v>1.2962153112788123E-3</v>
      </c>
      <c r="AB188" s="38">
        <v>43021</v>
      </c>
      <c r="AC188" s="36">
        <v>2.1000000000000004E-4</v>
      </c>
      <c r="AD188" s="92">
        <f>(Prices!D192-Prices!D191)/Prices!D191</f>
        <v>5.5422131904673405E-3</v>
      </c>
      <c r="AE188" s="92">
        <f>(Prices!E192-Prices!E191)/Prices!E191</f>
        <v>9.7011012060827847E-3</v>
      </c>
      <c r="AF188" s="92">
        <f>(Prices!F192-Prices!F191)/Prices!F191</f>
        <v>1.3500656571461562E-2</v>
      </c>
      <c r="AG188" s="92">
        <f>(Prices!G192-Prices!G191)/Prices!G191</f>
        <v>8.3533145778216175E-3</v>
      </c>
      <c r="AH188" s="92">
        <f>(Prices!H192-Prices!H191)/Prices!H191</f>
        <v>3.5197318299558168E-2</v>
      </c>
      <c r="AI188" s="92">
        <f>(Prices!I192-Prices!I191)/Prices!I191</f>
        <v>2.4521072796934967E-2</v>
      </c>
      <c r="AJ188" s="92">
        <f>(Prices!J192-Prices!J191)/Prices!J191</f>
        <v>-2.1121039805036539E-2</v>
      </c>
      <c r="AK188" s="92">
        <f>(Prices!K192-Prices!K191)/Prices!K191</f>
        <v>-2.9340836012861755E-2</v>
      </c>
      <c r="AL188" s="92">
        <f>(Prices!L192-Prices!L191)/Prices!L191</f>
        <v>-3.7140503731895709E-2</v>
      </c>
      <c r="AM188" s="92">
        <f>(Prices!M192-Prices!M191)/Prices!M191</f>
        <v>-3.4308300395256945E-2</v>
      </c>
      <c r="AN188" s="92">
        <f>(Prices!N192-Prices!N191)/Prices!N191</f>
        <v>1.5062153112788124E-3</v>
      </c>
    </row>
    <row r="189" spans="7:40" x14ac:dyDescent="0.25">
      <c r="G189" s="29"/>
      <c r="H189" s="29"/>
      <c r="I189" s="29"/>
      <c r="J189" s="29"/>
      <c r="K189" s="29"/>
      <c r="L189" s="29"/>
      <c r="M189" s="29"/>
      <c r="O189" s="38">
        <v>43028</v>
      </c>
      <c r="P189" s="92">
        <f t="shared" si="30"/>
        <v>1.6325045011941933E-2</v>
      </c>
      <c r="Q189" s="92">
        <f t="shared" si="31"/>
        <v>9.0083848351078678E-3</v>
      </c>
      <c r="R189" s="92">
        <f t="shared" si="32"/>
        <v>-2.0181314335852601E-2</v>
      </c>
      <c r="S189" s="92">
        <f t="shared" si="33"/>
        <v>1.5169343997060148E-2</v>
      </c>
      <c r="T189" s="92">
        <f t="shared" si="34"/>
        <v>-3.0530871357079808E-2</v>
      </c>
      <c r="U189" s="92">
        <f t="shared" si="35"/>
        <v>1.6778994550699897E-2</v>
      </c>
      <c r="V189" s="92">
        <f t="shared" si="36"/>
        <v>3.9393775933609073E-3</v>
      </c>
      <c r="W189" s="92">
        <f t="shared" si="37"/>
        <v>4.9065362318840636E-2</v>
      </c>
      <c r="X189" s="92">
        <f t="shared" si="38"/>
        <v>3.3778137803390451E-2</v>
      </c>
      <c r="Y189" s="92">
        <f t="shared" si="39"/>
        <v>2.516655533726268E-2</v>
      </c>
      <c r="Z189" s="92">
        <f t="shared" si="40"/>
        <v>8.4224219267005612E-3</v>
      </c>
      <c r="AB189" s="38">
        <v>43028</v>
      </c>
      <c r="AC189" s="36">
        <v>2.1000000000000004E-4</v>
      </c>
      <c r="AD189" s="92">
        <f>(Prices!D193-Prices!D192)/Prices!D192</f>
        <v>1.6535045011941932E-2</v>
      </c>
      <c r="AE189" s="92">
        <f>(Prices!E193-Prices!E192)/Prices!E192</f>
        <v>9.2183848351078679E-3</v>
      </c>
      <c r="AF189" s="92">
        <f>(Prices!F193-Prices!F192)/Prices!F192</f>
        <v>-1.9971314335852603E-2</v>
      </c>
      <c r="AG189" s="92">
        <f>(Prices!G193-Prices!G192)/Prices!G192</f>
        <v>1.5379343997060148E-2</v>
      </c>
      <c r="AH189" s="92">
        <f>(Prices!H193-Prices!H192)/Prices!H192</f>
        <v>-3.0320871357079809E-2</v>
      </c>
      <c r="AI189" s="92">
        <f>(Prices!I193-Prices!I192)/Prices!I192</f>
        <v>1.6988994550699896E-2</v>
      </c>
      <c r="AJ189" s="92">
        <f>(Prices!J193-Prices!J192)/Prices!J192</f>
        <v>4.1493775933609074E-3</v>
      </c>
      <c r="AK189" s="92">
        <f>(Prices!K193-Prices!K192)/Prices!K192</f>
        <v>4.9275362318840638E-2</v>
      </c>
      <c r="AL189" s="92">
        <f>(Prices!L193-Prices!L192)/Prices!L192</f>
        <v>3.3988137803390453E-2</v>
      </c>
      <c r="AM189" s="92">
        <f>(Prices!M193-Prices!M192)/Prices!M192</f>
        <v>2.5376555337262678E-2</v>
      </c>
      <c r="AN189" s="92">
        <f>(Prices!N193-Prices!N192)/Prices!N192</f>
        <v>8.6324219267005613E-3</v>
      </c>
    </row>
    <row r="190" spans="7:40" x14ac:dyDescent="0.25">
      <c r="G190" s="29"/>
      <c r="H190" s="29"/>
      <c r="I190" s="29"/>
      <c r="J190" s="29"/>
      <c r="K190" s="29"/>
      <c r="L190" s="29"/>
      <c r="M190" s="29"/>
      <c r="O190" s="38">
        <v>43035</v>
      </c>
      <c r="P190" s="92">
        <f t="shared" si="30"/>
        <v>6.0426180162833062E-2</v>
      </c>
      <c r="Q190" s="92">
        <f t="shared" si="31"/>
        <v>5.8711909172777535E-2</v>
      </c>
      <c r="R190" s="92">
        <f t="shared" si="32"/>
        <v>0.11988236207055657</v>
      </c>
      <c r="S190" s="92">
        <f t="shared" si="33"/>
        <v>-3.1522596789423971E-2</v>
      </c>
      <c r="T190" s="92">
        <f t="shared" si="34"/>
        <v>1.9978221007893118E-2</v>
      </c>
      <c r="U190" s="92">
        <f t="shared" si="35"/>
        <v>2.416486866988856E-2</v>
      </c>
      <c r="V190" s="92">
        <f t="shared" si="36"/>
        <v>-3.5157851239668719E-3</v>
      </c>
      <c r="W190" s="92">
        <f t="shared" si="37"/>
        <v>9.2611917916337189E-3</v>
      </c>
      <c r="X190" s="92">
        <f t="shared" si="38"/>
        <v>5.3327284894837575E-2</v>
      </c>
      <c r="Y190" s="92">
        <f t="shared" si="39"/>
        <v>2.3899851508861536E-2</v>
      </c>
      <c r="Z190" s="92">
        <f t="shared" si="40"/>
        <v>2.065585327419313E-3</v>
      </c>
      <c r="AB190" s="38">
        <v>43035</v>
      </c>
      <c r="AC190" s="36">
        <v>2.1000000000000004E-4</v>
      </c>
      <c r="AD190" s="92">
        <f>(Prices!D194-Prices!D193)/Prices!D193</f>
        <v>6.0636180162833064E-2</v>
      </c>
      <c r="AE190" s="92">
        <f>(Prices!E194-Prices!E193)/Prices!E193</f>
        <v>5.8921909172777537E-2</v>
      </c>
      <c r="AF190" s="92">
        <f>(Prices!F194-Prices!F193)/Prices!F193</f>
        <v>0.12009236207055657</v>
      </c>
      <c r="AG190" s="92">
        <f>(Prices!G194-Prices!G193)/Prices!G193</f>
        <v>-3.1312596789423969E-2</v>
      </c>
      <c r="AH190" s="92">
        <f>(Prices!H194-Prices!H193)/Prices!H193</f>
        <v>2.0188221007893116E-2</v>
      </c>
      <c r="AI190" s="92">
        <f>(Prices!I194-Prices!I193)/Prices!I193</f>
        <v>2.4374868669888559E-2</v>
      </c>
      <c r="AJ190" s="92">
        <f>(Prices!J194-Prices!J193)/Prices!J193</f>
        <v>-3.3057851239668718E-3</v>
      </c>
      <c r="AK190" s="92">
        <f>(Prices!K194-Prices!K193)/Prices!K193</f>
        <v>9.471191791633719E-3</v>
      </c>
      <c r="AL190" s="92">
        <f>(Prices!L194-Prices!L193)/Prices!L193</f>
        <v>5.3537284894837577E-2</v>
      </c>
      <c r="AM190" s="92">
        <f>(Prices!M194-Prices!M193)/Prices!M193</f>
        <v>2.4109851508861534E-2</v>
      </c>
      <c r="AN190" s="92">
        <f>(Prices!N194-Prices!N193)/Prices!N193</f>
        <v>2.2755853274193131E-3</v>
      </c>
    </row>
    <row r="191" spans="7:40" x14ac:dyDescent="0.25">
      <c r="G191" s="29"/>
      <c r="H191" s="29"/>
      <c r="I191" s="29"/>
      <c r="J191" s="29"/>
      <c r="K191" s="29"/>
      <c r="L191" s="29"/>
      <c r="M191" s="29"/>
      <c r="O191" s="38">
        <v>43042</v>
      </c>
      <c r="P191" s="92">
        <f t="shared" si="30"/>
        <v>-1.0945323731135622E-2</v>
      </c>
      <c r="Q191" s="92">
        <f t="shared" si="31"/>
        <v>-7.6210071680233192E-3</v>
      </c>
      <c r="R191" s="92">
        <f t="shared" si="32"/>
        <v>9.4634915152137615E-3</v>
      </c>
      <c r="S191" s="92">
        <f t="shared" si="33"/>
        <v>2.0417038159051614E-2</v>
      </c>
      <c r="T191" s="92">
        <f t="shared" si="34"/>
        <v>-2.6694154143728419E-2</v>
      </c>
      <c r="U191" s="92">
        <f t="shared" si="35"/>
        <v>4.7130769230769639E-3</v>
      </c>
      <c r="V191" s="92">
        <f t="shared" si="36"/>
        <v>2.4665621890547176E-2</v>
      </c>
      <c r="W191" s="92">
        <f t="shared" si="37"/>
        <v>-2.249303362001551E-2</v>
      </c>
      <c r="X191" s="92">
        <f t="shared" si="38"/>
        <v>-9.0141085840059823E-3</v>
      </c>
      <c r="Y191" s="92">
        <f t="shared" si="39"/>
        <v>-1.4865441222326126E-2</v>
      </c>
      <c r="Z191" s="92">
        <f t="shared" si="40"/>
        <v>2.4129508755645407E-3</v>
      </c>
      <c r="AB191" s="38">
        <v>43042</v>
      </c>
      <c r="AC191" s="36">
        <v>2.1000000000000004E-4</v>
      </c>
      <c r="AD191" s="92">
        <f>(Prices!D195-Prices!D194)/Prices!D194</f>
        <v>-1.0735323731135622E-2</v>
      </c>
      <c r="AE191" s="92">
        <f>(Prices!E195-Prices!E194)/Prices!E194</f>
        <v>-7.4110071680233191E-3</v>
      </c>
      <c r="AF191" s="92">
        <f>(Prices!F195-Prices!F194)/Prices!F194</f>
        <v>9.6734915152137616E-3</v>
      </c>
      <c r="AG191" s="92">
        <f>(Prices!G195-Prices!G194)/Prices!G194</f>
        <v>2.0627038159051612E-2</v>
      </c>
      <c r="AH191" s="92">
        <f>(Prices!H195-Prices!H194)/Prices!H194</f>
        <v>-2.6484154143728421E-2</v>
      </c>
      <c r="AI191" s="92">
        <f>(Prices!I195-Prices!I194)/Prices!I194</f>
        <v>4.923076923076964E-3</v>
      </c>
      <c r="AJ191" s="92">
        <f>(Prices!J195-Prices!J194)/Prices!J194</f>
        <v>2.4875621890547175E-2</v>
      </c>
      <c r="AK191" s="92">
        <f>(Prices!K195-Prices!K194)/Prices!K194</f>
        <v>-2.2283033620015512E-2</v>
      </c>
      <c r="AL191" s="92">
        <f>(Prices!L195-Prices!L194)/Prices!L194</f>
        <v>-8.8041085840059822E-3</v>
      </c>
      <c r="AM191" s="92">
        <f>(Prices!M195-Prices!M194)/Prices!M194</f>
        <v>-1.4655441222326126E-2</v>
      </c>
      <c r="AN191" s="92">
        <f>(Prices!N195-Prices!N194)/Prices!N194</f>
        <v>2.6229508755645408E-3</v>
      </c>
    </row>
    <row r="192" spans="7:40" x14ac:dyDescent="0.25">
      <c r="G192" s="29"/>
      <c r="H192" s="29"/>
      <c r="I192" s="29"/>
      <c r="J192" s="29"/>
      <c r="K192" s="29"/>
      <c r="L192" s="29"/>
      <c r="M192" s="29"/>
      <c r="O192" s="38">
        <v>43049</v>
      </c>
      <c r="P192" s="92">
        <f t="shared" si="30"/>
        <v>-2.0750866419774396E-2</v>
      </c>
      <c r="Q192" s="92">
        <f t="shared" si="31"/>
        <v>-4.8611627906977924E-3</v>
      </c>
      <c r="R192" s="92">
        <f t="shared" si="32"/>
        <v>1.2159557617300426E-2</v>
      </c>
      <c r="S192" s="92">
        <f t="shared" si="33"/>
        <v>-3.6483572110792839E-3</v>
      </c>
      <c r="T192" s="92">
        <f t="shared" si="34"/>
        <v>-1.1978302002139847E-2</v>
      </c>
      <c r="U192" s="92">
        <f t="shared" si="35"/>
        <v>-1.0824411104307066E-2</v>
      </c>
      <c r="V192" s="92">
        <f t="shared" si="36"/>
        <v>-2.8527152103559841E-2</v>
      </c>
      <c r="W192" s="92">
        <f t="shared" si="37"/>
        <v>-2.5399924030387943E-2</v>
      </c>
      <c r="X192" s="92">
        <f t="shared" si="38"/>
        <v>-4.8127721765553827E-2</v>
      </c>
      <c r="Y192" s="92">
        <f t="shared" si="39"/>
        <v>-3.3745569620253612E-3</v>
      </c>
      <c r="Z192" s="92">
        <f t="shared" si="40"/>
        <v>-2.3507968836282761E-3</v>
      </c>
      <c r="AB192" s="38">
        <v>43049</v>
      </c>
      <c r="AC192" s="36">
        <v>2.1000000000000004E-4</v>
      </c>
      <c r="AD192" s="92">
        <f>(Prices!D196-Prices!D195)/Prices!D195</f>
        <v>-2.0540866419774397E-2</v>
      </c>
      <c r="AE192" s="92">
        <f>(Prices!E196-Prices!E195)/Prices!E195</f>
        <v>-4.6511627906977923E-3</v>
      </c>
      <c r="AF192" s="92">
        <f>(Prices!F196-Prices!F195)/Prices!F195</f>
        <v>1.2369557617300426E-2</v>
      </c>
      <c r="AG192" s="92">
        <f>(Prices!G196-Prices!G195)/Prices!G195</f>
        <v>-3.4383572110792838E-3</v>
      </c>
      <c r="AH192" s="92">
        <f>(Prices!H196-Prices!H195)/Prices!H195</f>
        <v>-1.1768302002139847E-2</v>
      </c>
      <c r="AI192" s="92">
        <f>(Prices!I196-Prices!I195)/Prices!I195</f>
        <v>-1.0614411104307065E-2</v>
      </c>
      <c r="AJ192" s="92">
        <f>(Prices!J196-Prices!J195)/Prices!J195</f>
        <v>-2.8317152103559843E-2</v>
      </c>
      <c r="AK192" s="92">
        <f>(Prices!K196-Prices!K195)/Prices!K195</f>
        <v>-2.5189924030387945E-2</v>
      </c>
      <c r="AL192" s="92">
        <f>(Prices!L196-Prices!L195)/Prices!L195</f>
        <v>-4.7917721765553825E-2</v>
      </c>
      <c r="AM192" s="92">
        <f>(Prices!M196-Prices!M195)/Prices!M195</f>
        <v>-3.1645569620253611E-3</v>
      </c>
      <c r="AN192" s="92">
        <f>(Prices!N196-Prices!N195)/Prices!N195</f>
        <v>-2.1407968836282759E-3</v>
      </c>
    </row>
    <row r="193" spans="7:40" x14ac:dyDescent="0.25">
      <c r="G193" s="29"/>
      <c r="H193" s="29"/>
      <c r="I193" s="29"/>
      <c r="J193" s="29"/>
      <c r="K193" s="29"/>
      <c r="L193" s="29"/>
      <c r="M193" s="29"/>
      <c r="O193" s="38">
        <v>43056</v>
      </c>
      <c r="P193" s="92">
        <f t="shared" si="30"/>
        <v>8.1874499890086834E-3</v>
      </c>
      <c r="Q193" s="92">
        <f t="shared" si="31"/>
        <v>-8.4490555828822863E-3</v>
      </c>
      <c r="R193" s="92">
        <f t="shared" si="32"/>
        <v>3.8154321593360224E-3</v>
      </c>
      <c r="S193" s="92">
        <f t="shared" si="33"/>
        <v>5.1954051981827603E-3</v>
      </c>
      <c r="T193" s="92">
        <f t="shared" si="34"/>
        <v>2.3916198577172941E-2</v>
      </c>
      <c r="U193" s="92">
        <f t="shared" si="35"/>
        <v>8.0425273364967721E-3</v>
      </c>
      <c r="V193" s="92">
        <f t="shared" si="36"/>
        <v>-2.1000000000000004E-4</v>
      </c>
      <c r="W193" s="92">
        <f t="shared" si="37"/>
        <v>-1.4405168170630676E-3</v>
      </c>
      <c r="X193" s="92">
        <f t="shared" si="38"/>
        <v>-4.4933556610335844E-2</v>
      </c>
      <c r="Y193" s="92">
        <f t="shared" si="39"/>
        <v>1.7250317460317372E-2</v>
      </c>
      <c r="Z193" s="92">
        <f t="shared" si="40"/>
        <v>-1.5459988898268106E-3</v>
      </c>
      <c r="AB193" s="38">
        <v>43056</v>
      </c>
      <c r="AC193" s="36">
        <v>2.1000000000000004E-4</v>
      </c>
      <c r="AD193" s="92">
        <f>(Prices!D197-Prices!D196)/Prices!D196</f>
        <v>8.3974499890086835E-3</v>
      </c>
      <c r="AE193" s="92">
        <f>(Prices!E197-Prices!E196)/Prices!E196</f>
        <v>-8.2390555828822862E-3</v>
      </c>
      <c r="AF193" s="92">
        <f>(Prices!F197-Prices!F196)/Prices!F196</f>
        <v>4.0254321593360225E-3</v>
      </c>
      <c r="AG193" s="92">
        <f>(Prices!G197-Prices!G196)/Prices!G196</f>
        <v>5.4054051981827604E-3</v>
      </c>
      <c r="AH193" s="92">
        <f>(Prices!H197-Prices!H196)/Prices!H196</f>
        <v>2.4126198577172939E-2</v>
      </c>
      <c r="AI193" s="92">
        <f>(Prices!I197-Prices!I196)/Prices!I196</f>
        <v>8.2525273364967722E-3</v>
      </c>
      <c r="AJ193" s="92">
        <f>(Prices!J197-Prices!J196)/Prices!J196</f>
        <v>0</v>
      </c>
      <c r="AK193" s="92">
        <f>(Prices!K197-Prices!K196)/Prices!K196</f>
        <v>-1.2305168170630675E-3</v>
      </c>
      <c r="AL193" s="92">
        <f>(Prices!L197-Prices!L196)/Prices!L196</f>
        <v>-4.4723556610335842E-2</v>
      </c>
      <c r="AM193" s="92">
        <f>(Prices!M197-Prices!M196)/Prices!M196</f>
        <v>1.7460317460317371E-2</v>
      </c>
      <c r="AN193" s="92">
        <f>(Prices!N197-Prices!N196)/Prices!N196</f>
        <v>-1.3359988898268105E-3</v>
      </c>
    </row>
    <row r="194" spans="7:40" x14ac:dyDescent="0.25">
      <c r="G194" s="29"/>
      <c r="H194" s="29"/>
      <c r="I194" s="29"/>
      <c r="J194" s="29"/>
      <c r="K194" s="29"/>
      <c r="L194" s="29"/>
      <c r="M194" s="29"/>
      <c r="O194" s="38">
        <v>43063</v>
      </c>
      <c r="P194" s="92">
        <f t="shared" si="30"/>
        <v>8.5971154516915841E-3</v>
      </c>
      <c r="Q194" s="92">
        <f t="shared" si="31"/>
        <v>-3.5577991320522038E-3</v>
      </c>
      <c r="R194" s="92">
        <f t="shared" si="32"/>
        <v>4.9458991397316424E-2</v>
      </c>
      <c r="S194" s="92">
        <f t="shared" si="33"/>
        <v>1.3593057507699983E-2</v>
      </c>
      <c r="T194" s="92">
        <f t="shared" si="34"/>
        <v>7.1895771670189498E-3</v>
      </c>
      <c r="U194" s="92">
        <f t="shared" si="35"/>
        <v>1.5750712093308805E-2</v>
      </c>
      <c r="V194" s="92">
        <f t="shared" si="36"/>
        <v>7.2837552039966575E-3</v>
      </c>
      <c r="W194" s="92">
        <f t="shared" si="37"/>
        <v>7.1821971252566614E-3</v>
      </c>
      <c r="X194" s="92">
        <f t="shared" si="38"/>
        <v>2.9987805611333507E-2</v>
      </c>
      <c r="Y194" s="92">
        <f t="shared" si="39"/>
        <v>2.9899204368174837E-2</v>
      </c>
      <c r="Z194" s="92">
        <f t="shared" si="40"/>
        <v>8.9296626736853398E-3</v>
      </c>
      <c r="AB194" s="38">
        <v>43063</v>
      </c>
      <c r="AC194" s="36">
        <v>2.1000000000000004E-4</v>
      </c>
      <c r="AD194" s="92">
        <f>(Prices!D198-Prices!D197)/Prices!D197</f>
        <v>8.8071154516915842E-3</v>
      </c>
      <c r="AE194" s="92">
        <f>(Prices!E198-Prices!E197)/Prices!E197</f>
        <v>-3.3477991320522036E-3</v>
      </c>
      <c r="AF194" s="92">
        <f>(Prices!F198-Prices!F197)/Prices!F197</f>
        <v>4.9668991397316425E-2</v>
      </c>
      <c r="AG194" s="92">
        <f>(Prices!G198-Prices!G197)/Prices!G197</f>
        <v>1.3803057507699983E-2</v>
      </c>
      <c r="AH194" s="92">
        <f>(Prices!H198-Prices!H197)/Prices!H197</f>
        <v>7.3995771670189499E-3</v>
      </c>
      <c r="AI194" s="92">
        <f>(Prices!I198-Prices!I197)/Prices!I197</f>
        <v>1.5960712093308804E-2</v>
      </c>
      <c r="AJ194" s="92">
        <f>(Prices!J198-Prices!J197)/Prices!J197</f>
        <v>7.4937552039966576E-3</v>
      </c>
      <c r="AK194" s="92">
        <f>(Prices!K198-Prices!K197)/Prices!K197</f>
        <v>7.3921971252566615E-3</v>
      </c>
      <c r="AL194" s="92">
        <f>(Prices!L198-Prices!L197)/Prices!L197</f>
        <v>3.0197805611333506E-2</v>
      </c>
      <c r="AM194" s="92">
        <f>(Prices!M198-Prices!M197)/Prices!M197</f>
        <v>3.0109204368174835E-2</v>
      </c>
      <c r="AN194" s="92">
        <f>(Prices!N198-Prices!N197)/Prices!N197</f>
        <v>9.1396626736853399E-3</v>
      </c>
    </row>
    <row r="195" spans="7:40" x14ac:dyDescent="0.25">
      <c r="G195" s="29"/>
      <c r="H195" s="29"/>
      <c r="I195" s="29"/>
      <c r="J195" s="29"/>
      <c r="K195" s="29"/>
      <c r="L195" s="29"/>
      <c r="M195" s="29"/>
      <c r="O195" s="38">
        <v>43070</v>
      </c>
      <c r="P195" s="92">
        <f t="shared" si="30"/>
        <v>4.2014868182211111E-2</v>
      </c>
      <c r="Q195" s="92">
        <f t="shared" si="31"/>
        <v>1.7580495148046865E-2</v>
      </c>
      <c r="R195" s="92">
        <f t="shared" si="32"/>
        <v>-2.015099494097811E-2</v>
      </c>
      <c r="S195" s="92">
        <f t="shared" si="33"/>
        <v>2.0476023770121862E-2</v>
      </c>
      <c r="T195" s="92">
        <f t="shared" si="34"/>
        <v>-1.0853081996702051E-2</v>
      </c>
      <c r="U195" s="92">
        <f t="shared" si="35"/>
        <v>-2.1559446122859923E-2</v>
      </c>
      <c r="V195" s="92">
        <f t="shared" si="36"/>
        <v>3.9459421487603341E-2</v>
      </c>
      <c r="W195" s="92">
        <f t="shared" si="37"/>
        <v>5.8697460252751736E-2</v>
      </c>
      <c r="X195" s="92">
        <f t="shared" si="38"/>
        <v>7.4714164272760508E-2</v>
      </c>
      <c r="Y195" s="92">
        <f t="shared" si="39"/>
        <v>-6.1848649098894447E-2</v>
      </c>
      <c r="Z195" s="92">
        <f t="shared" si="40"/>
        <v>1.5083477310917711E-2</v>
      </c>
      <c r="AB195" s="38">
        <v>43070</v>
      </c>
      <c r="AC195" s="36">
        <v>2.1000000000000004E-4</v>
      </c>
      <c r="AD195" s="92">
        <f>(Prices!D199-Prices!D198)/Prices!D198</f>
        <v>4.2224868182211113E-2</v>
      </c>
      <c r="AE195" s="92">
        <f>(Prices!E199-Prices!E198)/Prices!E198</f>
        <v>1.7790495148046863E-2</v>
      </c>
      <c r="AF195" s="92">
        <f>(Prices!F199-Prices!F198)/Prices!F198</f>
        <v>-1.9940994940978111E-2</v>
      </c>
      <c r="AG195" s="92">
        <f>(Prices!G199-Prices!G198)/Prices!G198</f>
        <v>2.068602377012186E-2</v>
      </c>
      <c r="AH195" s="92">
        <f>(Prices!H199-Prices!H198)/Prices!H198</f>
        <v>-1.0643081996702051E-2</v>
      </c>
      <c r="AI195" s="92">
        <f>(Prices!I199-Prices!I198)/Prices!I198</f>
        <v>-2.1349446122859925E-2</v>
      </c>
      <c r="AJ195" s="92">
        <f>(Prices!J199-Prices!J198)/Prices!J198</f>
        <v>3.9669421487603343E-2</v>
      </c>
      <c r="AK195" s="92">
        <f>(Prices!K199-Prices!K198)/Prices!K198</f>
        <v>5.8907460252751738E-2</v>
      </c>
      <c r="AL195" s="92">
        <f>(Prices!L199-Prices!L198)/Prices!L198</f>
        <v>7.492416427276051E-2</v>
      </c>
      <c r="AM195" s="92">
        <f>(Prices!M199-Prices!M198)/Prices!M198</f>
        <v>-6.1638649098894445E-2</v>
      </c>
      <c r="AN195" s="92">
        <f>(Prices!N199-Prices!N198)/Prices!N198</f>
        <v>1.5293477310917711E-2</v>
      </c>
    </row>
    <row r="196" spans="7:40" x14ac:dyDescent="0.25">
      <c r="G196" s="29"/>
      <c r="H196" s="29"/>
      <c r="I196" s="29"/>
      <c r="J196" s="29"/>
      <c r="K196" s="29"/>
      <c r="L196" s="29"/>
      <c r="M196" s="29"/>
      <c r="O196" s="38">
        <v>43077</v>
      </c>
      <c r="P196" s="92">
        <f t="shared" si="30"/>
        <v>-1.2743284782222081E-2</v>
      </c>
      <c r="Q196" s="92">
        <f t="shared" si="31"/>
        <v>3.3516707004033627E-2</v>
      </c>
      <c r="R196" s="92">
        <f t="shared" si="32"/>
        <v>-5.2109692091185781E-4</v>
      </c>
      <c r="S196" s="92">
        <f t="shared" si="33"/>
        <v>5.3284274449111976E-2</v>
      </c>
      <c r="T196" s="92">
        <f t="shared" si="34"/>
        <v>1.3567878787878736E-2</v>
      </c>
      <c r="U196" s="92">
        <f t="shared" si="35"/>
        <v>8.4237538588185761E-3</v>
      </c>
      <c r="V196" s="92">
        <f t="shared" si="36"/>
        <v>2.1647376788552749E-3</v>
      </c>
      <c r="W196" s="92">
        <f t="shared" si="37"/>
        <v>1.7874321462945094E-2</v>
      </c>
      <c r="X196" s="92">
        <f t="shared" si="38"/>
        <v>-8.1108057092020083E-3</v>
      </c>
      <c r="Y196" s="92">
        <f t="shared" si="39"/>
        <v>7.365539057456405E-3</v>
      </c>
      <c r="Z196" s="92">
        <f t="shared" si="40"/>
        <v>3.2922094698269564E-3</v>
      </c>
      <c r="AB196" s="38">
        <v>43077</v>
      </c>
      <c r="AC196" s="36">
        <v>2.1999999999999998E-4</v>
      </c>
      <c r="AD196" s="92">
        <f>(Prices!D200-Prices!D199)/Prices!D199</f>
        <v>-1.2523284782222081E-2</v>
      </c>
      <c r="AE196" s="92">
        <f>(Prices!E200-Prices!E199)/Prices!E199</f>
        <v>3.3736707004033625E-2</v>
      </c>
      <c r="AF196" s="92">
        <f>(Prices!F200-Prices!F199)/Prices!F199</f>
        <v>-3.0109692091185783E-4</v>
      </c>
      <c r="AG196" s="92">
        <f>(Prices!G200-Prices!G199)/Prices!G199</f>
        <v>5.3504274449111974E-2</v>
      </c>
      <c r="AH196" s="92">
        <f>(Prices!H200-Prices!H199)/Prices!H199</f>
        <v>1.3787878787878736E-2</v>
      </c>
      <c r="AI196" s="92">
        <f>(Prices!I200-Prices!I199)/Prices!I199</f>
        <v>8.6437538588185758E-3</v>
      </c>
      <c r="AJ196" s="92">
        <f>(Prices!J200-Prices!J199)/Prices!J199</f>
        <v>2.384737678855275E-3</v>
      </c>
      <c r="AK196" s="92">
        <f>(Prices!K200-Prices!K199)/Prices!K199</f>
        <v>1.8094321462945095E-2</v>
      </c>
      <c r="AL196" s="92">
        <f>(Prices!L200-Prices!L199)/Prices!L199</f>
        <v>-7.8908057092020086E-3</v>
      </c>
      <c r="AM196" s="92">
        <f>(Prices!M200-Prices!M199)/Prices!M199</f>
        <v>7.5855390574564047E-3</v>
      </c>
      <c r="AN196" s="92">
        <f>(Prices!N200-Prices!N199)/Prices!N199</f>
        <v>3.5122094698269565E-3</v>
      </c>
    </row>
    <row r="197" spans="7:40" x14ac:dyDescent="0.25">
      <c r="G197" s="29"/>
      <c r="H197" s="29"/>
      <c r="I197" s="29"/>
      <c r="J197" s="29"/>
      <c r="K197" s="29"/>
      <c r="L197" s="29"/>
      <c r="M197" s="29"/>
      <c r="O197" s="38">
        <v>43084</v>
      </c>
      <c r="P197" s="92">
        <f t="shared" ref="P197:P260" si="41">AD197-$AC197</f>
        <v>-7.6592029563681799E-4</v>
      </c>
      <c r="Q197" s="92">
        <f t="shared" ref="Q197:Q260" si="42">AE197-$AC197</f>
        <v>1.5151881281778544E-2</v>
      </c>
      <c r="R197" s="92">
        <f t="shared" ref="R197:R260" si="43">AF197-$AC197</f>
        <v>1.4530438898451011E-2</v>
      </c>
      <c r="S197" s="92">
        <f t="shared" ref="S197:S260" si="44">AG197-$AC197</f>
        <v>2.7901756842313968E-2</v>
      </c>
      <c r="T197" s="92">
        <f t="shared" ref="T197:T260" si="45">AH197-$AC197</f>
        <v>-1.4567631146315855E-2</v>
      </c>
      <c r="U197" s="92">
        <f t="shared" ref="U197:U260" si="46">AI197-$AC197</f>
        <v>3.2426398694144085E-2</v>
      </c>
      <c r="V197" s="92">
        <f t="shared" ref="V197:V260" si="47">AJ197-$AC197</f>
        <v>-2.5990642347342875E-3</v>
      </c>
      <c r="W197" s="92">
        <f t="shared" ref="W197:W260" si="48">AK197-$AC197</f>
        <v>3.7505048213272991E-3</v>
      </c>
      <c r="X197" s="92">
        <f t="shared" ref="X197:X260" si="49">AL197-$AC197</f>
        <v>-1.1331505755058867E-2</v>
      </c>
      <c r="Y197" s="92">
        <f t="shared" ref="Y197:Y260" si="50">AM197-$AC197</f>
        <v>6.8657142399487503E-2</v>
      </c>
      <c r="Z197" s="92">
        <f t="shared" ref="Z197:Z260" si="51">AN197-$AC197</f>
        <v>8.9484178766735031E-3</v>
      </c>
      <c r="AB197" s="38">
        <v>43084</v>
      </c>
      <c r="AC197" s="36">
        <v>2.1999999999999998E-4</v>
      </c>
      <c r="AD197" s="92">
        <f>(Prices!D201-Prices!D200)/Prices!D200</f>
        <v>-5.4592029563681796E-4</v>
      </c>
      <c r="AE197" s="92">
        <f>(Prices!E201-Prices!E200)/Prices!E200</f>
        <v>1.5371881281778544E-2</v>
      </c>
      <c r="AF197" s="92">
        <f>(Prices!F201-Prices!F200)/Prices!F200</f>
        <v>1.4750438898451011E-2</v>
      </c>
      <c r="AG197" s="92">
        <f>(Prices!G201-Prices!G200)/Prices!G200</f>
        <v>2.812175684231397E-2</v>
      </c>
      <c r="AH197" s="92">
        <f>(Prices!H201-Prices!H200)/Prices!H200</f>
        <v>-1.4347631146315855E-2</v>
      </c>
      <c r="AI197" s="92">
        <f>(Prices!I201-Prices!I200)/Prices!I200</f>
        <v>3.2646398694144083E-2</v>
      </c>
      <c r="AJ197" s="92">
        <f>(Prices!J201-Prices!J200)/Prices!J200</f>
        <v>-2.3790642347342873E-3</v>
      </c>
      <c r="AK197" s="92">
        <f>(Prices!K201-Prices!K200)/Prices!K200</f>
        <v>3.9705048213272993E-3</v>
      </c>
      <c r="AL197" s="92">
        <f>(Prices!L201-Prices!L200)/Prices!L200</f>
        <v>-1.1111505755058867E-2</v>
      </c>
      <c r="AM197" s="92">
        <f>(Prices!M201-Prices!M200)/Prices!M200</f>
        <v>6.8877142399487501E-2</v>
      </c>
      <c r="AN197" s="92">
        <f>(Prices!N201-Prices!N200)/Prices!N200</f>
        <v>9.1684178766735028E-3</v>
      </c>
    </row>
    <row r="198" spans="7:40" x14ac:dyDescent="0.25">
      <c r="G198" s="29"/>
      <c r="H198" s="29"/>
      <c r="I198" s="29"/>
      <c r="J198" s="29"/>
      <c r="K198" s="29"/>
      <c r="L198" s="29"/>
      <c r="M198" s="29"/>
      <c r="O198" s="38">
        <v>43091</v>
      </c>
      <c r="P198" s="92">
        <f t="shared" si="41"/>
        <v>-1.3959495798319371E-2</v>
      </c>
      <c r="Q198" s="92">
        <f t="shared" si="42"/>
        <v>2.458204262255973E-4</v>
      </c>
      <c r="R198" s="92">
        <f t="shared" si="43"/>
        <v>-9.3622731046164309E-3</v>
      </c>
      <c r="S198" s="92">
        <f t="shared" si="44"/>
        <v>3.7264176362522953E-3</v>
      </c>
      <c r="T198" s="92">
        <f t="shared" si="45"/>
        <v>5.8452009097800075E-3</v>
      </c>
      <c r="U198" s="92">
        <f t="shared" si="46"/>
        <v>2.8529259039715437E-2</v>
      </c>
      <c r="V198" s="92">
        <f t="shared" si="47"/>
        <v>-2.1999999999999998E-4</v>
      </c>
      <c r="W198" s="92">
        <f t="shared" si="48"/>
        <v>-7.3763088512241535E-3</v>
      </c>
      <c r="X198" s="92">
        <f t="shared" si="49"/>
        <v>-3.4284027755874413E-2</v>
      </c>
      <c r="Y198" s="92">
        <f t="shared" si="50"/>
        <v>-3.3488395024726489E-2</v>
      </c>
      <c r="Z198" s="92">
        <f t="shared" si="51"/>
        <v>2.5941122991369396E-3</v>
      </c>
      <c r="AB198" s="38">
        <v>43091</v>
      </c>
      <c r="AC198" s="36">
        <v>2.1999999999999998E-4</v>
      </c>
      <c r="AD198" s="92">
        <f>(Prices!D202-Prices!D201)/Prices!D201</f>
        <v>-1.3739495798319372E-2</v>
      </c>
      <c r="AE198" s="92">
        <f>(Prices!E202-Prices!E201)/Prices!E201</f>
        <v>4.6582042622559728E-4</v>
      </c>
      <c r="AF198" s="92">
        <f>(Prices!F202-Prices!F201)/Prices!F201</f>
        <v>-9.1422731046164312E-3</v>
      </c>
      <c r="AG198" s="92">
        <f>(Prices!G202-Prices!G201)/Prices!G201</f>
        <v>3.9464176362522954E-3</v>
      </c>
      <c r="AH198" s="92">
        <f>(Prices!H202-Prices!H201)/Prices!H201</f>
        <v>6.0652009097800072E-3</v>
      </c>
      <c r="AI198" s="92">
        <f>(Prices!I202-Prices!I201)/Prices!I201</f>
        <v>2.8749259039715439E-2</v>
      </c>
      <c r="AJ198" s="92">
        <f>(Prices!J202-Prices!J201)/Prices!J201</f>
        <v>0</v>
      </c>
      <c r="AK198" s="92">
        <f>(Prices!K202-Prices!K201)/Prices!K201</f>
        <v>-7.1563088512241538E-3</v>
      </c>
      <c r="AL198" s="92">
        <f>(Prices!L202-Prices!L201)/Prices!L201</f>
        <v>-3.4064027755874415E-2</v>
      </c>
      <c r="AM198" s="92">
        <f>(Prices!M202-Prices!M201)/Prices!M201</f>
        <v>-3.3268395024726491E-2</v>
      </c>
      <c r="AN198" s="92">
        <f>(Prices!N202-Prices!N201)/Prices!N201</f>
        <v>2.8141122991369397E-3</v>
      </c>
    </row>
    <row r="199" spans="7:40" x14ac:dyDescent="0.25">
      <c r="G199" s="29"/>
      <c r="H199" s="29"/>
      <c r="I199" s="29"/>
      <c r="J199" s="29"/>
      <c r="K199" s="29"/>
      <c r="L199" s="29"/>
      <c r="M199" s="29"/>
      <c r="O199" s="38">
        <v>43098</v>
      </c>
      <c r="P199" s="92">
        <f t="shared" si="41"/>
        <v>2.5065368721510447E-3</v>
      </c>
      <c r="Q199" s="92">
        <f t="shared" si="42"/>
        <v>4.3196345012222167E-3</v>
      </c>
      <c r="R199" s="92">
        <f t="shared" si="43"/>
        <v>7.3003253235347254E-4</v>
      </c>
      <c r="S199" s="92">
        <f t="shared" si="44"/>
        <v>-8.638834075267313E-4</v>
      </c>
      <c r="T199" s="92">
        <f t="shared" si="45"/>
        <v>8.1431801055165533E-5</v>
      </c>
      <c r="U199" s="92">
        <f t="shared" si="46"/>
        <v>2.7570479208681672E-3</v>
      </c>
      <c r="V199" s="92">
        <f t="shared" si="47"/>
        <v>-7.3742130365659665E-3</v>
      </c>
      <c r="W199" s="92">
        <f t="shared" si="48"/>
        <v>-4.9620333839150224E-3</v>
      </c>
      <c r="X199" s="92">
        <f t="shared" si="49"/>
        <v>1.2310653061224475E-2</v>
      </c>
      <c r="Y199" s="92">
        <f t="shared" si="50"/>
        <v>-1.8666752441482016E-2</v>
      </c>
      <c r="Z199" s="92">
        <f t="shared" si="51"/>
        <v>-3.8460703726153731E-3</v>
      </c>
      <c r="AB199" s="38">
        <v>43098</v>
      </c>
      <c r="AC199" s="36">
        <v>2.1999999999999998E-4</v>
      </c>
      <c r="AD199" s="92">
        <f>(Prices!D203-Prices!D202)/Prices!D202</f>
        <v>2.7265368721510449E-3</v>
      </c>
      <c r="AE199" s="92">
        <f>(Prices!E203-Prices!E202)/Prices!E202</f>
        <v>4.5396345012222164E-3</v>
      </c>
      <c r="AF199" s="92">
        <f>(Prices!F203-Prices!F202)/Prices!F202</f>
        <v>9.5003253235347257E-4</v>
      </c>
      <c r="AG199" s="92">
        <f>(Prices!G203-Prices!G202)/Prices!G202</f>
        <v>-6.4388340752673126E-4</v>
      </c>
      <c r="AH199" s="92">
        <f>(Prices!H203-Prices!H202)/Prices!H202</f>
        <v>3.0143180105516551E-4</v>
      </c>
      <c r="AI199" s="92">
        <f>(Prices!I203-Prices!I202)/Prices!I202</f>
        <v>2.9770479208681673E-3</v>
      </c>
      <c r="AJ199" s="92">
        <f>(Prices!J203-Prices!J202)/Prices!J202</f>
        <v>-7.1542130365659668E-3</v>
      </c>
      <c r="AK199" s="92">
        <f>(Prices!K203-Prices!K202)/Prices!K202</f>
        <v>-4.7420333839150227E-3</v>
      </c>
      <c r="AL199" s="92">
        <f>(Prices!L203-Prices!L202)/Prices!L202</f>
        <v>1.2530653061224474E-2</v>
      </c>
      <c r="AM199" s="92">
        <f>(Prices!M203-Prices!M202)/Prices!M202</f>
        <v>-1.8446752441482014E-2</v>
      </c>
      <c r="AN199" s="92">
        <f>(Prices!N203-Prices!N202)/Prices!N202</f>
        <v>-3.6260703726153729E-3</v>
      </c>
    </row>
    <row r="200" spans="7:40" x14ac:dyDescent="0.25">
      <c r="G200" s="29"/>
      <c r="H200" s="29"/>
      <c r="I200" s="29"/>
      <c r="J200" s="29"/>
      <c r="K200" s="29"/>
      <c r="L200" s="29"/>
      <c r="M200" s="29"/>
      <c r="O200" s="38">
        <v>43105</v>
      </c>
      <c r="P200" s="92">
        <f t="shared" si="41"/>
        <v>2.1872917534095218E-2</v>
      </c>
      <c r="Q200" s="92">
        <f t="shared" si="42"/>
        <v>1.9362850521436822E-2</v>
      </c>
      <c r="R200" s="92">
        <f t="shared" si="43"/>
        <v>5.0803148546516304E-2</v>
      </c>
      <c r="S200" s="92">
        <f t="shared" si="44"/>
        <v>4.7014749584618862E-2</v>
      </c>
      <c r="T200" s="92">
        <f t="shared" si="45"/>
        <v>-1.2746933855658788E-3</v>
      </c>
      <c r="U200" s="92">
        <f t="shared" si="46"/>
        <v>4.4590417464573026E-2</v>
      </c>
      <c r="V200" s="92">
        <f t="shared" si="47"/>
        <v>5.6625476381104808E-2</v>
      </c>
      <c r="W200" s="92">
        <f t="shared" si="48"/>
        <v>1.1977446159710322E-2</v>
      </c>
      <c r="X200" s="92">
        <f t="shared" si="49"/>
        <v>6.5325931972994286E-2</v>
      </c>
      <c r="Y200" s="92">
        <f t="shared" si="50"/>
        <v>4.7948035375868676E-2</v>
      </c>
      <c r="Z200" s="92">
        <f t="shared" si="51"/>
        <v>2.5789697427423253E-2</v>
      </c>
      <c r="AB200" s="38">
        <v>43105</v>
      </c>
      <c r="AC200" s="36">
        <v>2.1999999999999998E-4</v>
      </c>
      <c r="AD200" s="92">
        <f>(Prices!D204-Prices!D203)/Prices!D203</f>
        <v>2.209291753409522E-2</v>
      </c>
      <c r="AE200" s="92">
        <f>(Prices!E204-Prices!E203)/Prices!E203</f>
        <v>1.9582850521436823E-2</v>
      </c>
      <c r="AF200" s="92">
        <f>(Prices!F204-Prices!F203)/Prices!F203</f>
        <v>5.1023148546516302E-2</v>
      </c>
      <c r="AG200" s="92">
        <f>(Prices!G204-Prices!G203)/Prices!G203</f>
        <v>4.723474958461886E-2</v>
      </c>
      <c r="AH200" s="92">
        <f>(Prices!H204-Prices!H203)/Prices!H203</f>
        <v>-1.0546933855658789E-3</v>
      </c>
      <c r="AI200" s="92">
        <f>(Prices!I204-Prices!I203)/Prices!I203</f>
        <v>4.4810417464573024E-2</v>
      </c>
      <c r="AJ200" s="92">
        <f>(Prices!J204-Prices!J203)/Prices!J203</f>
        <v>5.6845476381104806E-2</v>
      </c>
      <c r="AK200" s="92">
        <f>(Prices!K204-Prices!K203)/Prices!K203</f>
        <v>1.2197446159710322E-2</v>
      </c>
      <c r="AL200" s="92">
        <f>(Prices!L204-Prices!L203)/Prices!L203</f>
        <v>6.5545931972994284E-2</v>
      </c>
      <c r="AM200" s="92">
        <f>(Prices!M204-Prices!M203)/Prices!M203</f>
        <v>4.8168035375868674E-2</v>
      </c>
      <c r="AN200" s="92">
        <f>(Prices!N204-Prices!N203)/Prices!N203</f>
        <v>2.6009697427423255E-2</v>
      </c>
    </row>
    <row r="201" spans="7:40" x14ac:dyDescent="0.25">
      <c r="G201" s="29"/>
      <c r="H201" s="29"/>
      <c r="I201" s="29"/>
      <c r="J201" s="29"/>
      <c r="K201" s="29"/>
      <c r="L201" s="29"/>
      <c r="M201" s="29"/>
      <c r="O201" s="38">
        <v>43112</v>
      </c>
      <c r="P201" s="92">
        <f t="shared" si="41"/>
        <v>1.593145545115953E-2</v>
      </c>
      <c r="Q201" s="92">
        <f t="shared" si="42"/>
        <v>2.9021797931583267E-3</v>
      </c>
      <c r="R201" s="92">
        <f t="shared" si="43"/>
        <v>6.1600615211606251E-2</v>
      </c>
      <c r="S201" s="92">
        <f t="shared" si="44"/>
        <v>8.8341907783965903E-2</v>
      </c>
      <c r="T201" s="92">
        <f t="shared" si="45"/>
        <v>5.0851221719457024E-2</v>
      </c>
      <c r="U201" s="92">
        <f t="shared" si="46"/>
        <v>3.2711202346041003E-2</v>
      </c>
      <c r="V201" s="92">
        <f t="shared" si="47"/>
        <v>1.9927272727273591E-3</v>
      </c>
      <c r="W201" s="92">
        <f t="shared" si="48"/>
        <v>3.7565980041423419E-2</v>
      </c>
      <c r="X201" s="92">
        <f t="shared" si="49"/>
        <v>1.3679823476708024E-2</v>
      </c>
      <c r="Y201" s="92">
        <f t="shared" si="50"/>
        <v>5.9837522977248675E-2</v>
      </c>
      <c r="Z201" s="92">
        <f t="shared" si="51"/>
        <v>1.5428252035370049E-2</v>
      </c>
      <c r="AB201" s="38">
        <v>43112</v>
      </c>
      <c r="AC201" s="36">
        <v>2.7999999999999998E-4</v>
      </c>
      <c r="AD201" s="92">
        <f>(Prices!D205-Prices!D204)/Prices!D204</f>
        <v>1.6211455451159529E-2</v>
      </c>
      <c r="AE201" s="92">
        <f>(Prices!E205-Prices!E204)/Prices!E204</f>
        <v>3.1821797931583266E-3</v>
      </c>
      <c r="AF201" s="92">
        <f>(Prices!F205-Prices!F204)/Prices!F204</f>
        <v>6.1880615211606253E-2</v>
      </c>
      <c r="AG201" s="92">
        <f>(Prices!G205-Prices!G204)/Prices!G204</f>
        <v>8.8621907783965906E-2</v>
      </c>
      <c r="AH201" s="92">
        <f>(Prices!H205-Prices!H204)/Prices!H204</f>
        <v>5.1131221719457026E-2</v>
      </c>
      <c r="AI201" s="92">
        <f>(Prices!I205-Prices!I204)/Prices!I204</f>
        <v>3.2991202346041006E-2</v>
      </c>
      <c r="AJ201" s="92">
        <f>(Prices!J205-Prices!J204)/Prices!J204</f>
        <v>2.2727272727273589E-3</v>
      </c>
      <c r="AK201" s="92">
        <f>(Prices!K205-Prices!K204)/Prices!K204</f>
        <v>3.7845980041423422E-2</v>
      </c>
      <c r="AL201" s="92">
        <f>(Prices!L205-Prices!L204)/Prices!L204</f>
        <v>1.3959823476708025E-2</v>
      </c>
      <c r="AM201" s="92">
        <f>(Prices!M205-Prices!M204)/Prices!M204</f>
        <v>6.0117522977248677E-2</v>
      </c>
      <c r="AN201" s="92">
        <f>(Prices!N205-Prices!N204)/Prices!N204</f>
        <v>1.570825203537005E-2</v>
      </c>
    </row>
    <row r="202" spans="7:40" x14ac:dyDescent="0.25">
      <c r="G202" s="29"/>
      <c r="H202" s="29"/>
      <c r="I202" s="29"/>
      <c r="J202" s="29"/>
      <c r="K202" s="29"/>
      <c r="L202" s="29"/>
      <c r="M202" s="29"/>
      <c r="O202" s="38">
        <v>43119</v>
      </c>
      <c r="P202" s="92">
        <f t="shared" si="41"/>
        <v>1.4895645273448704E-2</v>
      </c>
      <c r="Q202" s="92">
        <f t="shared" si="42"/>
        <v>-2.6590642347342668E-3</v>
      </c>
      <c r="R202" s="92">
        <f t="shared" si="43"/>
        <v>-8.4166766831395585E-3</v>
      </c>
      <c r="S202" s="92">
        <f t="shared" si="44"/>
        <v>4.2410435299676495E-3</v>
      </c>
      <c r="T202" s="92">
        <f t="shared" si="45"/>
        <v>-1.649466494475528E-2</v>
      </c>
      <c r="U202" s="92">
        <f t="shared" si="46"/>
        <v>3.6182029808374726E-2</v>
      </c>
      <c r="V202" s="92">
        <f t="shared" si="47"/>
        <v>-9.325052154195014E-2</v>
      </c>
      <c r="W202" s="92">
        <f t="shared" si="48"/>
        <v>4.217283018867931E-2</v>
      </c>
      <c r="X202" s="92">
        <f t="shared" si="49"/>
        <v>4.180641303210246E-2</v>
      </c>
      <c r="Y202" s="92">
        <f t="shared" si="50"/>
        <v>2.7046503695280521E-3</v>
      </c>
      <c r="Z202" s="92">
        <f t="shared" si="51"/>
        <v>8.3553150074483686E-3</v>
      </c>
      <c r="AB202" s="38">
        <v>43119</v>
      </c>
      <c r="AC202" s="36">
        <v>2.7999999999999998E-4</v>
      </c>
      <c r="AD202" s="92">
        <f>(Prices!D206-Prices!D205)/Prices!D205</f>
        <v>1.5175645273448704E-2</v>
      </c>
      <c r="AE202" s="92">
        <f>(Prices!E206-Prices!E205)/Prices!E205</f>
        <v>-2.3790642347342669E-3</v>
      </c>
      <c r="AF202" s="92">
        <f>(Prices!F206-Prices!F205)/Prices!F205</f>
        <v>-8.1366766831395577E-3</v>
      </c>
      <c r="AG202" s="92">
        <f>(Prices!G206-Prices!G205)/Prices!G205</f>
        <v>4.5210435299676494E-3</v>
      </c>
      <c r="AH202" s="92">
        <f>(Prices!H206-Prices!H205)/Prices!H205</f>
        <v>-1.6214664944755281E-2</v>
      </c>
      <c r="AI202" s="92">
        <f>(Prices!I206-Prices!I205)/Prices!I205</f>
        <v>3.6462029808374728E-2</v>
      </c>
      <c r="AJ202" s="92">
        <f>(Prices!J206-Prices!J205)/Prices!J205</f>
        <v>-9.2970521541950138E-2</v>
      </c>
      <c r="AK202" s="92">
        <f>(Prices!K206-Prices!K205)/Prices!K205</f>
        <v>4.2452830188679312E-2</v>
      </c>
      <c r="AL202" s="92">
        <f>(Prices!L206-Prices!L205)/Prices!L205</f>
        <v>4.2086413032102463E-2</v>
      </c>
      <c r="AM202" s="92">
        <f>(Prices!M206-Prices!M205)/Prices!M205</f>
        <v>2.984650369528052E-3</v>
      </c>
      <c r="AN202" s="92">
        <f>(Prices!N206-Prices!N205)/Prices!N205</f>
        <v>8.6353150074483694E-3</v>
      </c>
    </row>
    <row r="203" spans="7:40" x14ac:dyDescent="0.25">
      <c r="G203" s="29"/>
      <c r="H203" s="29"/>
      <c r="I203" s="29"/>
      <c r="J203" s="29"/>
      <c r="K203" s="29"/>
      <c r="L203" s="29"/>
      <c r="M203" s="29"/>
      <c r="O203" s="38">
        <v>43126</v>
      </c>
      <c r="P203" s="92">
        <f t="shared" si="41"/>
        <v>4.1826577568965136E-2</v>
      </c>
      <c r="Q203" s="92">
        <f t="shared" si="42"/>
        <v>1.8457224619577463E-2</v>
      </c>
      <c r="R203" s="92">
        <f t="shared" si="43"/>
        <v>8.2735412968388627E-2</v>
      </c>
      <c r="S203" s="92">
        <f t="shared" si="44"/>
        <v>1.5975558693170425E-2</v>
      </c>
      <c r="T203" s="92">
        <f t="shared" si="45"/>
        <v>4.4790011668611483E-2</v>
      </c>
      <c r="U203" s="92">
        <f t="shared" si="46"/>
        <v>-2.7156658392536167E-2</v>
      </c>
      <c r="V203" s="92">
        <f t="shared" si="47"/>
        <v>-2.9446666666666635E-2</v>
      </c>
      <c r="W203" s="92">
        <f t="shared" si="48"/>
        <v>2.1564775495997316E-3</v>
      </c>
      <c r="X203" s="92">
        <f t="shared" si="49"/>
        <v>3.1907684646891733E-2</v>
      </c>
      <c r="Y203" s="92">
        <f t="shared" si="50"/>
        <v>2.7352138302394829E-2</v>
      </c>
      <c r="Z203" s="92">
        <f t="shared" si="51"/>
        <v>2.1984551431083035E-2</v>
      </c>
      <c r="AB203" s="38">
        <v>43126</v>
      </c>
      <c r="AC203" s="36">
        <v>2.7999999999999998E-4</v>
      </c>
      <c r="AD203" s="92">
        <f>(Prices!D207-Prices!D206)/Prices!D206</f>
        <v>4.2106577568965138E-2</v>
      </c>
      <c r="AE203" s="92">
        <f>(Prices!E207-Prices!E206)/Prices!E206</f>
        <v>1.8737224619577462E-2</v>
      </c>
      <c r="AF203" s="92">
        <f>(Prices!F207-Prices!F206)/Prices!F206</f>
        <v>8.301541296838863E-2</v>
      </c>
      <c r="AG203" s="92">
        <f>(Prices!G207-Prices!G206)/Prices!G206</f>
        <v>1.6255558693170424E-2</v>
      </c>
      <c r="AH203" s="92">
        <f>(Prices!H207-Prices!H206)/Prices!H206</f>
        <v>4.5070011668611486E-2</v>
      </c>
      <c r="AI203" s="92">
        <f>(Prices!I207-Prices!I206)/Prices!I206</f>
        <v>-2.6876658392536168E-2</v>
      </c>
      <c r="AJ203" s="92">
        <f>(Prices!J207-Prices!J206)/Prices!J206</f>
        <v>-2.9166666666666636E-2</v>
      </c>
      <c r="AK203" s="92">
        <f>(Prices!K207-Prices!K206)/Prices!K206</f>
        <v>2.4364775495997314E-3</v>
      </c>
      <c r="AL203" s="92">
        <f>(Prices!L207-Prices!L206)/Prices!L206</f>
        <v>3.2187684646891736E-2</v>
      </c>
      <c r="AM203" s="92">
        <f>(Prices!M207-Prices!M206)/Prices!M206</f>
        <v>2.7632138302394828E-2</v>
      </c>
      <c r="AN203" s="92">
        <f>(Prices!N207-Prices!N206)/Prices!N206</f>
        <v>2.2264551431083034E-2</v>
      </c>
    </row>
    <row r="204" spans="7:40" x14ac:dyDescent="0.25">
      <c r="G204" s="29"/>
      <c r="H204" s="29"/>
      <c r="I204" s="29"/>
      <c r="J204" s="29"/>
      <c r="K204" s="29"/>
      <c r="L204" s="29"/>
      <c r="M204" s="29"/>
      <c r="O204" s="38">
        <v>43133</v>
      </c>
      <c r="P204" s="92">
        <f t="shared" si="41"/>
        <v>-5.2323459768781694E-2</v>
      </c>
      <c r="Q204" s="92">
        <f t="shared" si="42"/>
        <v>-3.5727553227064911E-2</v>
      </c>
      <c r="R204" s="92">
        <f t="shared" si="43"/>
        <v>1.9619360939361535E-2</v>
      </c>
      <c r="S204" s="92">
        <f t="shared" si="44"/>
        <v>1.6298287978556023E-2</v>
      </c>
      <c r="T204" s="92">
        <f t="shared" si="45"/>
        <v>-2.4006448011165422E-2</v>
      </c>
      <c r="U204" s="92">
        <f t="shared" si="46"/>
        <v>-5.3318965608232925E-2</v>
      </c>
      <c r="V204" s="92">
        <f t="shared" si="47"/>
        <v>-8.0966695278969908E-2</v>
      </c>
      <c r="W204" s="92">
        <f t="shared" si="48"/>
        <v>-3.7085555555555635E-2</v>
      </c>
      <c r="X204" s="92">
        <f t="shared" si="49"/>
        <v>-4.1176352946812121E-2</v>
      </c>
      <c r="Y204" s="92">
        <f t="shared" si="50"/>
        <v>-1.5448229453943663E-2</v>
      </c>
      <c r="Z204" s="92">
        <f t="shared" si="51"/>
        <v>-3.8826900964670168E-2</v>
      </c>
      <c r="AB204" s="38">
        <v>43133</v>
      </c>
      <c r="AC204" s="36">
        <v>2.7999999999999998E-4</v>
      </c>
      <c r="AD204" s="92">
        <f>(Prices!D208-Prices!D207)/Prices!D207</f>
        <v>-5.2043459768781691E-2</v>
      </c>
      <c r="AE204" s="92">
        <f>(Prices!E208-Prices!E207)/Prices!E207</f>
        <v>-3.5447553227064908E-2</v>
      </c>
      <c r="AF204" s="92">
        <f>(Prices!F208-Prices!F207)/Prices!F207</f>
        <v>1.9899360939361534E-2</v>
      </c>
      <c r="AG204" s="92">
        <f>(Prices!G208-Prices!G207)/Prices!G207</f>
        <v>1.6578287978556022E-2</v>
      </c>
      <c r="AH204" s="92">
        <f>(Prices!H208-Prices!H207)/Prices!H207</f>
        <v>-2.3726448011165423E-2</v>
      </c>
      <c r="AI204" s="92">
        <f>(Prices!I208-Prices!I207)/Prices!I207</f>
        <v>-5.3038965608232923E-2</v>
      </c>
      <c r="AJ204" s="92">
        <f>(Prices!J208-Prices!J207)/Prices!J207</f>
        <v>-8.0686695278969905E-2</v>
      </c>
      <c r="AK204" s="92">
        <f>(Prices!K208-Prices!K207)/Prices!K207</f>
        <v>-3.6805555555555633E-2</v>
      </c>
      <c r="AL204" s="92">
        <f>(Prices!L208-Prices!L207)/Prices!L207</f>
        <v>-4.0896352946812119E-2</v>
      </c>
      <c r="AM204" s="92">
        <f>(Prices!M208-Prices!M207)/Prices!M207</f>
        <v>-1.5168229453943662E-2</v>
      </c>
      <c r="AN204" s="92">
        <f>(Prices!N208-Prices!N207)/Prices!N207</f>
        <v>-3.8546900964670165E-2</v>
      </c>
    </row>
    <row r="205" spans="7:40" x14ac:dyDescent="0.25">
      <c r="G205" s="29"/>
      <c r="H205" s="29"/>
      <c r="I205" s="29"/>
      <c r="J205" s="29"/>
      <c r="K205" s="29"/>
      <c r="L205" s="29"/>
      <c r="M205" s="29"/>
      <c r="O205" s="38">
        <v>43140</v>
      </c>
      <c r="P205" s="92">
        <f t="shared" si="41"/>
        <v>-8.1692856385365165E-2</v>
      </c>
      <c r="Q205" s="92">
        <f t="shared" si="42"/>
        <v>-7.4589488038830545E-2</v>
      </c>
      <c r="R205" s="92">
        <f t="shared" si="43"/>
        <v>-6.3464008643099701E-2</v>
      </c>
      <c r="S205" s="92">
        <f t="shared" si="44"/>
        <v>-4.6366411968702573E-2</v>
      </c>
      <c r="T205" s="92">
        <f t="shared" si="45"/>
        <v>-4.1452265904217439E-2</v>
      </c>
      <c r="U205" s="92">
        <f t="shared" si="46"/>
        <v>-6.6878550993869607E-2</v>
      </c>
      <c r="V205" s="92">
        <f t="shared" si="47"/>
        <v>-1.7086722689075767E-2</v>
      </c>
      <c r="W205" s="92">
        <f t="shared" si="48"/>
        <v>-6.0481874549387103E-2</v>
      </c>
      <c r="X205" s="92">
        <f t="shared" si="49"/>
        <v>-4.0713960216998107E-2</v>
      </c>
      <c r="Y205" s="92">
        <f t="shared" si="50"/>
        <v>-6.1047292075049053E-2</v>
      </c>
      <c r="Z205" s="92">
        <f t="shared" si="51"/>
        <v>-5.189952413331126E-2</v>
      </c>
      <c r="AB205" s="38">
        <v>43140</v>
      </c>
      <c r="AC205" s="36">
        <v>2.7999999999999998E-4</v>
      </c>
      <c r="AD205" s="92">
        <f>(Prices!D209-Prices!D208)/Prices!D208</f>
        <v>-8.1412856385365162E-2</v>
      </c>
      <c r="AE205" s="92">
        <f>(Prices!E209-Prices!E208)/Prices!E208</f>
        <v>-7.4309488038830543E-2</v>
      </c>
      <c r="AF205" s="92">
        <f>(Prices!F209-Prices!F208)/Prices!F208</f>
        <v>-6.3184008643099698E-2</v>
      </c>
      <c r="AG205" s="92">
        <f>(Prices!G209-Prices!G208)/Prices!G208</f>
        <v>-4.608641196870257E-2</v>
      </c>
      <c r="AH205" s="92">
        <f>(Prices!H209-Prices!H208)/Prices!H208</f>
        <v>-4.1172265904217437E-2</v>
      </c>
      <c r="AI205" s="92">
        <f>(Prices!I209-Prices!I208)/Prices!I208</f>
        <v>-6.6598550993869604E-2</v>
      </c>
      <c r="AJ205" s="92">
        <f>(Prices!J209-Prices!J208)/Prices!J208</f>
        <v>-1.6806722689075768E-2</v>
      </c>
      <c r="AK205" s="92">
        <f>(Prices!K209-Prices!K208)/Prices!K208</f>
        <v>-6.0201874549387101E-2</v>
      </c>
      <c r="AL205" s="92">
        <f>(Prices!L209-Prices!L208)/Prices!L208</f>
        <v>-4.0433960216998105E-2</v>
      </c>
      <c r="AM205" s="92">
        <f>(Prices!M209-Prices!M208)/Prices!M208</f>
        <v>-6.0767292075049051E-2</v>
      </c>
      <c r="AN205" s="92">
        <f>(Prices!N209-Prices!N208)/Prices!N208</f>
        <v>-5.1619524133311258E-2</v>
      </c>
    </row>
    <row r="206" spans="7:40" x14ac:dyDescent="0.25">
      <c r="G206" s="29"/>
      <c r="H206" s="29"/>
      <c r="I206" s="29"/>
      <c r="J206" s="29"/>
      <c r="K206" s="29"/>
      <c r="L206" s="29"/>
      <c r="M206" s="29"/>
      <c r="O206" s="38">
        <v>43147</v>
      </c>
      <c r="P206" s="92">
        <f t="shared" si="41"/>
        <v>5.0605793220292364E-2</v>
      </c>
      <c r="Q206" s="92">
        <f t="shared" si="42"/>
        <v>6.2766192259675543E-2</v>
      </c>
      <c r="R206" s="92">
        <f t="shared" si="43"/>
        <v>8.1154727999921308E-2</v>
      </c>
      <c r="S206" s="92">
        <f t="shared" si="44"/>
        <v>6.6450825548502956E-2</v>
      </c>
      <c r="T206" s="92">
        <f t="shared" si="45"/>
        <v>3.5950803637990261E-2</v>
      </c>
      <c r="U206" s="92">
        <f t="shared" si="46"/>
        <v>3.9325930938401872E-2</v>
      </c>
      <c r="V206" s="92">
        <f t="shared" si="47"/>
        <v>7.3173409306742715E-3</v>
      </c>
      <c r="W206" s="92">
        <f t="shared" si="48"/>
        <v>5.7257399309551205E-2</v>
      </c>
      <c r="X206" s="92">
        <f t="shared" si="49"/>
        <v>1.3590005507688525E-2</v>
      </c>
      <c r="Y206" s="92">
        <f t="shared" si="50"/>
        <v>4.6082552176505656E-2</v>
      </c>
      <c r="Z206" s="92">
        <f t="shared" si="51"/>
        <v>4.2731172853903009E-2</v>
      </c>
      <c r="AB206" s="38">
        <v>43147</v>
      </c>
      <c r="AC206" s="36">
        <v>2.7999999999999998E-4</v>
      </c>
      <c r="AD206" s="92">
        <f>(Prices!D210-Prices!D209)/Prices!D209</f>
        <v>5.0885793220292366E-2</v>
      </c>
      <c r="AE206" s="92">
        <f>(Prices!E210-Prices!E209)/Prices!E209</f>
        <v>6.3046192259675546E-2</v>
      </c>
      <c r="AF206" s="92">
        <f>(Prices!F210-Prices!F209)/Prices!F209</f>
        <v>8.1434727999921311E-2</v>
      </c>
      <c r="AG206" s="92">
        <f>(Prices!G210-Prices!G209)/Prices!G209</f>
        <v>6.6730825548502959E-2</v>
      </c>
      <c r="AH206" s="92">
        <f>(Prices!H210-Prices!H209)/Prices!H209</f>
        <v>3.6230803637990264E-2</v>
      </c>
      <c r="AI206" s="92">
        <f>(Prices!I210-Prices!I209)/Prices!I209</f>
        <v>3.9605930938401875E-2</v>
      </c>
      <c r="AJ206" s="92">
        <f>(Prices!J210-Prices!J209)/Prices!J209</f>
        <v>7.5973409306742713E-3</v>
      </c>
      <c r="AK206" s="92">
        <f>(Prices!K210-Prices!K209)/Prices!K209</f>
        <v>5.7537399309551207E-2</v>
      </c>
      <c r="AL206" s="92">
        <f>(Prices!L210-Prices!L209)/Prices!L209</f>
        <v>1.3870005507688526E-2</v>
      </c>
      <c r="AM206" s="92">
        <f>(Prices!M210-Prices!M209)/Prices!M209</f>
        <v>4.6362552176505659E-2</v>
      </c>
      <c r="AN206" s="92">
        <f>(Prices!N210-Prices!N209)/Prices!N209</f>
        <v>4.3011172853903011E-2</v>
      </c>
    </row>
    <row r="207" spans="7:40" x14ac:dyDescent="0.25">
      <c r="G207" s="29"/>
      <c r="H207" s="29"/>
      <c r="I207" s="29"/>
      <c r="J207" s="29"/>
      <c r="K207" s="29"/>
      <c r="L207" s="29"/>
      <c r="M207" s="29"/>
      <c r="O207" s="38">
        <v>43154</v>
      </c>
      <c r="P207" s="92">
        <f t="shared" si="41"/>
        <v>1.1988524105295251E-3</v>
      </c>
      <c r="Q207" s="92">
        <f t="shared" si="42"/>
        <v>3.7129536112740953E-3</v>
      </c>
      <c r="R207" s="92">
        <f t="shared" si="43"/>
        <v>3.5138248296802573E-2</v>
      </c>
      <c r="S207" s="92">
        <f t="shared" si="44"/>
        <v>4.2828378615695452E-3</v>
      </c>
      <c r="T207" s="92">
        <f t="shared" si="45"/>
        <v>-1.0927482014388416E-2</v>
      </c>
      <c r="U207" s="92">
        <f t="shared" si="46"/>
        <v>2.4320363740786902E-2</v>
      </c>
      <c r="V207" s="92">
        <f t="shared" si="47"/>
        <v>8.2025636192271309E-3</v>
      </c>
      <c r="W207" s="92">
        <f t="shared" si="48"/>
        <v>1.6586158868335144E-2</v>
      </c>
      <c r="X207" s="92">
        <f t="shared" si="49"/>
        <v>7.8612639405204361E-3</v>
      </c>
      <c r="Y207" s="92">
        <f t="shared" si="50"/>
        <v>2.6504442228237578E-2</v>
      </c>
      <c r="Z207" s="92">
        <f t="shared" si="51"/>
        <v>5.2393506253450468E-3</v>
      </c>
      <c r="AB207" s="38">
        <v>43154</v>
      </c>
      <c r="AC207" s="36">
        <v>2.7999999999999998E-4</v>
      </c>
      <c r="AD207" s="92">
        <f>(Prices!D211-Prices!D210)/Prices!D210</f>
        <v>1.4788524105295252E-3</v>
      </c>
      <c r="AE207" s="92">
        <f>(Prices!E211-Prices!E210)/Prices!E210</f>
        <v>3.9929536112740952E-3</v>
      </c>
      <c r="AF207" s="92">
        <f>(Prices!F211-Prices!F210)/Prices!F210</f>
        <v>3.5418248296802575E-2</v>
      </c>
      <c r="AG207" s="92">
        <f>(Prices!G211-Prices!G210)/Prices!G210</f>
        <v>4.562837861569545E-3</v>
      </c>
      <c r="AH207" s="92">
        <f>(Prices!H211-Prices!H210)/Prices!H210</f>
        <v>-1.0647482014388416E-2</v>
      </c>
      <c r="AI207" s="92">
        <f>(Prices!I211-Prices!I210)/Prices!I210</f>
        <v>2.4600363740786901E-2</v>
      </c>
      <c r="AJ207" s="92">
        <f>(Prices!J211-Prices!J210)/Prices!J210</f>
        <v>8.4825636192271316E-3</v>
      </c>
      <c r="AK207" s="92">
        <f>(Prices!K211-Prices!K210)/Prices!K210</f>
        <v>1.6866158868335143E-2</v>
      </c>
      <c r="AL207" s="92">
        <f>(Prices!L211-Prices!L210)/Prices!L210</f>
        <v>8.1412639405204369E-3</v>
      </c>
      <c r="AM207" s="92">
        <f>(Prices!M211-Prices!M210)/Prices!M210</f>
        <v>2.6784442228237577E-2</v>
      </c>
      <c r="AN207" s="92">
        <f>(Prices!N211-Prices!N210)/Prices!N210</f>
        <v>5.5193506253450467E-3</v>
      </c>
    </row>
    <row r="208" spans="7:40" x14ac:dyDescent="0.25">
      <c r="G208" s="29"/>
      <c r="H208" s="29"/>
      <c r="I208" s="29"/>
      <c r="J208" s="29"/>
      <c r="K208" s="29"/>
      <c r="L208" s="29"/>
      <c r="M208" s="29"/>
      <c r="O208" s="38">
        <v>43161</v>
      </c>
      <c r="P208" s="92">
        <f t="shared" si="41"/>
        <v>-2.8336704075605457E-2</v>
      </c>
      <c r="Q208" s="92">
        <f t="shared" si="42"/>
        <v>7.0918236051013481E-5</v>
      </c>
      <c r="R208" s="92">
        <f t="shared" si="43"/>
        <v>-1.1333333333333331E-4</v>
      </c>
      <c r="S208" s="92">
        <f t="shared" si="44"/>
        <v>-3.389742275556562E-2</v>
      </c>
      <c r="T208" s="92">
        <f t="shared" si="45"/>
        <v>-5.5399255381035573E-2</v>
      </c>
      <c r="U208" s="92">
        <f t="shared" si="46"/>
        <v>1.0743916292974519E-2</v>
      </c>
      <c r="V208" s="92">
        <f t="shared" si="47"/>
        <v>-2.8317383177569995E-2</v>
      </c>
      <c r="W208" s="92">
        <f t="shared" si="48"/>
        <v>-2.4000349563046162E-2</v>
      </c>
      <c r="X208" s="92">
        <f t="shared" si="49"/>
        <v>-5.4055946015709204E-3</v>
      </c>
      <c r="Y208" s="92">
        <f t="shared" si="50"/>
        <v>2.6638273900374806E-2</v>
      </c>
      <c r="Z208" s="92">
        <f t="shared" si="51"/>
        <v>-2.0681866916574993E-2</v>
      </c>
      <c r="AB208" s="38">
        <v>43161</v>
      </c>
      <c r="AC208" s="36">
        <v>2.7999999999999998E-4</v>
      </c>
      <c r="AD208" s="92">
        <f>(Prices!D212-Prices!D211)/Prices!D211</f>
        <v>-2.8056704075605458E-2</v>
      </c>
      <c r="AE208" s="92">
        <f>(Prices!E212-Prices!E211)/Prices!E211</f>
        <v>3.5091823605101346E-4</v>
      </c>
      <c r="AF208" s="92">
        <f>(Prices!F212-Prices!F211)/Prices!F211</f>
        <v>1.6666666666666666E-4</v>
      </c>
      <c r="AG208" s="92">
        <f>(Prices!G212-Prices!G211)/Prices!G211</f>
        <v>-3.3617422755565618E-2</v>
      </c>
      <c r="AH208" s="92">
        <f>(Prices!H212-Prices!H211)/Prices!H211</f>
        <v>-5.511925538103557E-2</v>
      </c>
      <c r="AI208" s="92">
        <f>(Prices!I212-Prices!I211)/Prices!I211</f>
        <v>1.102391629297452E-2</v>
      </c>
      <c r="AJ208" s="92">
        <f>(Prices!J212-Prices!J211)/Prices!J211</f>
        <v>-2.8037383177569996E-2</v>
      </c>
      <c r="AK208" s="92">
        <f>(Prices!K212-Prices!K211)/Prices!K211</f>
        <v>-2.3720349563046163E-2</v>
      </c>
      <c r="AL208" s="92">
        <f>(Prices!L212-Prices!L211)/Prices!L211</f>
        <v>-5.1255946015709205E-3</v>
      </c>
      <c r="AM208" s="92">
        <f>(Prices!M212-Prices!M211)/Prices!M211</f>
        <v>2.6918273900374805E-2</v>
      </c>
      <c r="AN208" s="92">
        <f>(Prices!N212-Prices!N211)/Prices!N211</f>
        <v>-2.0401866916574994E-2</v>
      </c>
    </row>
    <row r="209" spans="7:40" x14ac:dyDescent="0.25">
      <c r="G209" s="29"/>
      <c r="H209" s="29"/>
      <c r="I209" s="29"/>
      <c r="J209" s="29"/>
      <c r="K209" s="29"/>
      <c r="L209" s="29"/>
      <c r="M209" s="29"/>
      <c r="O209" s="38">
        <v>43168</v>
      </c>
      <c r="P209" s="92">
        <f t="shared" si="41"/>
        <v>4.7372499457394593E-2</v>
      </c>
      <c r="Q209" s="92">
        <f t="shared" si="42"/>
        <v>1.9471459307764241E-2</v>
      </c>
      <c r="R209" s="92">
        <f t="shared" si="43"/>
        <v>5.2127937010498303E-2</v>
      </c>
      <c r="S209" s="92">
        <f t="shared" si="44"/>
        <v>2.8288001317840265E-2</v>
      </c>
      <c r="T209" s="92">
        <f t="shared" si="45"/>
        <v>3.8189298137601975E-2</v>
      </c>
      <c r="U209" s="92">
        <f t="shared" si="46"/>
        <v>3.0295843651820389E-2</v>
      </c>
      <c r="V209" s="92">
        <f t="shared" si="47"/>
        <v>3.1440769230769237E-2</v>
      </c>
      <c r="W209" s="92">
        <f t="shared" si="48"/>
        <v>7.1503934965290464E-2</v>
      </c>
      <c r="X209" s="92">
        <f t="shared" si="49"/>
        <v>9.7174503338566479E-3</v>
      </c>
      <c r="Y209" s="92">
        <f t="shared" si="50"/>
        <v>5.6594204837184074E-2</v>
      </c>
      <c r="Z209" s="92">
        <f t="shared" si="51"/>
        <v>3.5128511843938774E-2</v>
      </c>
      <c r="AB209" s="38">
        <v>43168</v>
      </c>
      <c r="AC209" s="36">
        <v>2.9E-4</v>
      </c>
      <c r="AD209" s="92">
        <f>(Prices!D213-Prices!D212)/Prices!D212</f>
        <v>4.7662499457394591E-2</v>
      </c>
      <c r="AE209" s="92">
        <f>(Prices!E213-Prices!E212)/Prices!E212</f>
        <v>1.976145930776424E-2</v>
      </c>
      <c r="AF209" s="92">
        <f>(Prices!F213-Prices!F212)/Prices!F212</f>
        <v>5.2417937010498301E-2</v>
      </c>
      <c r="AG209" s="92">
        <f>(Prices!G213-Prices!G212)/Prices!G212</f>
        <v>2.8578001317840263E-2</v>
      </c>
      <c r="AH209" s="92">
        <f>(Prices!H213-Prices!H212)/Prices!H212</f>
        <v>3.8479298137601974E-2</v>
      </c>
      <c r="AI209" s="92">
        <f>(Prices!I213-Prices!I212)/Prices!I212</f>
        <v>3.0585843651820387E-2</v>
      </c>
      <c r="AJ209" s="92">
        <f>(Prices!J213-Prices!J212)/Prices!J212</f>
        <v>3.1730769230769236E-2</v>
      </c>
      <c r="AK209" s="92">
        <f>(Prices!K213-Prices!K212)/Prices!K212</f>
        <v>7.1793934965290462E-2</v>
      </c>
      <c r="AL209" s="92">
        <f>(Prices!L213-Prices!L212)/Prices!L212</f>
        <v>1.0007450333856648E-2</v>
      </c>
      <c r="AM209" s="92">
        <f>(Prices!M213-Prices!M212)/Prices!M212</f>
        <v>5.6884204837184073E-2</v>
      </c>
      <c r="AN209" s="92">
        <f>(Prices!N213-Prices!N212)/Prices!N212</f>
        <v>3.5418511843938773E-2</v>
      </c>
    </row>
    <row r="210" spans="7:40" x14ac:dyDescent="0.25">
      <c r="G210" s="29"/>
      <c r="H210" s="29"/>
      <c r="I210" s="29"/>
      <c r="J210" s="29"/>
      <c r="K210" s="29"/>
      <c r="L210" s="29"/>
      <c r="M210" s="29"/>
      <c r="O210" s="38">
        <v>43175</v>
      </c>
      <c r="P210" s="92">
        <f t="shared" si="41"/>
        <v>-1.7402118619758905E-2</v>
      </c>
      <c r="Q210" s="92">
        <f t="shared" si="42"/>
        <v>-9.6925914459350219E-3</v>
      </c>
      <c r="R210" s="92">
        <f t="shared" si="43"/>
        <v>-4.8564738862969543E-3</v>
      </c>
      <c r="S210" s="92">
        <f t="shared" si="44"/>
        <v>-6.8128177474844162E-2</v>
      </c>
      <c r="T210" s="92">
        <f t="shared" si="45"/>
        <v>-8.5899851785979295E-3</v>
      </c>
      <c r="U210" s="92">
        <f t="shared" si="46"/>
        <v>-1.4277267999641373E-2</v>
      </c>
      <c r="V210" s="92">
        <f t="shared" si="47"/>
        <v>3.8852590866728792E-2</v>
      </c>
      <c r="W210" s="92">
        <f t="shared" si="48"/>
        <v>-2.0061603886142892E-2</v>
      </c>
      <c r="X210" s="92">
        <f t="shared" si="49"/>
        <v>5.5407339449538697E-4</v>
      </c>
      <c r="Y210" s="92">
        <f t="shared" si="50"/>
        <v>-8.390032983891578E-2</v>
      </c>
      <c r="Z210" s="92">
        <f t="shared" si="51"/>
        <v>-1.2692365320747254E-2</v>
      </c>
      <c r="AB210" s="38">
        <v>43175</v>
      </c>
      <c r="AC210" s="36">
        <v>2.9E-4</v>
      </c>
      <c r="AD210" s="92">
        <f>(Prices!D214-Prices!D213)/Prices!D213</f>
        <v>-1.7112118619758906E-2</v>
      </c>
      <c r="AE210" s="92">
        <f>(Prices!E214-Prices!E213)/Prices!E213</f>
        <v>-9.4025914459350216E-3</v>
      </c>
      <c r="AF210" s="92">
        <f>(Prices!F214-Prices!F213)/Prices!F213</f>
        <v>-4.5664738862969539E-3</v>
      </c>
      <c r="AG210" s="92">
        <f>(Prices!G214-Prices!G213)/Prices!G213</f>
        <v>-6.7838177474844163E-2</v>
      </c>
      <c r="AH210" s="92">
        <f>(Prices!H214-Prices!H213)/Prices!H213</f>
        <v>-8.2999851785979292E-3</v>
      </c>
      <c r="AI210" s="92">
        <f>(Prices!I214-Prices!I213)/Prices!I213</f>
        <v>-1.3987267999641373E-2</v>
      </c>
      <c r="AJ210" s="92">
        <f>(Prices!J214-Prices!J213)/Prices!J213</f>
        <v>3.9142590866728791E-2</v>
      </c>
      <c r="AK210" s="92">
        <f>(Prices!K214-Prices!K213)/Prices!K213</f>
        <v>-1.9771603886142894E-2</v>
      </c>
      <c r="AL210" s="92">
        <f>(Prices!L214-Prices!L213)/Prices!L213</f>
        <v>8.4407339449538697E-4</v>
      </c>
      <c r="AM210" s="92">
        <f>(Prices!M214-Prices!M213)/Prices!M213</f>
        <v>-8.3610329838915781E-2</v>
      </c>
      <c r="AN210" s="92">
        <f>(Prices!N214-Prices!N213)/Prices!N213</f>
        <v>-1.2402365320747254E-2</v>
      </c>
    </row>
    <row r="211" spans="7:40" x14ac:dyDescent="0.25">
      <c r="G211" s="29"/>
      <c r="H211" s="29"/>
      <c r="I211" s="29"/>
      <c r="J211" s="29"/>
      <c r="K211" s="29"/>
      <c r="L211" s="29"/>
      <c r="M211" s="29"/>
      <c r="O211" s="38">
        <v>43182</v>
      </c>
      <c r="P211" s="92">
        <f t="shared" si="41"/>
        <v>-9.2440746142820954E-2</v>
      </c>
      <c r="Q211" s="92">
        <f t="shared" si="42"/>
        <v>-4.0688194235443856E-2</v>
      </c>
      <c r="R211" s="92">
        <f t="shared" si="43"/>
        <v>-4.872224293646784E-2</v>
      </c>
      <c r="S211" s="92">
        <f t="shared" si="44"/>
        <v>-2.8946156383332908E-2</v>
      </c>
      <c r="T211" s="92">
        <f t="shared" si="45"/>
        <v>-3.7653622776864445E-2</v>
      </c>
      <c r="U211" s="92">
        <f t="shared" si="46"/>
        <v>-7.8584080203691911E-2</v>
      </c>
      <c r="V211" s="92">
        <f t="shared" si="47"/>
        <v>-5.3204798206278013E-2</v>
      </c>
      <c r="W211" s="92">
        <f t="shared" si="48"/>
        <v>-9.4882244826986567E-2</v>
      </c>
      <c r="X211" s="92">
        <f t="shared" si="49"/>
        <v>-4.109959040774426E-2</v>
      </c>
      <c r="Y211" s="92">
        <f t="shared" si="50"/>
        <v>-5.1071249999999999E-2</v>
      </c>
      <c r="Z211" s="92">
        <f t="shared" si="51"/>
        <v>-5.9791963802813347E-2</v>
      </c>
      <c r="AB211" s="38">
        <v>43182</v>
      </c>
      <c r="AC211" s="36">
        <v>2.9E-4</v>
      </c>
      <c r="AD211" s="92">
        <f>(Prices!D215-Prices!D214)/Prices!D214</f>
        <v>-9.2150746142820955E-2</v>
      </c>
      <c r="AE211" s="92">
        <f>(Prices!E215-Prices!E214)/Prices!E214</f>
        <v>-4.0398194235443857E-2</v>
      </c>
      <c r="AF211" s="92">
        <f>(Prices!F215-Prices!F214)/Prices!F214</f>
        <v>-4.8432242936467841E-2</v>
      </c>
      <c r="AG211" s="92">
        <f>(Prices!G215-Prices!G214)/Prices!G214</f>
        <v>-2.8656156383332909E-2</v>
      </c>
      <c r="AH211" s="92">
        <f>(Prices!H215-Prices!H214)/Prices!H214</f>
        <v>-3.7363622776864447E-2</v>
      </c>
      <c r="AI211" s="92">
        <f>(Prices!I215-Prices!I214)/Prices!I214</f>
        <v>-7.8294080203691913E-2</v>
      </c>
      <c r="AJ211" s="92">
        <f>(Prices!J215-Prices!J214)/Prices!J214</f>
        <v>-5.2914798206278015E-2</v>
      </c>
      <c r="AK211" s="92">
        <f>(Prices!K215-Prices!K214)/Prices!K214</f>
        <v>-9.4592244826986568E-2</v>
      </c>
      <c r="AL211" s="92">
        <f>(Prices!L215-Prices!L214)/Prices!L214</f>
        <v>-4.0809590407744262E-2</v>
      </c>
      <c r="AM211" s="92">
        <f>(Prices!M215-Prices!M214)/Prices!M214</f>
        <v>-5.078125E-2</v>
      </c>
      <c r="AN211" s="92">
        <f>(Prices!N215-Prices!N214)/Prices!N214</f>
        <v>-5.9501963802813349E-2</v>
      </c>
    </row>
    <row r="212" spans="7:40" x14ac:dyDescent="0.25">
      <c r="G212" s="29"/>
      <c r="H212" s="29"/>
      <c r="I212" s="29"/>
      <c r="J212" s="29"/>
      <c r="K212" s="29"/>
      <c r="L212" s="29"/>
      <c r="M212" s="29"/>
      <c r="O212" s="38">
        <v>43189</v>
      </c>
      <c r="P212" s="92">
        <f t="shared" si="41"/>
        <v>1.902649331352153E-2</v>
      </c>
      <c r="Q212" s="92">
        <f t="shared" si="42"/>
        <v>1.4426525934861264E-2</v>
      </c>
      <c r="R212" s="92">
        <f t="shared" si="43"/>
        <v>-3.253216217702419E-2</v>
      </c>
      <c r="S212" s="92">
        <f t="shared" si="44"/>
        <v>2.1143021806853571E-2</v>
      </c>
      <c r="T212" s="92">
        <f t="shared" si="45"/>
        <v>1.7874881229622757E-2</v>
      </c>
      <c r="U212" s="92">
        <f t="shared" si="46"/>
        <v>2.4670536700868207E-2</v>
      </c>
      <c r="V212" s="92">
        <f t="shared" si="47"/>
        <v>4.89524242424242E-2</v>
      </c>
      <c r="W212" s="92">
        <f t="shared" si="48"/>
        <v>3.6007292106779346E-2</v>
      </c>
      <c r="X212" s="92">
        <f t="shared" si="49"/>
        <v>2.7347537169818963E-2</v>
      </c>
      <c r="Y212" s="92">
        <f t="shared" si="50"/>
        <v>-8.8143974132864848E-3</v>
      </c>
      <c r="Z212" s="92">
        <f t="shared" si="51"/>
        <v>2.0036439305454509E-2</v>
      </c>
      <c r="AB212" s="38">
        <v>43189</v>
      </c>
      <c r="AC212" s="36">
        <v>2.9E-4</v>
      </c>
      <c r="AD212" s="92">
        <f>(Prices!D216-Prices!D215)/Prices!D215</f>
        <v>1.9316493313521529E-2</v>
      </c>
      <c r="AE212" s="92">
        <f>(Prices!E216-Prices!E215)/Prices!E215</f>
        <v>1.4716525934861264E-2</v>
      </c>
      <c r="AF212" s="92">
        <f>(Prices!F216-Prices!F215)/Prices!F215</f>
        <v>-3.2242162177024192E-2</v>
      </c>
      <c r="AG212" s="92">
        <f>(Prices!G216-Prices!G215)/Prices!G215</f>
        <v>2.143302180685357E-2</v>
      </c>
      <c r="AH212" s="92">
        <f>(Prices!H216-Prices!H215)/Prices!H215</f>
        <v>1.8164881229622756E-2</v>
      </c>
      <c r="AI212" s="92">
        <f>(Prices!I216-Prices!I215)/Prices!I215</f>
        <v>2.4960536700868206E-2</v>
      </c>
      <c r="AJ212" s="92">
        <f>(Prices!J216-Prices!J215)/Prices!J215</f>
        <v>4.9242424242424199E-2</v>
      </c>
      <c r="AK212" s="92">
        <f>(Prices!K216-Prices!K215)/Prices!K215</f>
        <v>3.6297292106779344E-2</v>
      </c>
      <c r="AL212" s="92">
        <f>(Prices!L216-Prices!L215)/Prices!L215</f>
        <v>2.7637537169818961E-2</v>
      </c>
      <c r="AM212" s="92">
        <f>(Prices!M216-Prices!M215)/Prices!M215</f>
        <v>-8.5243974132864844E-3</v>
      </c>
      <c r="AN212" s="92">
        <f>(Prices!N216-Prices!N215)/Prices!N215</f>
        <v>2.0326439305454507E-2</v>
      </c>
    </row>
    <row r="213" spans="7:40" x14ac:dyDescent="0.25">
      <c r="G213" s="29"/>
      <c r="H213" s="29"/>
      <c r="I213" s="29"/>
      <c r="J213" s="29"/>
      <c r="K213" s="29"/>
      <c r="L213" s="29"/>
      <c r="M213" s="29"/>
      <c r="O213" s="38">
        <v>43196</v>
      </c>
      <c r="P213" s="92">
        <f t="shared" si="41"/>
        <v>-3.3407711370262431E-2</v>
      </c>
      <c r="Q213" s="92">
        <f t="shared" si="42"/>
        <v>7.799001426532238E-4</v>
      </c>
      <c r="R213" s="92">
        <f t="shared" si="43"/>
        <v>-2.9384746827174214E-2</v>
      </c>
      <c r="S213" s="92">
        <f t="shared" si="44"/>
        <v>-5.6578174942051697E-3</v>
      </c>
      <c r="T213" s="92">
        <f t="shared" si="45"/>
        <v>-1.6605949984751345E-2</v>
      </c>
      <c r="U213" s="92">
        <f t="shared" si="46"/>
        <v>-4.2931255173741523E-2</v>
      </c>
      <c r="V213" s="92">
        <f t="shared" si="47"/>
        <v>8.735270758122712E-3</v>
      </c>
      <c r="W213" s="92">
        <f t="shared" si="48"/>
        <v>-1.733966641957008E-2</v>
      </c>
      <c r="X213" s="92">
        <f t="shared" si="49"/>
        <v>5.5135438210967398E-2</v>
      </c>
      <c r="Y213" s="92">
        <f t="shared" si="50"/>
        <v>-4.3278437592647372E-2</v>
      </c>
      <c r="Z213" s="92">
        <f t="shared" si="51"/>
        <v>-1.4073392725121953E-2</v>
      </c>
      <c r="AB213" s="38">
        <v>43196</v>
      </c>
      <c r="AC213" s="36">
        <v>2.9E-4</v>
      </c>
      <c r="AD213" s="92">
        <f>(Prices!D217-Prices!D216)/Prices!D216</f>
        <v>-3.3117711370262433E-2</v>
      </c>
      <c r="AE213" s="92">
        <f>(Prices!E217-Prices!E216)/Prices!E216</f>
        <v>1.0699001426532238E-3</v>
      </c>
      <c r="AF213" s="92">
        <f>(Prices!F217-Prices!F216)/Prices!F216</f>
        <v>-2.9094746827174216E-2</v>
      </c>
      <c r="AG213" s="92">
        <f>(Prices!G217-Prices!G216)/Prices!G216</f>
        <v>-5.3678174942051694E-3</v>
      </c>
      <c r="AH213" s="92">
        <f>(Prices!H217-Prices!H216)/Prices!H216</f>
        <v>-1.6315949984751346E-2</v>
      </c>
      <c r="AI213" s="92">
        <f>(Prices!I217-Prices!I216)/Prices!I216</f>
        <v>-4.2641255173741524E-2</v>
      </c>
      <c r="AJ213" s="92">
        <f>(Prices!J217-Prices!J216)/Prices!J216</f>
        <v>9.0252707581227123E-3</v>
      </c>
      <c r="AK213" s="92">
        <f>(Prices!K217-Prices!K216)/Prices!K216</f>
        <v>-1.7049666419570082E-2</v>
      </c>
      <c r="AL213" s="92">
        <f>(Prices!L217-Prices!L216)/Prices!L216</f>
        <v>5.5425438210967397E-2</v>
      </c>
      <c r="AM213" s="92">
        <f>(Prices!M217-Prices!M216)/Prices!M216</f>
        <v>-4.2988437592647373E-2</v>
      </c>
      <c r="AN213" s="92">
        <f>(Prices!N217-Prices!N216)/Prices!N216</f>
        <v>-1.3783392725121952E-2</v>
      </c>
    </row>
    <row r="214" spans="7:40" x14ac:dyDescent="0.25">
      <c r="G214" s="29"/>
      <c r="H214" s="29"/>
      <c r="I214" s="29"/>
      <c r="J214" s="29"/>
      <c r="K214" s="29"/>
      <c r="L214" s="29"/>
      <c r="M214" s="29"/>
      <c r="O214" s="38">
        <v>43203</v>
      </c>
      <c r="P214" s="92">
        <f t="shared" si="41"/>
        <v>1.5046360424028318E-2</v>
      </c>
      <c r="Q214" s="92">
        <f t="shared" si="42"/>
        <v>-1.3897584609903819E-2</v>
      </c>
      <c r="R214" s="92">
        <f t="shared" si="43"/>
        <v>1.7829236184670656E-2</v>
      </c>
      <c r="S214" s="92">
        <f t="shared" si="44"/>
        <v>9.3296847786090032E-3</v>
      </c>
      <c r="T214" s="92">
        <f t="shared" si="45"/>
        <v>-2.4697312044644353E-2</v>
      </c>
      <c r="U214" s="92">
        <f t="shared" si="46"/>
        <v>2.6786591594610928E-2</v>
      </c>
      <c r="V214" s="92">
        <f t="shared" si="47"/>
        <v>8.5845438282647277E-3</v>
      </c>
      <c r="W214" s="92">
        <f t="shared" si="48"/>
        <v>-1.4912217194570565E-3</v>
      </c>
      <c r="X214" s="92">
        <f t="shared" si="49"/>
        <v>1.3350181732274327E-2</v>
      </c>
      <c r="Y214" s="92">
        <f t="shared" si="50"/>
        <v>2.0086096654274986E-2</v>
      </c>
      <c r="Z214" s="92">
        <f t="shared" si="51"/>
        <v>1.9540432946823238E-2</v>
      </c>
      <c r="AB214" s="38">
        <v>43203</v>
      </c>
      <c r="AC214" s="36">
        <v>3.5999999999999997E-4</v>
      </c>
      <c r="AD214" s="92">
        <f>(Prices!D218-Prices!D217)/Prices!D217</f>
        <v>1.5406360424028317E-2</v>
      </c>
      <c r="AE214" s="92">
        <f>(Prices!E218-Prices!E217)/Prices!E217</f>
        <v>-1.353758460990382E-2</v>
      </c>
      <c r="AF214" s="92">
        <f>(Prices!F218-Prices!F217)/Prices!F217</f>
        <v>1.8189236184670655E-2</v>
      </c>
      <c r="AG214" s="92">
        <f>(Prices!G218-Prices!G217)/Prices!G217</f>
        <v>9.6896847786090024E-3</v>
      </c>
      <c r="AH214" s="92">
        <f>(Prices!H218-Prices!H217)/Prices!H217</f>
        <v>-2.4337312044644354E-2</v>
      </c>
      <c r="AI214" s="92">
        <f>(Prices!I218-Prices!I217)/Prices!I217</f>
        <v>2.7146591594610928E-2</v>
      </c>
      <c r="AJ214" s="92">
        <f>(Prices!J218-Prices!J217)/Prices!J217</f>
        <v>8.9445438282647269E-3</v>
      </c>
      <c r="AK214" s="92">
        <f>(Prices!K218-Prices!K217)/Prices!K217</f>
        <v>-1.1312217194570564E-3</v>
      </c>
      <c r="AL214" s="92">
        <f>(Prices!L218-Prices!L217)/Prices!L217</f>
        <v>1.3710181732274326E-2</v>
      </c>
      <c r="AM214" s="92">
        <f>(Prices!M218-Prices!M217)/Prices!M217</f>
        <v>2.0446096654274985E-2</v>
      </c>
      <c r="AN214" s="92">
        <f>(Prices!N218-Prices!N217)/Prices!N217</f>
        <v>1.9900432946823237E-2</v>
      </c>
    </row>
    <row r="215" spans="7:40" x14ac:dyDescent="0.25">
      <c r="G215" s="29"/>
      <c r="H215" s="29"/>
      <c r="I215" s="29"/>
      <c r="J215" s="29"/>
      <c r="K215" s="29"/>
      <c r="L215" s="29"/>
      <c r="M215" s="29"/>
      <c r="O215" s="38">
        <v>43210</v>
      </c>
      <c r="P215" s="92">
        <f t="shared" si="41"/>
        <v>9.9870675575352164E-3</v>
      </c>
      <c r="Q215" s="92">
        <f t="shared" si="42"/>
        <v>-7.4624437221619024E-3</v>
      </c>
      <c r="R215" s="92">
        <f t="shared" si="43"/>
        <v>6.7225003597033664E-2</v>
      </c>
      <c r="S215" s="92">
        <f t="shared" si="44"/>
        <v>2.8156794217687131E-2</v>
      </c>
      <c r="T215" s="92">
        <f t="shared" si="45"/>
        <v>4.6351153479504255E-2</v>
      </c>
      <c r="U215" s="92">
        <f t="shared" si="46"/>
        <v>-2.1894847298355547E-2</v>
      </c>
      <c r="V215" s="92">
        <f t="shared" si="47"/>
        <v>-4.114014184397155E-2</v>
      </c>
      <c r="W215" s="92">
        <f t="shared" si="48"/>
        <v>2.7575069837674673E-2</v>
      </c>
      <c r="X215" s="92">
        <f t="shared" si="49"/>
        <v>2.2239262916347959E-2</v>
      </c>
      <c r="Y215" s="92">
        <f t="shared" si="50"/>
        <v>6.0152276867031229E-3</v>
      </c>
      <c r="Z215" s="92">
        <f t="shared" si="51"/>
        <v>4.8501945335580957E-3</v>
      </c>
      <c r="AB215" s="38">
        <v>43210</v>
      </c>
      <c r="AC215" s="36">
        <v>3.5999999999999997E-4</v>
      </c>
      <c r="AD215" s="92">
        <f>(Prices!D219-Prices!D218)/Prices!D218</f>
        <v>1.0347067557535216E-2</v>
      </c>
      <c r="AE215" s="92">
        <f>(Prices!E219-Prices!E218)/Prices!E218</f>
        <v>-7.1024437221619023E-3</v>
      </c>
      <c r="AF215" s="92">
        <f>(Prices!F219-Prices!F218)/Prices!F218</f>
        <v>6.7585003597033663E-2</v>
      </c>
      <c r="AG215" s="92">
        <f>(Prices!G219-Prices!G218)/Prices!G218</f>
        <v>2.851679421768713E-2</v>
      </c>
      <c r="AH215" s="92">
        <f>(Prices!H219-Prices!H218)/Prices!H218</f>
        <v>4.6711153479504254E-2</v>
      </c>
      <c r="AI215" s="92">
        <f>(Prices!I219-Prices!I218)/Prices!I218</f>
        <v>-2.1534847298355548E-2</v>
      </c>
      <c r="AJ215" s="92">
        <f>(Prices!J219-Prices!J218)/Prices!J218</f>
        <v>-4.0780141843971551E-2</v>
      </c>
      <c r="AK215" s="92">
        <f>(Prices!K219-Prices!K218)/Prices!K218</f>
        <v>2.7935069837674673E-2</v>
      </c>
      <c r="AL215" s="92">
        <f>(Prices!L219-Prices!L218)/Prices!L218</f>
        <v>2.2599262916347958E-2</v>
      </c>
      <c r="AM215" s="92">
        <f>(Prices!M219-Prices!M218)/Prices!M218</f>
        <v>6.375227686703123E-3</v>
      </c>
      <c r="AN215" s="92">
        <f>(Prices!N219-Prices!N218)/Prices!N218</f>
        <v>5.2101945335580957E-3</v>
      </c>
    </row>
    <row r="216" spans="7:40" x14ac:dyDescent="0.25">
      <c r="G216" s="29"/>
      <c r="H216" s="29"/>
      <c r="I216" s="29"/>
      <c r="J216" s="29"/>
      <c r="K216" s="29"/>
      <c r="L216" s="29"/>
      <c r="M216" s="29"/>
      <c r="O216" s="38">
        <v>43217</v>
      </c>
      <c r="P216" s="92">
        <f t="shared" si="41"/>
        <v>-9.9694098737083792E-2</v>
      </c>
      <c r="Q216" s="92">
        <f t="shared" si="42"/>
        <v>-2.5423472356935839E-3</v>
      </c>
      <c r="R216" s="92">
        <f t="shared" si="43"/>
        <v>2.9185208345358687E-2</v>
      </c>
      <c r="S216" s="92">
        <f t="shared" si="44"/>
        <v>6.1654966036112993E-3</v>
      </c>
      <c r="T216" s="92">
        <f t="shared" si="45"/>
        <v>-2.3432252580449241E-2</v>
      </c>
      <c r="U216" s="92">
        <f t="shared" si="46"/>
        <v>2.5150204081632769E-2</v>
      </c>
      <c r="V216" s="92">
        <f t="shared" si="47"/>
        <v>6.156236598890942E-2</v>
      </c>
      <c r="W216" s="92">
        <f t="shared" si="48"/>
        <v>-4.8101461623209718E-2</v>
      </c>
      <c r="X216" s="92">
        <f t="shared" si="49"/>
        <v>9.0579586563307949E-3</v>
      </c>
      <c r="Y216" s="92">
        <f t="shared" si="50"/>
        <v>-8.0523076923075549E-3</v>
      </c>
      <c r="Z216" s="92">
        <f t="shared" si="51"/>
        <v>-4.4613031881264793E-4</v>
      </c>
      <c r="AB216" s="38">
        <v>43217</v>
      </c>
      <c r="AC216" s="36">
        <v>3.5999999999999997E-4</v>
      </c>
      <c r="AD216" s="92">
        <f>(Prices!D220-Prices!D219)/Prices!D219</f>
        <v>-9.9334098737083792E-2</v>
      </c>
      <c r="AE216" s="92">
        <f>(Prices!E220-Prices!E219)/Prices!E219</f>
        <v>-2.1823472356935839E-3</v>
      </c>
      <c r="AF216" s="92">
        <f>(Prices!F220-Prices!F219)/Prices!F219</f>
        <v>2.9545208345358686E-2</v>
      </c>
      <c r="AG216" s="92">
        <f>(Prices!G220-Prices!G219)/Prices!G219</f>
        <v>6.5254966036112994E-3</v>
      </c>
      <c r="AH216" s="92">
        <f>(Prices!H220-Prices!H219)/Prices!H219</f>
        <v>-2.3072252580449242E-2</v>
      </c>
      <c r="AI216" s="92">
        <f>(Prices!I220-Prices!I219)/Prices!I219</f>
        <v>2.5510204081632768E-2</v>
      </c>
      <c r="AJ216" s="92">
        <f>(Prices!J220-Prices!J219)/Prices!J219</f>
        <v>6.192236598890942E-2</v>
      </c>
      <c r="AK216" s="92">
        <f>(Prices!K220-Prices!K219)/Prices!K219</f>
        <v>-4.7741461623209719E-2</v>
      </c>
      <c r="AL216" s="92">
        <f>(Prices!L220-Prices!L219)/Prices!L219</f>
        <v>9.4179586563307941E-3</v>
      </c>
      <c r="AM216" s="92">
        <f>(Prices!M220-Prices!M219)/Prices!M219</f>
        <v>-7.6923076923075557E-3</v>
      </c>
      <c r="AN216" s="92">
        <f>(Prices!N220-Prices!N219)/Prices!N219</f>
        <v>-8.6130318812647943E-5</v>
      </c>
    </row>
    <row r="217" spans="7:40" x14ac:dyDescent="0.25">
      <c r="G217" s="29"/>
      <c r="H217" s="29"/>
      <c r="I217" s="29"/>
      <c r="J217" s="29"/>
      <c r="K217" s="29"/>
      <c r="L217" s="29"/>
      <c r="M217" s="29"/>
      <c r="O217" s="38">
        <v>43224</v>
      </c>
      <c r="P217" s="92">
        <f t="shared" si="41"/>
        <v>1.6160497654497293E-2</v>
      </c>
      <c r="Q217" s="92">
        <f t="shared" si="42"/>
        <v>2.0903669501822601E-2</v>
      </c>
      <c r="R217" s="92">
        <f t="shared" si="43"/>
        <v>4.936861288804704E-3</v>
      </c>
      <c r="S217" s="92">
        <f t="shared" si="44"/>
        <v>-1.9281643980286377E-2</v>
      </c>
      <c r="T217" s="92">
        <f t="shared" si="45"/>
        <v>-1.2634704785581092E-2</v>
      </c>
      <c r="U217" s="92">
        <f t="shared" si="46"/>
        <v>2.090621792995798E-2</v>
      </c>
      <c r="V217" s="92">
        <f t="shared" si="47"/>
        <v>-1.1674186248912165E-2</v>
      </c>
      <c r="W217" s="92">
        <f t="shared" si="48"/>
        <v>-9.2300347088314846E-3</v>
      </c>
      <c r="X217" s="92">
        <f t="shared" si="49"/>
        <v>-3.23583821617979E-2</v>
      </c>
      <c r="Y217" s="92">
        <f t="shared" si="50"/>
        <v>6.119950752393976E-2</v>
      </c>
      <c r="Z217" s="92">
        <f t="shared" si="51"/>
        <v>-2.7907898838429477E-3</v>
      </c>
      <c r="AB217" s="38">
        <v>43224</v>
      </c>
      <c r="AC217" s="36">
        <v>3.5999999999999997E-4</v>
      </c>
      <c r="AD217" s="92">
        <f>(Prices!D221-Prices!D220)/Prices!D220</f>
        <v>1.6520497654497292E-2</v>
      </c>
      <c r="AE217" s="92">
        <f>(Prices!E221-Prices!E220)/Prices!E220</f>
        <v>2.12636695018226E-2</v>
      </c>
      <c r="AF217" s="92">
        <f>(Prices!F221-Prices!F220)/Prices!F220</f>
        <v>5.296861288804704E-3</v>
      </c>
      <c r="AG217" s="92">
        <f>(Prices!G221-Prices!G220)/Prices!G220</f>
        <v>-1.8921643980286378E-2</v>
      </c>
      <c r="AH217" s="92">
        <f>(Prices!H221-Prices!H220)/Prices!H220</f>
        <v>-1.2274704785581092E-2</v>
      </c>
      <c r="AI217" s="92">
        <f>(Prices!I221-Prices!I220)/Prices!I220</f>
        <v>2.1266217929957979E-2</v>
      </c>
      <c r="AJ217" s="92">
        <f>(Prices!J221-Prices!J220)/Prices!J220</f>
        <v>-1.1314186248912166E-2</v>
      </c>
      <c r="AK217" s="92">
        <f>(Prices!K221-Prices!K220)/Prices!K220</f>
        <v>-8.8700347088314854E-3</v>
      </c>
      <c r="AL217" s="92">
        <f>(Prices!L221-Prices!L220)/Prices!L220</f>
        <v>-3.19983821617979E-2</v>
      </c>
      <c r="AM217" s="92">
        <f>(Prices!M221-Prices!M220)/Prices!M220</f>
        <v>6.1559507523939759E-2</v>
      </c>
      <c r="AN217" s="92">
        <f>(Prices!N221-Prices!N220)/Prices!N220</f>
        <v>-2.4307898838429477E-3</v>
      </c>
    </row>
    <row r="218" spans="7:40" x14ac:dyDescent="0.25">
      <c r="G218" s="29"/>
      <c r="H218" s="29"/>
      <c r="I218" s="29"/>
      <c r="J218" s="29"/>
      <c r="K218" s="29"/>
      <c r="L218" s="29"/>
      <c r="M218" s="29"/>
      <c r="O218" s="38">
        <v>43231</v>
      </c>
      <c r="P218" s="92">
        <f t="shared" si="41"/>
        <v>2.8743097913322545E-2</v>
      </c>
      <c r="Q218" s="92">
        <f t="shared" si="42"/>
        <v>-1.3199494348602002E-2</v>
      </c>
      <c r="R218" s="92">
        <f t="shared" si="43"/>
        <v>1.3540433406826107E-2</v>
      </c>
      <c r="S218" s="92">
        <f t="shared" si="44"/>
        <v>2.3661004515474315E-2</v>
      </c>
      <c r="T218" s="92">
        <f t="shared" si="45"/>
        <v>6.7288107597922881E-3</v>
      </c>
      <c r="U218" s="92">
        <f t="shared" si="46"/>
        <v>4.3207168784029061E-2</v>
      </c>
      <c r="V218" s="92">
        <f t="shared" si="47"/>
        <v>-1.531478873239436E-2</v>
      </c>
      <c r="W218" s="92">
        <f t="shared" si="48"/>
        <v>7.3579961089494245E-2</v>
      </c>
      <c r="X218" s="92">
        <f t="shared" si="49"/>
        <v>-9.6405456247417587E-3</v>
      </c>
      <c r="Y218" s="92">
        <f t="shared" si="50"/>
        <v>2.6282302405498274E-2</v>
      </c>
      <c r="Z218" s="92">
        <f t="shared" si="51"/>
        <v>2.3791912252424802E-2</v>
      </c>
      <c r="AB218" s="38">
        <v>43231</v>
      </c>
      <c r="AC218" s="36">
        <v>3.5000000000000005E-4</v>
      </c>
      <c r="AD218" s="92">
        <f>(Prices!D222-Prices!D221)/Prices!D221</f>
        <v>2.9093097913322544E-2</v>
      </c>
      <c r="AE218" s="92">
        <f>(Prices!E222-Prices!E221)/Prices!E221</f>
        <v>-1.2849494348602003E-2</v>
      </c>
      <c r="AF218" s="92">
        <f>(Prices!F222-Prices!F221)/Prices!F221</f>
        <v>1.3890433406826106E-2</v>
      </c>
      <c r="AG218" s="92">
        <f>(Prices!G222-Prices!G221)/Prices!G221</f>
        <v>2.4011004515474315E-2</v>
      </c>
      <c r="AH218" s="92">
        <f>(Prices!H222-Prices!H221)/Prices!H221</f>
        <v>7.0788107597922877E-3</v>
      </c>
      <c r="AI218" s="92">
        <f>(Prices!I222-Prices!I221)/Prices!I221</f>
        <v>4.3557168784029064E-2</v>
      </c>
      <c r="AJ218" s="92">
        <f>(Prices!J222-Prices!J221)/Prices!J221</f>
        <v>-1.496478873239436E-2</v>
      </c>
      <c r="AK218" s="92">
        <f>(Prices!K222-Prices!K221)/Prices!K221</f>
        <v>7.3929961089494248E-2</v>
      </c>
      <c r="AL218" s="92">
        <f>(Prices!L222-Prices!L221)/Prices!L221</f>
        <v>-9.2905456247417591E-3</v>
      </c>
      <c r="AM218" s="92">
        <f>(Prices!M222-Prices!M221)/Prices!M221</f>
        <v>2.6632302405498274E-2</v>
      </c>
      <c r="AN218" s="92">
        <f>(Prices!N222-Prices!N221)/Prices!N221</f>
        <v>2.4141912252424801E-2</v>
      </c>
    </row>
    <row r="219" spans="7:40" x14ac:dyDescent="0.25">
      <c r="G219" s="29"/>
      <c r="H219" s="29"/>
      <c r="I219" s="29"/>
      <c r="J219" s="29"/>
      <c r="K219" s="29"/>
      <c r="L219" s="29"/>
      <c r="M219" s="29"/>
      <c r="O219" s="38">
        <v>43238</v>
      </c>
      <c r="P219" s="92">
        <f t="shared" si="41"/>
        <v>-3.0570267108598097E-2</v>
      </c>
      <c r="Q219" s="92">
        <f t="shared" si="42"/>
        <v>-1.8308298180065023E-2</v>
      </c>
      <c r="R219" s="92">
        <f t="shared" si="43"/>
        <v>-1.8155135326279114E-2</v>
      </c>
      <c r="S219" s="92">
        <f t="shared" si="44"/>
        <v>2.525888937712107E-2</v>
      </c>
      <c r="T219" s="92">
        <f t="shared" si="45"/>
        <v>1.2458497344579935E-2</v>
      </c>
      <c r="U219" s="92">
        <f t="shared" si="46"/>
        <v>1.1457780320366191E-2</v>
      </c>
      <c r="V219" s="92">
        <f t="shared" si="47"/>
        <v>1.2161170688114439E-2</v>
      </c>
      <c r="W219" s="92">
        <f t="shared" si="48"/>
        <v>-2.353840579710147E-2</v>
      </c>
      <c r="X219" s="92">
        <f t="shared" si="49"/>
        <v>2.8274613655521131E-2</v>
      </c>
      <c r="Y219" s="92">
        <f t="shared" si="50"/>
        <v>3.6946304044629288E-3</v>
      </c>
      <c r="Z219" s="92">
        <f t="shared" si="51"/>
        <v>-5.7574465715775069E-3</v>
      </c>
      <c r="AB219" s="38">
        <v>43238</v>
      </c>
      <c r="AC219" s="36">
        <v>3.5000000000000005E-4</v>
      </c>
      <c r="AD219" s="92">
        <f>(Prices!D223-Prices!D222)/Prices!D222</f>
        <v>-3.0220267108598098E-2</v>
      </c>
      <c r="AE219" s="92">
        <f>(Prices!E223-Prices!E222)/Prices!E222</f>
        <v>-1.7958298180065023E-2</v>
      </c>
      <c r="AF219" s="92">
        <f>(Prices!F223-Prices!F222)/Prices!F222</f>
        <v>-1.7805135326279115E-2</v>
      </c>
      <c r="AG219" s="92">
        <f>(Prices!G223-Prices!G222)/Prices!G222</f>
        <v>2.560888937712107E-2</v>
      </c>
      <c r="AH219" s="92">
        <f>(Prices!H223-Prices!H222)/Prices!H222</f>
        <v>1.2808497344579934E-2</v>
      </c>
      <c r="AI219" s="92">
        <f>(Prices!I223-Prices!I222)/Prices!I222</f>
        <v>1.1807780320366191E-2</v>
      </c>
      <c r="AJ219" s="92">
        <f>(Prices!J223-Prices!J222)/Prices!J222</f>
        <v>1.2511170688114439E-2</v>
      </c>
      <c r="AK219" s="92">
        <f>(Prices!K223-Prices!K222)/Prices!K222</f>
        <v>-2.318840579710147E-2</v>
      </c>
      <c r="AL219" s="92">
        <f>(Prices!L223-Prices!L222)/Prices!L222</f>
        <v>2.8624613655521131E-2</v>
      </c>
      <c r="AM219" s="92">
        <f>(Prices!M223-Prices!M222)/Prices!M222</f>
        <v>4.0446304044629289E-3</v>
      </c>
      <c r="AN219" s="92">
        <f>(Prices!N223-Prices!N222)/Prices!N222</f>
        <v>-5.4074465715775065E-3</v>
      </c>
    </row>
    <row r="220" spans="7:40" x14ac:dyDescent="0.25">
      <c r="G220" s="29"/>
      <c r="H220" s="29"/>
      <c r="I220" s="29"/>
      <c r="J220" s="29"/>
      <c r="K220" s="29"/>
      <c r="L220" s="29"/>
      <c r="M220" s="29"/>
      <c r="O220" s="38">
        <v>43245</v>
      </c>
      <c r="P220" s="92">
        <f t="shared" si="41"/>
        <v>1.7792344300243679E-6</v>
      </c>
      <c r="Q220" s="92">
        <f t="shared" si="42"/>
        <v>1.7813966617574738E-2</v>
      </c>
      <c r="R220" s="92">
        <f t="shared" si="43"/>
        <v>2.2376563641329644E-2</v>
      </c>
      <c r="S220" s="92">
        <f t="shared" si="44"/>
        <v>2.4875606433800979E-2</v>
      </c>
      <c r="T220" s="92">
        <f t="shared" si="45"/>
        <v>-9.4493214065392243E-3</v>
      </c>
      <c r="U220" s="92">
        <f t="shared" si="46"/>
        <v>8.8774289849827756E-3</v>
      </c>
      <c r="V220" s="92">
        <f t="shared" si="47"/>
        <v>1.5537025595763435E-2</v>
      </c>
      <c r="W220" s="92">
        <f t="shared" si="48"/>
        <v>-1.7226854599406597E-2</v>
      </c>
      <c r="X220" s="92">
        <f t="shared" si="49"/>
        <v>4.9083057329191125E-3</v>
      </c>
      <c r="Y220" s="92">
        <f t="shared" si="50"/>
        <v>-7.7121336296708046E-3</v>
      </c>
      <c r="Z220" s="92">
        <f t="shared" si="51"/>
        <v>2.7315342935771885E-3</v>
      </c>
      <c r="AB220" s="38">
        <v>43245</v>
      </c>
      <c r="AC220" s="36">
        <v>3.5000000000000005E-4</v>
      </c>
      <c r="AD220" s="92">
        <f>(Prices!D224-Prices!D223)/Prices!D223</f>
        <v>3.5177923443002442E-4</v>
      </c>
      <c r="AE220" s="92">
        <f>(Prices!E224-Prices!E223)/Prices!E223</f>
        <v>1.8163966617574738E-2</v>
      </c>
      <c r="AF220" s="92">
        <f>(Prices!F224-Prices!F223)/Prices!F223</f>
        <v>2.2726563641329644E-2</v>
      </c>
      <c r="AG220" s="92">
        <f>(Prices!G224-Prices!G223)/Prices!G223</f>
        <v>2.5225606433800979E-2</v>
      </c>
      <c r="AH220" s="92">
        <f>(Prices!H224-Prices!H223)/Prices!H223</f>
        <v>-9.0993214065392247E-3</v>
      </c>
      <c r="AI220" s="92">
        <f>(Prices!I224-Prices!I223)/Prices!I223</f>
        <v>9.2274289849827752E-3</v>
      </c>
      <c r="AJ220" s="92">
        <f>(Prices!J224-Prices!J223)/Prices!J223</f>
        <v>1.5887025595763434E-2</v>
      </c>
      <c r="AK220" s="92">
        <f>(Prices!K224-Prices!K223)/Prices!K223</f>
        <v>-1.6876854599406597E-2</v>
      </c>
      <c r="AL220" s="92">
        <f>(Prices!L224-Prices!L223)/Prices!L223</f>
        <v>5.2583057329191121E-3</v>
      </c>
      <c r="AM220" s="92">
        <f>(Prices!M224-Prices!M223)/Prices!M223</f>
        <v>-7.3621336296708041E-3</v>
      </c>
      <c r="AN220" s="92">
        <f>(Prices!N224-Prices!N223)/Prices!N223</f>
        <v>3.0815342935771885E-3</v>
      </c>
    </row>
    <row r="221" spans="7:40" x14ac:dyDescent="0.25">
      <c r="G221" s="29"/>
      <c r="H221" s="29"/>
      <c r="I221" s="29"/>
      <c r="J221" s="29"/>
      <c r="K221" s="29"/>
      <c r="L221" s="29"/>
      <c r="M221" s="29"/>
      <c r="O221" s="38">
        <v>43252</v>
      </c>
      <c r="P221" s="92">
        <f t="shared" si="41"/>
        <v>2.4636461839923742E-3</v>
      </c>
      <c r="Q221" s="92">
        <f t="shared" si="42"/>
        <v>7.7261812921890285E-3</v>
      </c>
      <c r="R221" s="92">
        <f t="shared" si="43"/>
        <v>1.9145090277364371E-2</v>
      </c>
      <c r="S221" s="92">
        <f t="shared" si="44"/>
        <v>-9.7087714182564015E-3</v>
      </c>
      <c r="T221" s="92">
        <f t="shared" si="45"/>
        <v>-1.7159338521400752E-2</v>
      </c>
      <c r="U221" s="92">
        <f t="shared" si="46"/>
        <v>2.8692667622803827E-2</v>
      </c>
      <c r="V221" s="92">
        <f t="shared" si="47"/>
        <v>1.7026194613379762E-2</v>
      </c>
      <c r="W221" s="92">
        <f t="shared" si="48"/>
        <v>-3.430585738539893E-2</v>
      </c>
      <c r="X221" s="92">
        <f t="shared" si="49"/>
        <v>-1.6416064332054104E-2</v>
      </c>
      <c r="Y221" s="92">
        <f t="shared" si="50"/>
        <v>2.1620333053456585E-2</v>
      </c>
      <c r="Z221" s="92">
        <f t="shared" si="51"/>
        <v>4.5336560098581877E-3</v>
      </c>
      <c r="AB221" s="38">
        <v>43252</v>
      </c>
      <c r="AC221" s="36">
        <v>3.5000000000000005E-4</v>
      </c>
      <c r="AD221" s="92">
        <f>(Prices!D225-Prices!D224)/Prices!D224</f>
        <v>2.8136461839923742E-3</v>
      </c>
      <c r="AE221" s="92">
        <f>(Prices!E225-Prices!E224)/Prices!E224</f>
        <v>8.0761812921890282E-3</v>
      </c>
      <c r="AF221" s="92">
        <f>(Prices!F225-Prices!F224)/Prices!F224</f>
        <v>1.9495090277364371E-2</v>
      </c>
      <c r="AG221" s="92">
        <f>(Prices!G225-Prices!G224)/Prices!G224</f>
        <v>-9.3587714182564018E-3</v>
      </c>
      <c r="AH221" s="92">
        <f>(Prices!H225-Prices!H224)/Prices!H224</f>
        <v>-1.6809338521400752E-2</v>
      </c>
      <c r="AI221" s="92">
        <f>(Prices!I225-Prices!I224)/Prices!I224</f>
        <v>2.9042667622803827E-2</v>
      </c>
      <c r="AJ221" s="92">
        <f>(Prices!J225-Prices!J224)/Prices!J224</f>
        <v>1.7376194613379761E-2</v>
      </c>
      <c r="AK221" s="92">
        <f>(Prices!K225-Prices!K224)/Prices!K224</f>
        <v>-3.3955857385398927E-2</v>
      </c>
      <c r="AL221" s="92">
        <f>(Prices!L225-Prices!L224)/Prices!L224</f>
        <v>-1.6066064332054104E-2</v>
      </c>
      <c r="AM221" s="92">
        <f>(Prices!M225-Prices!M224)/Prices!M224</f>
        <v>2.1970333053456585E-2</v>
      </c>
      <c r="AN221" s="92">
        <f>(Prices!N225-Prices!N224)/Prices!N224</f>
        <v>4.8836560098581873E-3</v>
      </c>
    </row>
    <row r="222" spans="7:40" x14ac:dyDescent="0.25">
      <c r="G222" s="29"/>
      <c r="H222" s="29"/>
      <c r="I222" s="29"/>
      <c r="J222" s="29"/>
      <c r="K222" s="29"/>
      <c r="L222" s="29"/>
      <c r="M222" s="29"/>
      <c r="O222" s="38">
        <v>43259</v>
      </c>
      <c r="P222" s="92">
        <f t="shared" si="41"/>
        <v>3.4731897389648776E-2</v>
      </c>
      <c r="Q222" s="92">
        <f t="shared" si="42"/>
        <v>-8.1829726174808138E-4</v>
      </c>
      <c r="R222" s="92">
        <f t="shared" si="43"/>
        <v>2.5519832209758307E-2</v>
      </c>
      <c r="S222" s="92">
        <f t="shared" si="44"/>
        <v>3.5486418479479621E-2</v>
      </c>
      <c r="T222" s="92">
        <f t="shared" si="45"/>
        <v>-3.5641567199620132E-2</v>
      </c>
      <c r="U222" s="92">
        <f t="shared" si="46"/>
        <v>7.8481533101045099E-3</v>
      </c>
      <c r="V222" s="92">
        <f t="shared" si="47"/>
        <v>3.2964867634500322E-2</v>
      </c>
      <c r="W222" s="92">
        <f t="shared" si="48"/>
        <v>1.3329205233352777E-2</v>
      </c>
      <c r="X222" s="92">
        <f t="shared" si="49"/>
        <v>2.8001688357556363E-2</v>
      </c>
      <c r="Y222" s="92">
        <f t="shared" si="50"/>
        <v>1.691318362316863E-2</v>
      </c>
      <c r="Z222" s="92">
        <f t="shared" si="51"/>
        <v>1.5899882708096162E-2</v>
      </c>
      <c r="AB222" s="38">
        <v>43259</v>
      </c>
      <c r="AC222" s="36">
        <v>3.4000000000000002E-4</v>
      </c>
      <c r="AD222" s="92">
        <f>(Prices!D226-Prices!D225)/Prices!D225</f>
        <v>3.5071897389648776E-2</v>
      </c>
      <c r="AE222" s="92">
        <f>(Prices!E226-Prices!E225)/Prices!E225</f>
        <v>-4.7829726174808136E-4</v>
      </c>
      <c r="AF222" s="92">
        <f>(Prices!F226-Prices!F225)/Prices!F225</f>
        <v>2.5859832209758307E-2</v>
      </c>
      <c r="AG222" s="92">
        <f>(Prices!G226-Prices!G225)/Prices!G225</f>
        <v>3.5826418479479621E-2</v>
      </c>
      <c r="AH222" s="92">
        <f>(Prices!H226-Prices!H225)/Prices!H225</f>
        <v>-3.5301567199620132E-2</v>
      </c>
      <c r="AI222" s="92">
        <f>(Prices!I226-Prices!I225)/Prices!I225</f>
        <v>8.1881533101045099E-3</v>
      </c>
      <c r="AJ222" s="92">
        <f>(Prices!J226-Prices!J225)/Prices!J225</f>
        <v>3.3304867634500322E-2</v>
      </c>
      <c r="AK222" s="92">
        <f>(Prices!K226-Prices!K225)/Prices!K225</f>
        <v>1.3669205233352777E-2</v>
      </c>
      <c r="AL222" s="92">
        <f>(Prices!L226-Prices!L225)/Prices!L225</f>
        <v>2.8341688357556363E-2</v>
      </c>
      <c r="AM222" s="92">
        <f>(Prices!M226-Prices!M225)/Prices!M225</f>
        <v>1.725318362316863E-2</v>
      </c>
      <c r="AN222" s="92">
        <f>(Prices!N226-Prices!N225)/Prices!N225</f>
        <v>1.6239882708096162E-2</v>
      </c>
    </row>
    <row r="223" spans="7:40" x14ac:dyDescent="0.25">
      <c r="G223" s="29"/>
      <c r="H223" s="29"/>
      <c r="I223" s="29"/>
      <c r="J223" s="29"/>
      <c r="K223" s="29"/>
      <c r="L223" s="29"/>
      <c r="M223" s="29"/>
      <c r="O223" s="38">
        <v>43266</v>
      </c>
      <c r="P223" s="92">
        <f t="shared" si="41"/>
        <v>-8.1816186649886474E-3</v>
      </c>
      <c r="Q223" s="92">
        <f t="shared" si="42"/>
        <v>8.5127335805717779E-3</v>
      </c>
      <c r="R223" s="92">
        <f t="shared" si="43"/>
        <v>1.8650599819420584E-2</v>
      </c>
      <c r="S223" s="92">
        <f t="shared" si="44"/>
        <v>-3.1787902571041964E-2</v>
      </c>
      <c r="T223" s="92">
        <f t="shared" si="45"/>
        <v>6.9236632753528204E-2</v>
      </c>
      <c r="U223" s="92">
        <f t="shared" si="46"/>
        <v>9.560082944531337E-4</v>
      </c>
      <c r="V223" s="92">
        <f t="shared" si="47"/>
        <v>-1.8521818181818087E-2</v>
      </c>
      <c r="W223" s="92">
        <f t="shared" si="48"/>
        <v>-1.4788083220959354E-2</v>
      </c>
      <c r="X223" s="92">
        <f t="shared" si="49"/>
        <v>3.0073910154288161E-2</v>
      </c>
      <c r="Y223" s="92">
        <f t="shared" si="50"/>
        <v>4.1657577062861627E-2</v>
      </c>
      <c r="Z223" s="92">
        <f t="shared" si="51"/>
        <v>-1.1334537835132449E-4</v>
      </c>
      <c r="AB223" s="38">
        <v>43266</v>
      </c>
      <c r="AC223" s="36">
        <v>3.4000000000000002E-4</v>
      </c>
      <c r="AD223" s="92">
        <f>(Prices!D227-Prices!D226)/Prices!D226</f>
        <v>-7.8416186649886473E-3</v>
      </c>
      <c r="AE223" s="92">
        <f>(Prices!E227-Prices!E226)/Prices!E226</f>
        <v>8.8527335805717779E-3</v>
      </c>
      <c r="AF223" s="92">
        <f>(Prices!F227-Prices!F226)/Prices!F226</f>
        <v>1.8990599819420584E-2</v>
      </c>
      <c r="AG223" s="92">
        <f>(Prices!G227-Prices!G226)/Prices!G226</f>
        <v>-3.1447902571041964E-2</v>
      </c>
      <c r="AH223" s="92">
        <f>(Prices!H227-Prices!H226)/Prices!H226</f>
        <v>6.9576632753528211E-2</v>
      </c>
      <c r="AI223" s="92">
        <f>(Prices!I227-Prices!I226)/Prices!I226</f>
        <v>1.2960082944531337E-3</v>
      </c>
      <c r="AJ223" s="92">
        <f>(Prices!J227-Prices!J226)/Prices!J226</f>
        <v>-1.8181818181818087E-2</v>
      </c>
      <c r="AK223" s="92">
        <f>(Prices!K227-Prices!K226)/Prices!K226</f>
        <v>-1.4448083220959354E-2</v>
      </c>
      <c r="AL223" s="92">
        <f>(Prices!L227-Prices!L226)/Prices!L226</f>
        <v>3.0413910154288161E-2</v>
      </c>
      <c r="AM223" s="92">
        <f>(Prices!M227-Prices!M226)/Prices!M226</f>
        <v>4.1997577062861627E-2</v>
      </c>
      <c r="AN223" s="92">
        <f>(Prices!N227-Prices!N226)/Prices!N226</f>
        <v>2.2665462164867553E-4</v>
      </c>
    </row>
    <row r="224" spans="7:40" x14ac:dyDescent="0.25">
      <c r="G224" s="29"/>
      <c r="H224" s="29"/>
      <c r="I224" s="29"/>
      <c r="J224" s="29"/>
      <c r="K224" s="29"/>
      <c r="L224" s="29"/>
      <c r="M224" s="29"/>
      <c r="O224" s="38">
        <v>43273</v>
      </c>
      <c r="P224" s="92">
        <f t="shared" si="41"/>
        <v>-4.1663120456652186E-2</v>
      </c>
      <c r="Q224" s="92">
        <f t="shared" si="42"/>
        <v>-2.9392531720621402E-2</v>
      </c>
      <c r="R224" s="92">
        <f t="shared" si="43"/>
        <v>-5.1478744106467746E-4</v>
      </c>
      <c r="S224" s="92">
        <f t="shared" si="44"/>
        <v>-5.334659438918065E-2</v>
      </c>
      <c r="T224" s="92">
        <f t="shared" si="45"/>
        <v>-2.565451365449533E-2</v>
      </c>
      <c r="U224" s="92">
        <f t="shared" si="46"/>
        <v>-3.0627341444473252E-2</v>
      </c>
      <c r="V224" s="92">
        <f t="shared" si="47"/>
        <v>-1.9700269360269394E-2</v>
      </c>
      <c r="W224" s="92">
        <f t="shared" si="48"/>
        <v>-4.4710602032838082E-2</v>
      </c>
      <c r="X224" s="92">
        <f t="shared" si="49"/>
        <v>-2.3047280576404042E-2</v>
      </c>
      <c r="Y224" s="92">
        <f t="shared" si="50"/>
        <v>-1.8813065495413936E-2</v>
      </c>
      <c r="Z224" s="92">
        <f t="shared" si="51"/>
        <v>-9.254770440388119E-3</v>
      </c>
      <c r="AB224" s="38">
        <v>43273</v>
      </c>
      <c r="AC224" s="36">
        <v>3.4000000000000002E-4</v>
      </c>
      <c r="AD224" s="92">
        <f>(Prices!D228-Prices!D227)/Prices!D227</f>
        <v>-4.1323120456652186E-2</v>
      </c>
      <c r="AE224" s="92">
        <f>(Prices!E228-Prices!E227)/Prices!E227</f>
        <v>-2.9052531720621402E-2</v>
      </c>
      <c r="AF224" s="92">
        <f>(Prices!F228-Prices!F227)/Prices!F227</f>
        <v>-1.7478744106467741E-4</v>
      </c>
      <c r="AG224" s="92">
        <f>(Prices!G228-Prices!G227)/Prices!G227</f>
        <v>-5.300659438918065E-2</v>
      </c>
      <c r="AH224" s="92">
        <f>(Prices!H228-Prices!H227)/Prices!H227</f>
        <v>-2.531451365449533E-2</v>
      </c>
      <c r="AI224" s="92">
        <f>(Prices!I228-Prices!I227)/Prices!I227</f>
        <v>-3.0287341444473252E-2</v>
      </c>
      <c r="AJ224" s="92">
        <f>(Prices!J228-Prices!J227)/Prices!J227</f>
        <v>-1.9360269360269394E-2</v>
      </c>
      <c r="AK224" s="92">
        <f>(Prices!K228-Prices!K227)/Prices!K227</f>
        <v>-4.4370602032838082E-2</v>
      </c>
      <c r="AL224" s="92">
        <f>(Prices!L228-Prices!L227)/Prices!L227</f>
        <v>-2.2707280576404042E-2</v>
      </c>
      <c r="AM224" s="92">
        <f>(Prices!M228-Prices!M227)/Prices!M227</f>
        <v>-1.8473065495413936E-2</v>
      </c>
      <c r="AN224" s="92">
        <f>(Prices!N228-Prices!N227)/Prices!N227</f>
        <v>-8.914770440388119E-3</v>
      </c>
    </row>
    <row r="225" spans="7:40" x14ac:dyDescent="0.25">
      <c r="G225" s="29"/>
      <c r="H225" s="29"/>
      <c r="I225" s="29"/>
      <c r="J225" s="29"/>
      <c r="K225" s="29"/>
      <c r="L225" s="29"/>
      <c r="M225" s="29"/>
      <c r="O225" s="38">
        <v>43280</v>
      </c>
      <c r="P225" s="92">
        <f t="shared" si="41"/>
        <v>7.795928753180604E-4</v>
      </c>
      <c r="Q225" s="92">
        <f t="shared" si="42"/>
        <v>-6.9350170981923804E-3</v>
      </c>
      <c r="R225" s="92">
        <f t="shared" si="43"/>
        <v>-9.5900245560037387E-3</v>
      </c>
      <c r="S225" s="92">
        <f t="shared" si="44"/>
        <v>-1.0372132424537495E-2</v>
      </c>
      <c r="T225" s="92">
        <f t="shared" si="45"/>
        <v>-9.8246500865732694E-2</v>
      </c>
      <c r="U225" s="92">
        <f t="shared" si="46"/>
        <v>-1.9293550453817365E-2</v>
      </c>
      <c r="V225" s="92">
        <f t="shared" si="47"/>
        <v>-5.012540772532189E-2</v>
      </c>
      <c r="W225" s="92">
        <f t="shared" si="48"/>
        <v>-3.0816580077725548E-2</v>
      </c>
      <c r="X225" s="92">
        <f t="shared" si="49"/>
        <v>-8.1738886647813556E-3</v>
      </c>
      <c r="Y225" s="92">
        <f t="shared" si="50"/>
        <v>4.1348618057382098E-3</v>
      </c>
      <c r="Z225" s="92">
        <f t="shared" si="51"/>
        <v>-1.3592759318130384E-2</v>
      </c>
      <c r="AB225" s="38">
        <v>43280</v>
      </c>
      <c r="AC225" s="36">
        <v>3.4000000000000002E-4</v>
      </c>
      <c r="AD225" s="92">
        <f>(Prices!D229-Prices!D228)/Prices!D228</f>
        <v>1.1195928753180604E-3</v>
      </c>
      <c r="AE225" s="92">
        <f>(Prices!E229-Prices!E228)/Prices!E228</f>
        <v>-6.5950170981923803E-3</v>
      </c>
      <c r="AF225" s="92">
        <f>(Prices!F229-Prices!F228)/Prices!F228</f>
        <v>-9.2500245560037386E-3</v>
      </c>
      <c r="AG225" s="92">
        <f>(Prices!G229-Prices!G228)/Prices!G228</f>
        <v>-1.0032132424537495E-2</v>
      </c>
      <c r="AH225" s="92">
        <f>(Prices!H229-Prices!H228)/Prices!H228</f>
        <v>-9.7906500865732701E-2</v>
      </c>
      <c r="AI225" s="92">
        <f>(Prices!I229-Prices!I228)/Prices!I228</f>
        <v>-1.8953550453817365E-2</v>
      </c>
      <c r="AJ225" s="92">
        <f>(Prices!J229-Prices!J228)/Prices!J228</f>
        <v>-4.978540772532189E-2</v>
      </c>
      <c r="AK225" s="92">
        <f>(Prices!K229-Prices!K228)/Prices!K228</f>
        <v>-3.0476580077725548E-2</v>
      </c>
      <c r="AL225" s="92">
        <f>(Prices!L229-Prices!L228)/Prices!L228</f>
        <v>-7.8338886647813556E-3</v>
      </c>
      <c r="AM225" s="92">
        <f>(Prices!M229-Prices!M228)/Prices!M228</f>
        <v>4.4748618057382098E-3</v>
      </c>
      <c r="AN225" s="92">
        <f>(Prices!N229-Prices!N228)/Prices!N228</f>
        <v>-1.3252759318130384E-2</v>
      </c>
    </row>
    <row r="226" spans="7:40" x14ac:dyDescent="0.25">
      <c r="G226" s="29"/>
      <c r="H226" s="29"/>
      <c r="I226" s="29"/>
      <c r="J226" s="29"/>
      <c r="K226" s="29"/>
      <c r="L226" s="29"/>
      <c r="M226" s="29"/>
      <c r="O226" s="38">
        <v>43287</v>
      </c>
      <c r="P226" s="92">
        <f t="shared" si="41"/>
        <v>3.4217425782839175E-3</v>
      </c>
      <c r="Q226" s="92">
        <f t="shared" si="42"/>
        <v>1.1339370543398116E-2</v>
      </c>
      <c r="R226" s="92">
        <f t="shared" si="43"/>
        <v>6.0313082018088266E-3</v>
      </c>
      <c r="S226" s="92">
        <f t="shared" si="44"/>
        <v>-2.9330671934348681E-3</v>
      </c>
      <c r="T226" s="92">
        <f t="shared" si="45"/>
        <v>3.8477508288255954E-3</v>
      </c>
      <c r="U226" s="92">
        <f t="shared" si="46"/>
        <v>2.1972925170067971E-2</v>
      </c>
      <c r="V226" s="92">
        <f t="shared" si="47"/>
        <v>-1.2433423667569817E-3</v>
      </c>
      <c r="W226" s="92">
        <f t="shared" si="48"/>
        <v>-6.8800843881855521E-3</v>
      </c>
      <c r="X226" s="92">
        <f t="shared" si="49"/>
        <v>3.7928958102341877E-2</v>
      </c>
      <c r="Y226" s="92">
        <f t="shared" si="50"/>
        <v>1.105937106918245E-2</v>
      </c>
      <c r="Z226" s="92">
        <f t="shared" si="51"/>
        <v>1.4908089174847232E-2</v>
      </c>
      <c r="AB226" s="38">
        <v>43287</v>
      </c>
      <c r="AC226" s="36">
        <v>3.4000000000000002E-4</v>
      </c>
      <c r="AD226" s="92">
        <f>(Prices!D230-Prices!D229)/Prices!D229</f>
        <v>3.7617425782839175E-3</v>
      </c>
      <c r="AE226" s="92">
        <f>(Prices!E230-Prices!E229)/Prices!E229</f>
        <v>1.1679370543398116E-2</v>
      </c>
      <c r="AF226" s="92">
        <f>(Prices!F230-Prices!F229)/Prices!F229</f>
        <v>6.3713082018088266E-3</v>
      </c>
      <c r="AG226" s="92">
        <f>(Prices!G230-Prices!G229)/Prices!G229</f>
        <v>-2.5930671934348681E-3</v>
      </c>
      <c r="AH226" s="92">
        <f>(Prices!H230-Prices!H229)/Prices!H229</f>
        <v>4.1877508288255955E-3</v>
      </c>
      <c r="AI226" s="92">
        <f>(Prices!I230-Prices!I229)/Prices!I229</f>
        <v>2.2312925170067971E-2</v>
      </c>
      <c r="AJ226" s="92">
        <f>(Prices!J230-Prices!J229)/Prices!J229</f>
        <v>-9.0334236675698168E-4</v>
      </c>
      <c r="AK226" s="92">
        <f>(Prices!K230-Prices!K229)/Prices!K229</f>
        <v>-6.5400843881855521E-3</v>
      </c>
      <c r="AL226" s="92">
        <f>(Prices!L230-Prices!L229)/Prices!L229</f>
        <v>3.8268958102341877E-2</v>
      </c>
      <c r="AM226" s="92">
        <f>(Prices!M230-Prices!M229)/Prices!M229</f>
        <v>1.139937106918245E-2</v>
      </c>
      <c r="AN226" s="92">
        <f>(Prices!N230-Prices!N229)/Prices!N229</f>
        <v>1.5248089174847232E-2</v>
      </c>
    </row>
    <row r="227" spans="7:40" x14ac:dyDescent="0.25">
      <c r="G227" s="29"/>
      <c r="H227" s="29"/>
      <c r="I227" s="29"/>
      <c r="J227" s="29"/>
      <c r="K227" s="29"/>
      <c r="L227" s="29"/>
      <c r="M227" s="29"/>
      <c r="O227" s="38">
        <v>43294</v>
      </c>
      <c r="P227" s="92">
        <f t="shared" si="41"/>
        <v>1.8439156343605937E-2</v>
      </c>
      <c r="Q227" s="92">
        <f t="shared" si="42"/>
        <v>2.4876461295418619E-2</v>
      </c>
      <c r="R227" s="92">
        <f t="shared" si="43"/>
        <v>5.9461004425270095E-2</v>
      </c>
      <c r="S227" s="92">
        <f t="shared" si="44"/>
        <v>4.7860816152856249E-2</v>
      </c>
      <c r="T227" s="92">
        <f t="shared" si="45"/>
        <v>8.2880973066898362E-3</v>
      </c>
      <c r="U227" s="92">
        <f t="shared" si="46"/>
        <v>2.1159755123769025E-2</v>
      </c>
      <c r="V227" s="92">
        <f t="shared" si="47"/>
        <v>-7.6332730560578722E-3</v>
      </c>
      <c r="W227" s="92">
        <f t="shared" si="48"/>
        <v>2.0623571883626984E-2</v>
      </c>
      <c r="X227" s="92">
        <f t="shared" si="49"/>
        <v>2.5811928878775762E-2</v>
      </c>
      <c r="Y227" s="92">
        <f t="shared" si="50"/>
        <v>5.5436248218681212E-2</v>
      </c>
      <c r="Z227" s="92">
        <f t="shared" si="51"/>
        <v>1.4633585142381974E-2</v>
      </c>
      <c r="AB227" s="38">
        <v>43294</v>
      </c>
      <c r="AC227" s="36">
        <v>4.0000000000000002E-4</v>
      </c>
      <c r="AD227" s="92">
        <f>(Prices!D231-Prices!D230)/Prices!D230</f>
        <v>1.8839156343605938E-2</v>
      </c>
      <c r="AE227" s="92">
        <f>(Prices!E231-Prices!E230)/Prices!E230</f>
        <v>2.527646129541862E-2</v>
      </c>
      <c r="AF227" s="92">
        <f>(Prices!F231-Prices!F230)/Prices!F230</f>
        <v>5.9861004425270092E-2</v>
      </c>
      <c r="AG227" s="92">
        <f>(Prices!G231-Prices!G230)/Prices!G230</f>
        <v>4.8260816152856247E-2</v>
      </c>
      <c r="AH227" s="92">
        <f>(Prices!H231-Prices!H230)/Prices!H230</f>
        <v>8.6880973066898355E-3</v>
      </c>
      <c r="AI227" s="92">
        <f>(Prices!I231-Prices!I230)/Prices!I230</f>
        <v>2.1559755123769026E-2</v>
      </c>
      <c r="AJ227" s="92">
        <f>(Prices!J231-Prices!J230)/Prices!J230</f>
        <v>-7.233273056057872E-3</v>
      </c>
      <c r="AK227" s="92">
        <f>(Prices!K231-Prices!K230)/Prices!K230</f>
        <v>2.1023571883626985E-2</v>
      </c>
      <c r="AL227" s="92">
        <f>(Prices!L231-Prices!L230)/Prices!L230</f>
        <v>2.6211928878775763E-2</v>
      </c>
      <c r="AM227" s="92">
        <f>(Prices!M231-Prices!M230)/Prices!M230</f>
        <v>5.583624821868121E-2</v>
      </c>
      <c r="AN227" s="92">
        <f>(Prices!N231-Prices!N230)/Prices!N230</f>
        <v>1.5033585142381973E-2</v>
      </c>
    </row>
    <row r="228" spans="7:40" x14ac:dyDescent="0.25">
      <c r="G228" s="29"/>
      <c r="H228" s="29"/>
      <c r="I228" s="29"/>
      <c r="J228" s="29"/>
      <c r="K228" s="29"/>
      <c r="L228" s="29"/>
      <c r="M228" s="29"/>
      <c r="O228" s="38">
        <v>43301</v>
      </c>
      <c r="P228" s="92">
        <f t="shared" si="41"/>
        <v>3.4274681294098131E-3</v>
      </c>
      <c r="Q228" s="92">
        <f t="shared" si="42"/>
        <v>-2.0312291098731859E-2</v>
      </c>
      <c r="R228" s="92">
        <f t="shared" si="43"/>
        <v>-3.0497019401246549E-5</v>
      </c>
      <c r="S228" s="92">
        <f t="shared" si="44"/>
        <v>1.1316354180097682E-2</v>
      </c>
      <c r="T228" s="92">
        <f t="shared" si="45"/>
        <v>1.1503875968992836E-3</v>
      </c>
      <c r="U228" s="92">
        <f t="shared" si="46"/>
        <v>-1.6159110647906946E-3</v>
      </c>
      <c r="V228" s="92">
        <f t="shared" si="47"/>
        <v>-3.8651366120218571E-2</v>
      </c>
      <c r="W228" s="92">
        <f t="shared" si="48"/>
        <v>4.5149084858569159E-2</v>
      </c>
      <c r="X228" s="92">
        <f t="shared" si="49"/>
        <v>1.77583249243188E-3</v>
      </c>
      <c r="Y228" s="92">
        <f t="shared" si="50"/>
        <v>-2.3099386503067417E-2</v>
      </c>
      <c r="Z228" s="92">
        <f t="shared" si="51"/>
        <v>-2.1436542586778629E-4</v>
      </c>
      <c r="AB228" s="38">
        <v>43301</v>
      </c>
      <c r="AC228" s="36">
        <v>4.0000000000000002E-4</v>
      </c>
      <c r="AD228" s="92">
        <f>(Prices!D232-Prices!D231)/Prices!D231</f>
        <v>3.8274681294098133E-3</v>
      </c>
      <c r="AE228" s="92">
        <f>(Prices!E232-Prices!E231)/Prices!E231</f>
        <v>-1.9912291098731858E-2</v>
      </c>
      <c r="AF228" s="92">
        <f>(Prices!F232-Prices!F231)/Prices!F231</f>
        <v>3.6950298059875347E-4</v>
      </c>
      <c r="AG228" s="92">
        <f>(Prices!G232-Prices!G231)/Prices!G231</f>
        <v>1.1716354180097682E-2</v>
      </c>
      <c r="AH228" s="92">
        <f>(Prices!H232-Prices!H231)/Prices!H231</f>
        <v>1.5503875968992835E-3</v>
      </c>
      <c r="AI228" s="92">
        <f>(Prices!I232-Prices!I231)/Prices!I231</f>
        <v>-1.2159110647906946E-3</v>
      </c>
      <c r="AJ228" s="92">
        <f>(Prices!J232-Prices!J231)/Prices!J231</f>
        <v>-3.8251366120218573E-2</v>
      </c>
      <c r="AK228" s="92">
        <f>(Prices!K232-Prices!K231)/Prices!K231</f>
        <v>4.5549084858569157E-2</v>
      </c>
      <c r="AL228" s="92">
        <f>(Prices!L232-Prices!L231)/Prices!L231</f>
        <v>2.1758324924318799E-3</v>
      </c>
      <c r="AM228" s="92">
        <f>(Prices!M232-Prices!M231)/Prices!M231</f>
        <v>-2.2699386503067416E-2</v>
      </c>
      <c r="AN228" s="92">
        <f>(Prices!N232-Prices!N231)/Prices!N231</f>
        <v>1.8563457413221373E-4</v>
      </c>
    </row>
    <row r="229" spans="7:40" x14ac:dyDescent="0.25">
      <c r="G229" s="29"/>
      <c r="H229" s="29"/>
      <c r="I229" s="29"/>
      <c r="J229" s="29"/>
      <c r="K229" s="29"/>
      <c r="L229" s="29"/>
      <c r="M229" s="29"/>
      <c r="O229" s="38">
        <v>43308</v>
      </c>
      <c r="P229" s="92">
        <f t="shared" si="41"/>
        <v>2.6685912354543199E-2</v>
      </c>
      <c r="Q229" s="92">
        <f t="shared" si="42"/>
        <v>8.3769790784859216E-2</v>
      </c>
      <c r="R229" s="92">
        <f t="shared" si="43"/>
        <v>1.5683906370510664E-3</v>
      </c>
      <c r="S229" s="92">
        <f t="shared" si="44"/>
        <v>1.5801747427493587E-2</v>
      </c>
      <c r="T229" s="92">
        <f t="shared" si="45"/>
        <v>9.7598899208803402E-4</v>
      </c>
      <c r="U229" s="92">
        <f t="shared" si="46"/>
        <v>-2.1269565217391356E-2</v>
      </c>
      <c r="V229" s="92">
        <f t="shared" si="47"/>
        <v>-6.0059090909090979E-2</v>
      </c>
      <c r="W229" s="92">
        <f t="shared" si="48"/>
        <v>1.5116212452755004E-2</v>
      </c>
      <c r="X229" s="92">
        <f t="shared" si="49"/>
        <v>-8.9270759258676703E-3</v>
      </c>
      <c r="Y229" s="92">
        <f t="shared" si="50"/>
        <v>-5.4260640301318337E-2</v>
      </c>
      <c r="Z229" s="92">
        <f t="shared" si="51"/>
        <v>5.6638902127855066E-3</v>
      </c>
      <c r="AB229" s="38">
        <v>43308</v>
      </c>
      <c r="AC229" s="36">
        <v>4.0000000000000002E-4</v>
      </c>
      <c r="AD229" s="92">
        <f>(Prices!D233-Prices!D232)/Prices!D232</f>
        <v>2.7085912354543201E-2</v>
      </c>
      <c r="AE229" s="92">
        <f>(Prices!E233-Prices!E232)/Prices!E232</f>
        <v>8.4169790784859214E-2</v>
      </c>
      <c r="AF229" s="92">
        <f>(Prices!F233-Prices!F232)/Prices!F232</f>
        <v>1.9683906370510664E-3</v>
      </c>
      <c r="AG229" s="92">
        <f>(Prices!G233-Prices!G232)/Prices!G232</f>
        <v>1.6201747427493588E-2</v>
      </c>
      <c r="AH229" s="92">
        <f>(Prices!H233-Prices!H232)/Prices!H232</f>
        <v>1.375988992088034E-3</v>
      </c>
      <c r="AI229" s="92">
        <f>(Prices!I233-Prices!I232)/Prices!I232</f>
        <v>-2.0869565217391355E-2</v>
      </c>
      <c r="AJ229" s="92">
        <f>(Prices!J233-Prices!J232)/Prices!J232</f>
        <v>-5.9659090909090981E-2</v>
      </c>
      <c r="AK229" s="92">
        <f>(Prices!K233-Prices!K232)/Prices!K232</f>
        <v>1.5516212452755003E-2</v>
      </c>
      <c r="AL229" s="92">
        <f>(Prices!L233-Prices!L232)/Prices!L232</f>
        <v>-8.527075925867671E-3</v>
      </c>
      <c r="AM229" s="92">
        <f>(Prices!M233-Prices!M232)/Prices!M232</f>
        <v>-5.386064030131834E-2</v>
      </c>
      <c r="AN229" s="92">
        <f>(Prices!N233-Prices!N232)/Prices!N232</f>
        <v>6.0638902127855068E-3</v>
      </c>
    </row>
    <row r="230" spans="7:40" x14ac:dyDescent="0.25">
      <c r="G230" s="29"/>
      <c r="H230" s="29"/>
      <c r="I230" s="29"/>
      <c r="J230" s="29"/>
      <c r="K230" s="29"/>
      <c r="L230" s="29"/>
      <c r="M230" s="29"/>
      <c r="O230" s="38">
        <v>43315</v>
      </c>
      <c r="P230" s="92">
        <f t="shared" si="41"/>
        <v>-1.0267958731076975E-3</v>
      </c>
      <c r="Q230" s="92">
        <f t="shared" si="42"/>
        <v>-1.4039040713887719E-3</v>
      </c>
      <c r="R230" s="92">
        <f t="shared" si="43"/>
        <v>2.9126722687034469E-3</v>
      </c>
      <c r="S230" s="92">
        <f t="shared" si="44"/>
        <v>-3.4255511821863642E-2</v>
      </c>
      <c r="T230" s="92">
        <f t="shared" si="45"/>
        <v>1.3856269323256584E-2</v>
      </c>
      <c r="U230" s="92">
        <f t="shared" si="46"/>
        <v>1.7314387211368484E-3</v>
      </c>
      <c r="V230" s="92">
        <f t="shared" si="47"/>
        <v>1.0677542799597125E-2</v>
      </c>
      <c r="W230" s="92">
        <f t="shared" si="48"/>
        <v>-2.273104799216456E-2</v>
      </c>
      <c r="X230" s="92">
        <f t="shared" si="49"/>
        <v>2.8194032732655212E-2</v>
      </c>
      <c r="Y230" s="92">
        <f t="shared" si="50"/>
        <v>-5.4009341825902418E-2</v>
      </c>
      <c r="Z230" s="92">
        <f t="shared" si="51"/>
        <v>7.237958246834781E-3</v>
      </c>
      <c r="AB230" s="38">
        <v>43315</v>
      </c>
      <c r="AC230" s="36">
        <v>4.0000000000000002E-4</v>
      </c>
      <c r="AD230" s="92">
        <f>(Prices!D234-Prices!D233)/Prices!D233</f>
        <v>-6.2679587310769756E-4</v>
      </c>
      <c r="AE230" s="92">
        <f>(Prices!E234-Prices!E233)/Prices!E233</f>
        <v>-1.003904071388772E-3</v>
      </c>
      <c r="AF230" s="92">
        <f>(Prices!F234-Prices!F233)/Prices!F233</f>
        <v>3.3126722687034471E-3</v>
      </c>
      <c r="AG230" s="92">
        <f>(Prices!G234-Prices!G233)/Prices!G233</f>
        <v>-3.3855511821863644E-2</v>
      </c>
      <c r="AH230" s="92">
        <f>(Prices!H234-Prices!H233)/Prices!H233</f>
        <v>1.4256269323256583E-2</v>
      </c>
      <c r="AI230" s="92">
        <f>(Prices!I234-Prices!I233)/Prices!I233</f>
        <v>2.1314387211368484E-3</v>
      </c>
      <c r="AJ230" s="92">
        <f>(Prices!J234-Prices!J233)/Prices!J233</f>
        <v>1.1077542799597124E-2</v>
      </c>
      <c r="AK230" s="92">
        <f>(Prices!K234-Prices!K233)/Prices!K233</f>
        <v>-2.2331047992164559E-2</v>
      </c>
      <c r="AL230" s="92">
        <f>(Prices!L234-Prices!L233)/Prices!L233</f>
        <v>2.8594032732655213E-2</v>
      </c>
      <c r="AM230" s="92">
        <f>(Prices!M234-Prices!M233)/Prices!M233</f>
        <v>-5.3609341825902421E-2</v>
      </c>
      <c r="AN230" s="92">
        <f>(Prices!N234-Prices!N233)/Prices!N233</f>
        <v>7.6379582468347812E-3</v>
      </c>
    </row>
    <row r="231" spans="7:40" x14ac:dyDescent="0.25">
      <c r="G231" s="29"/>
      <c r="H231" s="29"/>
      <c r="I231" s="29"/>
      <c r="J231" s="29"/>
      <c r="K231" s="29"/>
      <c r="L231" s="29"/>
      <c r="M231" s="29"/>
      <c r="O231" s="38">
        <v>43322</v>
      </c>
      <c r="P231" s="92">
        <f t="shared" si="41"/>
        <v>-2.612267430713841E-2</v>
      </c>
      <c r="Q231" s="92">
        <f t="shared" si="42"/>
        <v>3.8329656096471126E-3</v>
      </c>
      <c r="R231" s="92">
        <f t="shared" si="43"/>
        <v>3.4148412878732097E-2</v>
      </c>
      <c r="S231" s="92">
        <f t="shared" si="44"/>
        <v>-2.6325509126391842E-2</v>
      </c>
      <c r="T231" s="92">
        <f t="shared" si="45"/>
        <v>8.9041405588485053E-3</v>
      </c>
      <c r="U231" s="92">
        <f t="shared" si="46"/>
        <v>-2.4780790499822757E-2</v>
      </c>
      <c r="V231" s="92">
        <f t="shared" si="47"/>
        <v>-3.02904780876493E-2</v>
      </c>
      <c r="W231" s="92">
        <f t="shared" si="48"/>
        <v>-3.0864818673612425E-2</v>
      </c>
      <c r="X231" s="92">
        <f t="shared" si="49"/>
        <v>2.4594579886291477E-3</v>
      </c>
      <c r="Y231" s="92">
        <f t="shared" si="50"/>
        <v>-1.0365131800336425E-2</v>
      </c>
      <c r="Z231" s="92">
        <f t="shared" si="51"/>
        <v>-2.8991544179712966E-3</v>
      </c>
      <c r="AB231" s="38">
        <v>43322</v>
      </c>
      <c r="AC231" s="36">
        <v>4.1000000000000005E-4</v>
      </c>
      <c r="AD231" s="92">
        <f>(Prices!D235-Prices!D234)/Prices!D234</f>
        <v>-2.571267430713841E-2</v>
      </c>
      <c r="AE231" s="92">
        <f>(Prices!E235-Prices!E234)/Prices!E234</f>
        <v>4.2429656096471128E-3</v>
      </c>
      <c r="AF231" s="92">
        <f>(Prices!F235-Prices!F234)/Prices!F234</f>
        <v>3.4558412878732098E-2</v>
      </c>
      <c r="AG231" s="92">
        <f>(Prices!G235-Prices!G234)/Prices!G234</f>
        <v>-2.5915509126391841E-2</v>
      </c>
      <c r="AH231" s="92">
        <f>(Prices!H235-Prices!H234)/Prices!H234</f>
        <v>9.3141405588485059E-3</v>
      </c>
      <c r="AI231" s="92">
        <f>(Prices!I235-Prices!I234)/Prices!I234</f>
        <v>-2.4370790499822756E-2</v>
      </c>
      <c r="AJ231" s="92">
        <f>(Prices!J235-Prices!J234)/Prices!J234</f>
        <v>-2.98804780876493E-2</v>
      </c>
      <c r="AK231" s="92">
        <f>(Prices!K235-Prices!K234)/Prices!K234</f>
        <v>-3.0454818673612424E-2</v>
      </c>
      <c r="AL231" s="92">
        <f>(Prices!L235-Prices!L234)/Prices!L234</f>
        <v>2.8694579886291479E-3</v>
      </c>
      <c r="AM231" s="92">
        <f>(Prices!M235-Prices!M234)/Prices!M234</f>
        <v>-9.9551318003364246E-3</v>
      </c>
      <c r="AN231" s="92">
        <f>(Prices!N235-Prices!N234)/Prices!N234</f>
        <v>-2.4891544179712964E-3</v>
      </c>
    </row>
    <row r="232" spans="7:40" x14ac:dyDescent="0.25">
      <c r="G232" s="29"/>
      <c r="H232" s="29"/>
      <c r="I232" s="29"/>
      <c r="J232" s="29"/>
      <c r="K232" s="29"/>
      <c r="L232" s="29"/>
      <c r="M232" s="29"/>
      <c r="O232" s="38">
        <v>43329</v>
      </c>
      <c r="P232" s="92">
        <f t="shared" si="41"/>
        <v>1.3503596062903734E-2</v>
      </c>
      <c r="Q232" s="92">
        <f t="shared" si="42"/>
        <v>1.5155932844118364E-2</v>
      </c>
      <c r="R232" s="92">
        <f t="shared" si="43"/>
        <v>-2.5730068874779241E-3</v>
      </c>
      <c r="S232" s="92">
        <f t="shared" si="44"/>
        <v>2.0184531687339725E-2</v>
      </c>
      <c r="T232" s="92">
        <f t="shared" si="45"/>
        <v>1.6032953020134175E-2</v>
      </c>
      <c r="U232" s="92">
        <f t="shared" si="46"/>
        <v>-4.4975647197747553E-3</v>
      </c>
      <c r="V232" s="92">
        <f t="shared" si="47"/>
        <v>-1.9917186858316172E-2</v>
      </c>
      <c r="W232" s="92">
        <f t="shared" si="48"/>
        <v>-8.2330853482130868E-4</v>
      </c>
      <c r="X232" s="92">
        <f t="shared" si="49"/>
        <v>-1.7021793843163822E-3</v>
      </c>
      <c r="Y232" s="92">
        <f t="shared" si="50"/>
        <v>-2.1086957937969039E-2</v>
      </c>
      <c r="Z232" s="92">
        <f t="shared" si="51"/>
        <v>5.5371177651296483E-3</v>
      </c>
      <c r="AB232" s="38">
        <v>43329</v>
      </c>
      <c r="AC232" s="36">
        <v>4.1000000000000005E-4</v>
      </c>
      <c r="AD232" s="92">
        <f>(Prices!D236-Prices!D235)/Prices!D235</f>
        <v>1.3913596062903735E-2</v>
      </c>
      <c r="AE232" s="92">
        <f>(Prices!E236-Prices!E235)/Prices!E235</f>
        <v>1.5565932844118365E-2</v>
      </c>
      <c r="AF232" s="92">
        <f>(Prices!F236-Prices!F235)/Prices!F235</f>
        <v>-2.1630068874779239E-3</v>
      </c>
      <c r="AG232" s="92">
        <f>(Prices!G236-Prices!G235)/Prices!G235</f>
        <v>2.0594531687339726E-2</v>
      </c>
      <c r="AH232" s="92">
        <f>(Prices!H236-Prices!H235)/Prices!H235</f>
        <v>1.6442953020134175E-2</v>
      </c>
      <c r="AI232" s="92">
        <f>(Prices!I236-Prices!I235)/Prices!I235</f>
        <v>-4.0875647197747556E-3</v>
      </c>
      <c r="AJ232" s="92">
        <f>(Prices!J236-Prices!J235)/Prices!J235</f>
        <v>-1.9507186858316171E-2</v>
      </c>
      <c r="AK232" s="92">
        <f>(Prices!K236-Prices!K235)/Prices!K235</f>
        <v>-4.1330853482130864E-4</v>
      </c>
      <c r="AL232" s="92">
        <f>(Prices!L236-Prices!L235)/Prices!L235</f>
        <v>-1.2921793843163822E-3</v>
      </c>
      <c r="AM232" s="92">
        <f>(Prices!M236-Prices!M235)/Prices!M235</f>
        <v>-2.0676957937969039E-2</v>
      </c>
      <c r="AN232" s="92">
        <f>(Prices!N236-Prices!N235)/Prices!N235</f>
        <v>5.947117765129648E-3</v>
      </c>
    </row>
    <row r="233" spans="7:40" x14ac:dyDescent="0.25">
      <c r="G233" s="29"/>
      <c r="H233" s="29"/>
      <c r="I233" s="29"/>
      <c r="J233" s="29"/>
      <c r="K233" s="29"/>
      <c r="L233" s="29"/>
      <c r="M233" s="29"/>
      <c r="O233" s="38">
        <v>43336</v>
      </c>
      <c r="P233" s="92">
        <f t="shared" si="41"/>
        <v>2.1293856521950412E-3</v>
      </c>
      <c r="Q233" s="92">
        <f t="shared" si="42"/>
        <v>-7.4167878257061582E-3</v>
      </c>
      <c r="R233" s="92">
        <f t="shared" si="43"/>
        <v>1.1899953336644266E-2</v>
      </c>
      <c r="S233" s="92">
        <f t="shared" si="44"/>
        <v>8.192800479295605E-3</v>
      </c>
      <c r="T233" s="92">
        <f t="shared" si="45"/>
        <v>1.0319613733905556E-2</v>
      </c>
      <c r="U233" s="92">
        <f t="shared" si="46"/>
        <v>3.6073035388544325E-2</v>
      </c>
      <c r="V233" s="92">
        <f t="shared" si="47"/>
        <v>1.3202565445026073E-2</v>
      </c>
      <c r="W233" s="92">
        <f t="shared" si="48"/>
        <v>-5.165013438081391E-3</v>
      </c>
      <c r="X233" s="92">
        <f t="shared" si="49"/>
        <v>2.0599179964265888E-2</v>
      </c>
      <c r="Y233" s="92">
        <f t="shared" si="50"/>
        <v>7.1028900939985512E-2</v>
      </c>
      <c r="Z233" s="92">
        <f t="shared" si="51"/>
        <v>8.2071722111134969E-3</v>
      </c>
      <c r="AB233" s="38">
        <v>43336</v>
      </c>
      <c r="AC233" s="36">
        <v>4.1000000000000005E-4</v>
      </c>
      <c r="AD233" s="92">
        <f>(Prices!D237-Prices!D236)/Prices!D236</f>
        <v>2.5393856521950414E-3</v>
      </c>
      <c r="AE233" s="92">
        <f>(Prices!E237-Prices!E236)/Prices!E236</f>
        <v>-7.0067878257061584E-3</v>
      </c>
      <c r="AF233" s="92">
        <f>(Prices!F237-Prices!F236)/Prices!F236</f>
        <v>1.2309953336644266E-2</v>
      </c>
      <c r="AG233" s="92">
        <f>(Prices!G237-Prices!G236)/Prices!G236</f>
        <v>8.6028004792956057E-3</v>
      </c>
      <c r="AH233" s="92">
        <f>(Prices!H237-Prices!H236)/Prices!H236</f>
        <v>1.0729613733905557E-2</v>
      </c>
      <c r="AI233" s="92">
        <f>(Prices!I237-Prices!I236)/Prices!I236</f>
        <v>3.6483035388544326E-2</v>
      </c>
      <c r="AJ233" s="92">
        <f>(Prices!J237-Prices!J236)/Prices!J236</f>
        <v>1.3612565445026073E-2</v>
      </c>
      <c r="AK233" s="92">
        <f>(Prices!K237-Prices!K236)/Prices!K236</f>
        <v>-4.7550134380813912E-3</v>
      </c>
      <c r="AL233" s="92">
        <f>(Prices!L237-Prices!L236)/Prices!L236</f>
        <v>2.1009179964265889E-2</v>
      </c>
      <c r="AM233" s="92">
        <f>(Prices!M237-Prices!M236)/Prices!M236</f>
        <v>7.1438900939985506E-2</v>
      </c>
      <c r="AN233" s="92">
        <f>(Prices!N237-Prices!N236)/Prices!N236</f>
        <v>8.6171722111134975E-3</v>
      </c>
    </row>
    <row r="234" spans="7:40" x14ac:dyDescent="0.25">
      <c r="G234" s="29"/>
      <c r="H234" s="29"/>
      <c r="I234" s="29"/>
      <c r="J234" s="29"/>
      <c r="K234" s="29"/>
      <c r="L234" s="29"/>
      <c r="M234" s="29"/>
      <c r="O234" s="38">
        <v>43343</v>
      </c>
      <c r="P234" s="92">
        <f t="shared" si="41"/>
        <v>2.7014668879373996E-2</v>
      </c>
      <c r="Q234" s="92">
        <f t="shared" si="42"/>
        <v>1.7950716648291382E-3</v>
      </c>
      <c r="R234" s="92">
        <f t="shared" si="43"/>
        <v>5.591440048323746E-2</v>
      </c>
      <c r="S234" s="92">
        <f t="shared" si="44"/>
        <v>-1.9271955463964738E-2</v>
      </c>
      <c r="T234" s="92">
        <f t="shared" si="45"/>
        <v>3.836284501061655E-3</v>
      </c>
      <c r="U234" s="92">
        <f t="shared" si="46"/>
        <v>-1.1321650827173487E-2</v>
      </c>
      <c r="V234" s="92">
        <f t="shared" si="47"/>
        <v>-2.1071157024793317E-2</v>
      </c>
      <c r="W234" s="92">
        <f t="shared" si="48"/>
        <v>1.3923194848358906E-2</v>
      </c>
      <c r="X234" s="92">
        <f t="shared" si="49"/>
        <v>5.0812201303404077E-3</v>
      </c>
      <c r="Y234" s="92">
        <f t="shared" si="50"/>
        <v>-2.7269225266567811E-2</v>
      </c>
      <c r="Z234" s="92">
        <f t="shared" si="51"/>
        <v>8.9232082972397781E-3</v>
      </c>
      <c r="AB234" s="38">
        <v>43343</v>
      </c>
      <c r="AC234" s="36">
        <v>4.1000000000000005E-4</v>
      </c>
      <c r="AD234" s="92">
        <f>(Prices!D238-Prices!D237)/Prices!D237</f>
        <v>2.7424668879373996E-2</v>
      </c>
      <c r="AE234" s="92">
        <f>(Prices!E238-Prices!E237)/Prices!E237</f>
        <v>2.2050716648291382E-3</v>
      </c>
      <c r="AF234" s="92">
        <f>(Prices!F238-Prices!F237)/Prices!F237</f>
        <v>5.6324400483237461E-2</v>
      </c>
      <c r="AG234" s="92">
        <f>(Prices!G238-Prices!G237)/Prices!G237</f>
        <v>-1.8861955463964738E-2</v>
      </c>
      <c r="AH234" s="92">
        <f>(Prices!H238-Prices!H237)/Prices!H237</f>
        <v>4.2462845010616552E-3</v>
      </c>
      <c r="AI234" s="92">
        <f>(Prices!I238-Prices!I237)/Prices!I237</f>
        <v>-1.0911650827173486E-2</v>
      </c>
      <c r="AJ234" s="92">
        <f>(Prices!J238-Prices!J237)/Prices!J237</f>
        <v>-2.0661157024793316E-2</v>
      </c>
      <c r="AK234" s="92">
        <f>(Prices!K238-Prices!K237)/Prices!K237</f>
        <v>1.4333194848358906E-2</v>
      </c>
      <c r="AL234" s="92">
        <f>(Prices!L238-Prices!L237)/Prices!L237</f>
        <v>5.4912201303404075E-3</v>
      </c>
      <c r="AM234" s="92">
        <f>(Prices!M238-Prices!M237)/Prices!M237</f>
        <v>-2.685922526656781E-2</v>
      </c>
      <c r="AN234" s="92">
        <f>(Prices!N238-Prices!N237)/Prices!N237</f>
        <v>9.3332082972397788E-3</v>
      </c>
    </row>
    <row r="235" spans="7:40" x14ac:dyDescent="0.25">
      <c r="G235" s="29"/>
      <c r="H235" s="29"/>
      <c r="I235" s="29"/>
      <c r="J235" s="29"/>
      <c r="K235" s="29"/>
      <c r="L235" s="29"/>
      <c r="M235" s="29"/>
      <c r="O235" s="38">
        <v>43350</v>
      </c>
      <c r="P235" s="92">
        <f t="shared" si="41"/>
        <v>7.4129186421392429E-3</v>
      </c>
      <c r="Q235" s="92">
        <f t="shared" si="42"/>
        <v>9.601001100109972E-3</v>
      </c>
      <c r="R235" s="92">
        <f t="shared" si="43"/>
        <v>-3.0538538738885086E-2</v>
      </c>
      <c r="S235" s="92">
        <f t="shared" si="44"/>
        <v>1.8522844629865313E-2</v>
      </c>
      <c r="T235" s="92">
        <f t="shared" si="45"/>
        <v>8.8597999674743903E-3</v>
      </c>
      <c r="U235" s="92">
        <f t="shared" si="46"/>
        <v>-3.5463380782918254E-2</v>
      </c>
      <c r="V235" s="92">
        <f t="shared" si="47"/>
        <v>-2.2561898734177306E-2</v>
      </c>
      <c r="W235" s="92">
        <f t="shared" si="48"/>
        <v>-1.2902320294900665E-2</v>
      </c>
      <c r="X235" s="92">
        <f t="shared" si="49"/>
        <v>1.1202524406993724E-2</v>
      </c>
      <c r="Y235" s="92">
        <f t="shared" si="50"/>
        <v>1.9978349514563093E-2</v>
      </c>
      <c r="Z235" s="92">
        <f t="shared" si="51"/>
        <v>-1.0694295746475721E-2</v>
      </c>
      <c r="AB235" s="38">
        <v>43350</v>
      </c>
      <c r="AC235" s="36">
        <v>4.1000000000000005E-4</v>
      </c>
      <c r="AD235" s="92">
        <f>(Prices!D239-Prices!D238)/Prices!D238</f>
        <v>7.8229186421392427E-3</v>
      </c>
      <c r="AE235" s="92">
        <f>(Prices!E239-Prices!E238)/Prices!E238</f>
        <v>1.0011001100109973E-2</v>
      </c>
      <c r="AF235" s="92">
        <f>(Prices!F239-Prices!F238)/Prices!F238</f>
        <v>-3.0128538738885085E-2</v>
      </c>
      <c r="AG235" s="92">
        <f>(Prices!G239-Prices!G238)/Prices!G238</f>
        <v>1.8932844629865313E-2</v>
      </c>
      <c r="AH235" s="92">
        <f>(Prices!H239-Prices!H238)/Prices!H238</f>
        <v>9.269799967474391E-3</v>
      </c>
      <c r="AI235" s="92">
        <f>(Prices!I239-Prices!I238)/Prices!I238</f>
        <v>-3.5053380782918253E-2</v>
      </c>
      <c r="AJ235" s="92">
        <f>(Prices!J239-Prices!J238)/Prices!J238</f>
        <v>-2.2151898734177305E-2</v>
      </c>
      <c r="AK235" s="92">
        <f>(Prices!K239-Prices!K238)/Prices!K238</f>
        <v>-1.2492320294900664E-2</v>
      </c>
      <c r="AL235" s="92">
        <f>(Prices!L239-Prices!L238)/Prices!L238</f>
        <v>1.1612524406993724E-2</v>
      </c>
      <c r="AM235" s="92">
        <f>(Prices!M239-Prices!M238)/Prices!M238</f>
        <v>2.0388349514563094E-2</v>
      </c>
      <c r="AN235" s="92">
        <f>(Prices!N239-Prices!N238)/Prices!N238</f>
        <v>-1.028429574647572E-2</v>
      </c>
    </row>
    <row r="236" spans="7:40" x14ac:dyDescent="0.25">
      <c r="G236" s="29"/>
      <c r="H236" s="29"/>
      <c r="I236" s="29"/>
      <c r="J236" s="29"/>
      <c r="K236" s="29"/>
      <c r="L236" s="29"/>
      <c r="M236" s="29"/>
      <c r="O236" s="38">
        <v>43357</v>
      </c>
      <c r="P236" s="92">
        <f t="shared" si="41"/>
        <v>-2.2443366323405642E-2</v>
      </c>
      <c r="Q236" s="92">
        <f t="shared" si="42"/>
        <v>2.0162531314671479E-3</v>
      </c>
      <c r="R236" s="92">
        <f t="shared" si="43"/>
        <v>8.902449125350204E-3</v>
      </c>
      <c r="S236" s="92">
        <f t="shared" si="44"/>
        <v>2.9739073522675241E-2</v>
      </c>
      <c r="T236" s="92">
        <f t="shared" si="45"/>
        <v>3.0074398968739938E-2</v>
      </c>
      <c r="U236" s="92">
        <f t="shared" si="46"/>
        <v>-2.8961965701641106E-2</v>
      </c>
      <c r="V236" s="92">
        <f t="shared" si="47"/>
        <v>1.9037475728155312E-2</v>
      </c>
      <c r="W236" s="92">
        <f t="shared" si="48"/>
        <v>-1.0021484861053741E-3</v>
      </c>
      <c r="X236" s="92">
        <f t="shared" si="49"/>
        <v>-5.3746032687740505E-5</v>
      </c>
      <c r="Y236" s="92">
        <f t="shared" si="50"/>
        <v>0.10428222645099909</v>
      </c>
      <c r="Z236" s="92">
        <f t="shared" si="51"/>
        <v>1.1216017248342954E-2</v>
      </c>
      <c r="AB236" s="38">
        <v>43357</v>
      </c>
      <c r="AC236" s="36">
        <v>3.8000000000000002E-4</v>
      </c>
      <c r="AD236" s="92">
        <f>(Prices!D240-Prices!D239)/Prices!D239</f>
        <v>-2.2063366323405643E-2</v>
      </c>
      <c r="AE236" s="92">
        <f>(Prices!E240-Prices!E239)/Prices!E239</f>
        <v>2.396253131467148E-3</v>
      </c>
      <c r="AF236" s="92">
        <f>(Prices!F240-Prices!F239)/Prices!F239</f>
        <v>9.2824491253502041E-3</v>
      </c>
      <c r="AG236" s="92">
        <f>(Prices!G240-Prices!G239)/Prices!G239</f>
        <v>3.011907352267524E-2</v>
      </c>
      <c r="AH236" s="92">
        <f>(Prices!H240-Prices!H239)/Prices!H239</f>
        <v>3.0454398968739936E-2</v>
      </c>
      <c r="AI236" s="92">
        <f>(Prices!I240-Prices!I239)/Prices!I239</f>
        <v>-2.8581965701641107E-2</v>
      </c>
      <c r="AJ236" s="92">
        <f>(Prices!J240-Prices!J239)/Prices!J239</f>
        <v>1.941747572815531E-2</v>
      </c>
      <c r="AK236" s="92">
        <f>(Prices!K240-Prices!K239)/Prices!K239</f>
        <v>-6.2214848610537405E-4</v>
      </c>
      <c r="AL236" s="92">
        <f>(Prices!L240-Prices!L239)/Prices!L239</f>
        <v>3.2625396731225952E-4</v>
      </c>
      <c r="AM236" s="92">
        <f>(Prices!M240-Prices!M239)/Prices!M239</f>
        <v>0.1046622264509991</v>
      </c>
      <c r="AN236" s="92">
        <f>(Prices!N240-Prices!N239)/Prices!N239</f>
        <v>1.1596017248342954E-2</v>
      </c>
    </row>
    <row r="237" spans="7:40" x14ac:dyDescent="0.25">
      <c r="G237" s="29"/>
      <c r="H237" s="29"/>
      <c r="I237" s="29"/>
      <c r="J237" s="29"/>
      <c r="K237" s="29"/>
      <c r="L237" s="29"/>
      <c r="M237" s="29"/>
      <c r="O237" s="38">
        <v>43364</v>
      </c>
      <c r="P237" s="92">
        <f t="shared" si="41"/>
        <v>4.0268451029440148E-2</v>
      </c>
      <c r="Q237" s="92">
        <f t="shared" si="42"/>
        <v>-7.0082733891122396E-3</v>
      </c>
      <c r="R237" s="92">
        <f t="shared" si="43"/>
        <v>-2.838741638138707E-2</v>
      </c>
      <c r="S237" s="92">
        <f t="shared" si="44"/>
        <v>3.4167027085798461E-2</v>
      </c>
      <c r="T237" s="92">
        <f t="shared" si="45"/>
        <v>4.9971837372947595E-2</v>
      </c>
      <c r="U237" s="92">
        <f t="shared" si="46"/>
        <v>4.4134047076689428E-2</v>
      </c>
      <c r="V237" s="92">
        <f t="shared" si="47"/>
        <v>4.1948042328042369E-2</v>
      </c>
      <c r="W237" s="92">
        <f t="shared" si="48"/>
        <v>2.4936455696202512E-2</v>
      </c>
      <c r="X237" s="92">
        <f t="shared" si="49"/>
        <v>1.1619879475148987E-3</v>
      </c>
      <c r="Y237" s="92">
        <f t="shared" si="50"/>
        <v>-1.2438570198104957E-2</v>
      </c>
      <c r="Z237" s="92">
        <f t="shared" si="51"/>
        <v>8.1191773334010203E-3</v>
      </c>
      <c r="AB237" s="38">
        <v>43364</v>
      </c>
      <c r="AC237" s="36">
        <v>3.8000000000000002E-4</v>
      </c>
      <c r="AD237" s="92">
        <f>(Prices!D241-Prices!D240)/Prices!D240</f>
        <v>4.0648451029440147E-2</v>
      </c>
      <c r="AE237" s="92">
        <f>(Prices!E241-Prices!E240)/Prices!E240</f>
        <v>-6.6282733891122395E-3</v>
      </c>
      <c r="AF237" s="92">
        <f>(Prices!F241-Prices!F240)/Prices!F240</f>
        <v>-2.8007416381387071E-2</v>
      </c>
      <c r="AG237" s="92">
        <f>(Prices!G241-Prices!G240)/Prices!G240</f>
        <v>3.454702708579846E-2</v>
      </c>
      <c r="AH237" s="92">
        <f>(Prices!H241-Prices!H240)/Prices!H240</f>
        <v>5.0351837372947593E-2</v>
      </c>
      <c r="AI237" s="92">
        <f>(Prices!I241-Prices!I240)/Prices!I240</f>
        <v>4.4514047076689427E-2</v>
      </c>
      <c r="AJ237" s="92">
        <f>(Prices!J241-Prices!J240)/Prices!J240</f>
        <v>4.2328042328042367E-2</v>
      </c>
      <c r="AK237" s="92">
        <f>(Prices!K241-Prices!K240)/Prices!K240</f>
        <v>2.531645569620251E-2</v>
      </c>
      <c r="AL237" s="92">
        <f>(Prices!L241-Prices!L240)/Prices!L240</f>
        <v>1.5419879475148989E-3</v>
      </c>
      <c r="AM237" s="92">
        <f>(Prices!M241-Prices!M240)/Prices!M240</f>
        <v>-1.2058570198104957E-2</v>
      </c>
      <c r="AN237" s="92">
        <f>(Prices!N241-Prices!N240)/Prices!N240</f>
        <v>8.4991773334010205E-3</v>
      </c>
    </row>
    <row r="238" spans="7:40" x14ac:dyDescent="0.25">
      <c r="G238" s="29"/>
      <c r="H238" s="29"/>
      <c r="I238" s="29"/>
      <c r="J238" s="29"/>
      <c r="K238" s="29"/>
      <c r="L238" s="29"/>
      <c r="M238" s="29"/>
      <c r="O238" s="38">
        <v>43371</v>
      </c>
      <c r="P238" s="92">
        <f t="shared" si="41"/>
        <v>-2.6358782415753713E-2</v>
      </c>
      <c r="Q238" s="92">
        <f t="shared" si="42"/>
        <v>-1.1974837015970272E-2</v>
      </c>
      <c r="R238" s="92">
        <f t="shared" si="43"/>
        <v>4.5567535282074079E-2</v>
      </c>
      <c r="S238" s="92">
        <f t="shared" si="44"/>
        <v>-1.2666023456840312E-3</v>
      </c>
      <c r="T238" s="92">
        <f t="shared" si="45"/>
        <v>-5.0997835343159124E-2</v>
      </c>
      <c r="U238" s="92">
        <f t="shared" si="46"/>
        <v>-2.5459509313948123E-2</v>
      </c>
      <c r="V238" s="92">
        <f t="shared" si="47"/>
        <v>-6.1293705583756311E-2</v>
      </c>
      <c r="W238" s="92">
        <f t="shared" si="48"/>
        <v>-5.7858243270592927E-2</v>
      </c>
      <c r="X238" s="92">
        <f t="shared" si="49"/>
        <v>1.870059147025678E-3</v>
      </c>
      <c r="Y238" s="92">
        <f t="shared" si="50"/>
        <v>3.5739068377132789E-2</v>
      </c>
      <c r="Z238" s="92">
        <f t="shared" si="51"/>
        <v>-5.7355316566173953E-3</v>
      </c>
      <c r="AB238" s="38">
        <v>43371</v>
      </c>
      <c r="AC238" s="36">
        <v>3.8000000000000002E-4</v>
      </c>
      <c r="AD238" s="92">
        <f>(Prices!D242-Prices!D241)/Prices!D241</f>
        <v>-2.5978782415753715E-2</v>
      </c>
      <c r="AE238" s="92">
        <f>(Prices!E242-Prices!E241)/Prices!E241</f>
        <v>-1.1594837015970272E-2</v>
      </c>
      <c r="AF238" s="92">
        <f>(Prices!F242-Prices!F241)/Prices!F241</f>
        <v>4.5947535282074077E-2</v>
      </c>
      <c r="AG238" s="92">
        <f>(Prices!G242-Prices!G241)/Prices!G241</f>
        <v>-8.8660234568403132E-4</v>
      </c>
      <c r="AH238" s="92">
        <f>(Prices!H242-Prices!H241)/Prices!H241</f>
        <v>-5.0617835343159126E-2</v>
      </c>
      <c r="AI238" s="92">
        <f>(Prices!I242-Prices!I241)/Prices!I241</f>
        <v>-2.5079509313948124E-2</v>
      </c>
      <c r="AJ238" s="92">
        <f>(Prices!J242-Prices!J241)/Prices!J241</f>
        <v>-6.0913705583756313E-2</v>
      </c>
      <c r="AK238" s="92">
        <f>(Prices!K242-Prices!K241)/Prices!K241</f>
        <v>-5.7478243270592928E-2</v>
      </c>
      <c r="AL238" s="92">
        <f>(Prices!L242-Prices!L241)/Prices!L241</f>
        <v>2.2500591470256781E-3</v>
      </c>
      <c r="AM238" s="92">
        <f>(Prices!M242-Prices!M241)/Prices!M241</f>
        <v>3.6119068377132788E-2</v>
      </c>
      <c r="AN238" s="92">
        <f>(Prices!N242-Prices!N241)/Prices!N241</f>
        <v>-5.3555316566173952E-3</v>
      </c>
    </row>
    <row r="239" spans="7:40" x14ac:dyDescent="0.25">
      <c r="G239" s="29"/>
      <c r="H239" s="29"/>
      <c r="I239" s="29"/>
      <c r="J239" s="29"/>
      <c r="K239" s="29"/>
      <c r="L239" s="29"/>
      <c r="M239" s="29"/>
      <c r="O239" s="38">
        <v>43378</v>
      </c>
      <c r="P239" s="92">
        <f t="shared" si="41"/>
        <v>1.1389682892616191E-2</v>
      </c>
      <c r="Q239" s="92">
        <f t="shared" si="42"/>
        <v>-4.8067374944666414E-3</v>
      </c>
      <c r="R239" s="92">
        <f t="shared" si="43"/>
        <v>-5.6970104842735875E-2</v>
      </c>
      <c r="S239" s="92">
        <f t="shared" si="44"/>
        <v>3.8797226113934623E-2</v>
      </c>
      <c r="T239" s="92">
        <f t="shared" si="45"/>
        <v>-5.0403522032303666E-2</v>
      </c>
      <c r="U239" s="92">
        <f t="shared" si="46"/>
        <v>-3.7755337869326167E-2</v>
      </c>
      <c r="V239" s="92">
        <f t="shared" si="47"/>
        <v>-1.4434054054054138E-2</v>
      </c>
      <c r="W239" s="92">
        <f t="shared" si="48"/>
        <v>3.4851492377066719E-3</v>
      </c>
      <c r="X239" s="92">
        <f t="shared" si="49"/>
        <v>-2.2180721428592707E-2</v>
      </c>
      <c r="Y239" s="92">
        <f t="shared" si="50"/>
        <v>-4.3654432023079628E-2</v>
      </c>
      <c r="Z239" s="92">
        <f t="shared" si="51"/>
        <v>-1.0129521340225493E-2</v>
      </c>
      <c r="AB239" s="38">
        <v>43378</v>
      </c>
      <c r="AC239" s="36">
        <v>3.8000000000000002E-4</v>
      </c>
      <c r="AD239" s="92">
        <f>(Prices!D243-Prices!D242)/Prices!D242</f>
        <v>1.1769682892616191E-2</v>
      </c>
      <c r="AE239" s="92">
        <f>(Prices!E243-Prices!E242)/Prices!E242</f>
        <v>-4.4267374944666413E-3</v>
      </c>
      <c r="AF239" s="92">
        <f>(Prices!F243-Prices!F242)/Prices!F242</f>
        <v>-5.6590104842735876E-2</v>
      </c>
      <c r="AG239" s="92">
        <f>(Prices!G243-Prices!G242)/Prices!G242</f>
        <v>3.9177226113934621E-2</v>
      </c>
      <c r="AH239" s="92">
        <f>(Prices!H243-Prices!H242)/Prices!H242</f>
        <v>-5.0023522032303668E-2</v>
      </c>
      <c r="AI239" s="92">
        <f>(Prices!I243-Prices!I242)/Prices!I242</f>
        <v>-3.7375337869326168E-2</v>
      </c>
      <c r="AJ239" s="92">
        <f>(Prices!J243-Prices!J242)/Prices!J242</f>
        <v>-1.4054054054054138E-2</v>
      </c>
      <c r="AK239" s="92">
        <f>(Prices!K243-Prices!K242)/Prices!K242</f>
        <v>3.8651492377066721E-3</v>
      </c>
      <c r="AL239" s="92">
        <f>(Prices!L243-Prices!L242)/Prices!L242</f>
        <v>-2.1800721428592709E-2</v>
      </c>
      <c r="AM239" s="92">
        <f>(Prices!M243-Prices!M242)/Prices!M242</f>
        <v>-4.327443202307963E-2</v>
      </c>
      <c r="AN239" s="92">
        <f>(Prices!N243-Prices!N242)/Prices!N242</f>
        <v>-9.7495213402254925E-3</v>
      </c>
    </row>
    <row r="240" spans="7:40" x14ac:dyDescent="0.25">
      <c r="G240" s="29"/>
      <c r="H240" s="29"/>
      <c r="I240" s="29"/>
      <c r="J240" s="29"/>
      <c r="K240" s="29"/>
      <c r="L240" s="29"/>
      <c r="M240" s="29"/>
      <c r="O240" s="38">
        <v>43385</v>
      </c>
      <c r="P240" s="92">
        <f t="shared" si="41"/>
        <v>-7.0642146911206002E-2</v>
      </c>
      <c r="Q240" s="92">
        <f t="shared" si="42"/>
        <v>-1.6143632725655811E-2</v>
      </c>
      <c r="R240" s="92">
        <f t="shared" si="43"/>
        <v>-5.3940234662818734E-2</v>
      </c>
      <c r="S240" s="92">
        <f t="shared" si="44"/>
        <v>-6.8677131213289624E-2</v>
      </c>
      <c r="T240" s="92">
        <f t="shared" si="45"/>
        <v>-3.9096609442060025E-2</v>
      </c>
      <c r="U240" s="92">
        <f t="shared" si="46"/>
        <v>-2.1674492641363265E-2</v>
      </c>
      <c r="V240" s="92">
        <f t="shared" si="47"/>
        <v>-5.3101578947368278E-2</v>
      </c>
      <c r="W240" s="92">
        <f t="shared" si="48"/>
        <v>-7.1486042780748674E-2</v>
      </c>
      <c r="X240" s="92">
        <f t="shared" si="49"/>
        <v>-3.9094145720114035E-2</v>
      </c>
      <c r="Y240" s="92">
        <f t="shared" si="50"/>
        <v>-2.1452535494408866E-2</v>
      </c>
      <c r="Z240" s="92">
        <f t="shared" si="51"/>
        <v>-4.1515681486431637E-2</v>
      </c>
      <c r="AB240" s="38">
        <v>43385</v>
      </c>
      <c r="AC240" s="36">
        <v>4.7000000000000004E-4</v>
      </c>
      <c r="AD240" s="92">
        <f>(Prices!D244-Prices!D243)/Prices!D243</f>
        <v>-7.0172146911206004E-2</v>
      </c>
      <c r="AE240" s="92">
        <f>(Prices!E244-Prices!E243)/Prices!E243</f>
        <v>-1.567363272565581E-2</v>
      </c>
      <c r="AF240" s="92">
        <f>(Prices!F244-Prices!F243)/Prices!F243</f>
        <v>-5.3470234662818736E-2</v>
      </c>
      <c r="AG240" s="92">
        <f>(Prices!G244-Prices!G243)/Prices!G243</f>
        <v>-6.8207131213289626E-2</v>
      </c>
      <c r="AH240" s="92">
        <f>(Prices!H244-Prices!H243)/Prices!H243</f>
        <v>-3.8626609442060027E-2</v>
      </c>
      <c r="AI240" s="92">
        <f>(Prices!I244-Prices!I243)/Prices!I243</f>
        <v>-2.1204492641363263E-2</v>
      </c>
      <c r="AJ240" s="92">
        <f>(Prices!J244-Prices!J243)/Prices!J243</f>
        <v>-5.2631578947368279E-2</v>
      </c>
      <c r="AK240" s="92">
        <f>(Prices!K244-Prices!K243)/Prices!K243</f>
        <v>-7.1016042780748675E-2</v>
      </c>
      <c r="AL240" s="92">
        <f>(Prices!L244-Prices!L243)/Prices!L243</f>
        <v>-3.8624145720114036E-2</v>
      </c>
      <c r="AM240" s="92">
        <f>(Prices!M244-Prices!M243)/Prices!M243</f>
        <v>-2.0982535494408865E-2</v>
      </c>
      <c r="AN240" s="92">
        <f>(Prices!N244-Prices!N243)/Prices!N243</f>
        <v>-4.1045681486431639E-2</v>
      </c>
    </row>
    <row r="241" spans="7:40" x14ac:dyDescent="0.25">
      <c r="G241" s="29"/>
      <c r="H241" s="29"/>
      <c r="I241" s="29"/>
      <c r="J241" s="29"/>
      <c r="K241" s="29"/>
      <c r="L241" s="29"/>
      <c r="M241" s="29"/>
      <c r="O241" s="38">
        <v>43392</v>
      </c>
      <c r="P241" s="92">
        <f t="shared" si="41"/>
        <v>7.7023755233819689E-3</v>
      </c>
      <c r="Q241" s="92">
        <f t="shared" si="42"/>
        <v>2.0873873517786568E-2</v>
      </c>
      <c r="R241" s="92">
        <f t="shared" si="43"/>
        <v>-1.4212492850551522E-2</v>
      </c>
      <c r="S241" s="92">
        <f t="shared" si="44"/>
        <v>-1.1161122454003455E-2</v>
      </c>
      <c r="T241" s="92">
        <f t="shared" si="45"/>
        <v>-1.7812032967033056E-2</v>
      </c>
      <c r="U241" s="92">
        <f t="shared" si="46"/>
        <v>-2.8464856068849523E-2</v>
      </c>
      <c r="V241" s="92">
        <f t="shared" si="47"/>
        <v>-1.667370370370377E-2</v>
      </c>
      <c r="W241" s="92">
        <f t="shared" si="48"/>
        <v>6.837641952567354E-2</v>
      </c>
      <c r="X241" s="92">
        <f t="shared" si="49"/>
        <v>3.1036171462033243E-2</v>
      </c>
      <c r="Y241" s="92">
        <f t="shared" si="50"/>
        <v>-0.10532112936344971</v>
      </c>
      <c r="Z241" s="92">
        <f t="shared" si="51"/>
        <v>-2.3504536173056702E-4</v>
      </c>
      <c r="AB241" s="38">
        <v>43392</v>
      </c>
      <c r="AC241" s="36">
        <v>4.7000000000000004E-4</v>
      </c>
      <c r="AD241" s="92">
        <f>(Prices!D245-Prices!D244)/Prices!D244</f>
        <v>8.1723755233819688E-3</v>
      </c>
      <c r="AE241" s="92">
        <f>(Prices!E245-Prices!E244)/Prices!E244</f>
        <v>2.134387351778657E-2</v>
      </c>
      <c r="AF241" s="92">
        <f>(Prices!F245-Prices!F244)/Prices!F244</f>
        <v>-1.3742492850551522E-2</v>
      </c>
      <c r="AG241" s="92">
        <f>(Prices!G245-Prices!G244)/Prices!G244</f>
        <v>-1.0691122454003455E-2</v>
      </c>
      <c r="AH241" s="92">
        <f>(Prices!H245-Prices!H244)/Prices!H244</f>
        <v>-1.7342032967033055E-2</v>
      </c>
      <c r="AI241" s="92">
        <f>(Prices!I245-Prices!I244)/Prices!I244</f>
        <v>-2.7994856068849522E-2</v>
      </c>
      <c r="AJ241" s="92">
        <f>(Prices!J245-Prices!J244)/Prices!J244</f>
        <v>-1.6203703703703769E-2</v>
      </c>
      <c r="AK241" s="92">
        <f>(Prices!K245-Prices!K244)/Prices!K244</f>
        <v>6.8846419525673538E-2</v>
      </c>
      <c r="AL241" s="92">
        <f>(Prices!L245-Prices!L244)/Prices!L244</f>
        <v>3.1506171462033244E-2</v>
      </c>
      <c r="AM241" s="92">
        <f>(Prices!M245-Prices!M244)/Prices!M244</f>
        <v>-0.10485112936344972</v>
      </c>
      <c r="AN241" s="92">
        <f>(Prices!N245-Prices!N244)/Prices!N244</f>
        <v>2.3495463826943302E-4</v>
      </c>
    </row>
    <row r="242" spans="7:40" x14ac:dyDescent="0.25">
      <c r="G242" s="29"/>
      <c r="H242" s="29"/>
      <c r="I242" s="29"/>
      <c r="J242" s="29"/>
      <c r="K242" s="29"/>
      <c r="L242" s="29"/>
      <c r="M242" s="29"/>
      <c r="O242" s="38">
        <v>43399</v>
      </c>
      <c r="P242" s="92">
        <f t="shared" si="41"/>
        <v>-7.5025963244635355E-2</v>
      </c>
      <c r="Q242" s="92">
        <f t="shared" si="42"/>
        <v>-6.1394369747899059E-2</v>
      </c>
      <c r="R242" s="92">
        <f t="shared" si="43"/>
        <v>-6.9187634018962746E-2</v>
      </c>
      <c r="S242" s="92">
        <f t="shared" si="44"/>
        <v>7.9788292693866603E-3</v>
      </c>
      <c r="T242" s="92">
        <f t="shared" si="45"/>
        <v>-5.2191125283941882E-2</v>
      </c>
      <c r="U242" s="92">
        <f t="shared" si="46"/>
        <v>-7.8833525340932242E-2</v>
      </c>
      <c r="V242" s="92">
        <f t="shared" si="47"/>
        <v>5.600058823529417E-2</v>
      </c>
      <c r="W242" s="92">
        <f t="shared" si="48"/>
        <v>-5.3248974579922503E-2</v>
      </c>
      <c r="X242" s="92">
        <f t="shared" si="49"/>
        <v>-3.1318407332967889E-2</v>
      </c>
      <c r="Y242" s="92">
        <f t="shared" si="50"/>
        <v>-1.3516594982078804E-2</v>
      </c>
      <c r="Z242" s="92">
        <f t="shared" si="51"/>
        <v>-3.9884291893709373E-2</v>
      </c>
      <c r="AB242" s="38">
        <v>43399</v>
      </c>
      <c r="AC242" s="36">
        <v>4.7000000000000004E-4</v>
      </c>
      <c r="AD242" s="92">
        <f>(Prices!D246-Prices!D245)/Prices!D245</f>
        <v>-7.4555963244635357E-2</v>
      </c>
      <c r="AE242" s="92">
        <f>(Prices!E246-Prices!E245)/Prices!E245</f>
        <v>-6.0924369747899061E-2</v>
      </c>
      <c r="AF242" s="92">
        <f>(Prices!F246-Prices!F245)/Prices!F245</f>
        <v>-6.8717634018962748E-2</v>
      </c>
      <c r="AG242" s="92">
        <f>(Prices!G246-Prices!G245)/Prices!G245</f>
        <v>8.4488292693866603E-3</v>
      </c>
      <c r="AH242" s="92">
        <f>(Prices!H246-Prices!H245)/Prices!H245</f>
        <v>-5.1721125283941884E-2</v>
      </c>
      <c r="AI242" s="92">
        <f>(Prices!I246-Prices!I245)/Prices!I245</f>
        <v>-7.8363525340932244E-2</v>
      </c>
      <c r="AJ242" s="92">
        <f>(Prices!J246-Prices!J245)/Prices!J245</f>
        <v>5.6470588235294168E-2</v>
      </c>
      <c r="AK242" s="92">
        <f>(Prices!K246-Prices!K245)/Prices!K245</f>
        <v>-5.2778974579922505E-2</v>
      </c>
      <c r="AL242" s="92">
        <f>(Prices!L246-Prices!L245)/Prices!L245</f>
        <v>-3.0848407332967891E-2</v>
      </c>
      <c r="AM242" s="92">
        <f>(Prices!M246-Prices!M245)/Prices!M245</f>
        <v>-1.3046594982078804E-2</v>
      </c>
      <c r="AN242" s="92">
        <f>(Prices!N246-Prices!N245)/Prices!N245</f>
        <v>-3.9414291893709374E-2</v>
      </c>
    </row>
    <row r="243" spans="7:40" x14ac:dyDescent="0.25">
      <c r="G243" s="29"/>
      <c r="H243" s="29"/>
      <c r="I243" s="29"/>
      <c r="J243" s="29"/>
      <c r="K243" s="29"/>
      <c r="L243" s="29"/>
      <c r="M243" s="29"/>
      <c r="O243" s="38">
        <v>43406</v>
      </c>
      <c r="P243" s="92">
        <f t="shared" si="41"/>
        <v>4.2027972424979805E-2</v>
      </c>
      <c r="Q243" s="92">
        <f t="shared" si="42"/>
        <v>2.3903013069586636E-2</v>
      </c>
      <c r="R243" s="92">
        <f t="shared" si="43"/>
        <v>1.335994331067091E-2</v>
      </c>
      <c r="S243" s="92">
        <f t="shared" si="44"/>
        <v>-4.7007736307171297E-3</v>
      </c>
      <c r="T243" s="92">
        <f t="shared" si="45"/>
        <v>5.1123882439653531E-2</v>
      </c>
      <c r="U243" s="92">
        <f t="shared" si="46"/>
        <v>4.9220812720848058E-2</v>
      </c>
      <c r="V243" s="92">
        <f t="shared" si="47"/>
        <v>4.4073429844098032E-2</v>
      </c>
      <c r="W243" s="92">
        <f t="shared" si="48"/>
        <v>4.4560702751876374E-2</v>
      </c>
      <c r="X243" s="92">
        <f t="shared" si="49"/>
        <v>1.4612450903377785E-2</v>
      </c>
      <c r="Y243" s="92">
        <f t="shared" si="50"/>
        <v>1.7089657176059189E-3</v>
      </c>
      <c r="Z243" s="92">
        <f t="shared" si="51"/>
        <v>2.3741217348646371E-2</v>
      </c>
      <c r="AB243" s="38">
        <v>43406</v>
      </c>
      <c r="AC243" s="36">
        <v>4.7000000000000004E-4</v>
      </c>
      <c r="AD243" s="92">
        <f>(Prices!D247-Prices!D246)/Prices!D246</f>
        <v>4.2497972424979803E-2</v>
      </c>
      <c r="AE243" s="92">
        <f>(Prices!E247-Prices!E246)/Prices!E246</f>
        <v>2.4373013069586637E-2</v>
      </c>
      <c r="AF243" s="92">
        <f>(Prices!F247-Prices!F246)/Prices!F246</f>
        <v>1.382994331067091E-2</v>
      </c>
      <c r="AG243" s="92">
        <f>(Prices!G247-Prices!G246)/Prices!G246</f>
        <v>-4.2307736307171297E-3</v>
      </c>
      <c r="AH243" s="92">
        <f>(Prices!H247-Prices!H246)/Prices!H246</f>
        <v>5.1593882439653529E-2</v>
      </c>
      <c r="AI243" s="92">
        <f>(Prices!I247-Prices!I246)/Prices!I246</f>
        <v>4.9690812720848056E-2</v>
      </c>
      <c r="AJ243" s="92">
        <f>(Prices!J247-Prices!J246)/Prices!J246</f>
        <v>4.454342984409803E-2</v>
      </c>
      <c r="AK243" s="92">
        <f>(Prices!K247-Prices!K246)/Prices!K246</f>
        <v>4.5030702751876373E-2</v>
      </c>
      <c r="AL243" s="92">
        <f>(Prices!L247-Prices!L246)/Prices!L246</f>
        <v>1.5082450903377785E-2</v>
      </c>
      <c r="AM243" s="92">
        <f>(Prices!M247-Prices!M246)/Prices!M246</f>
        <v>2.1789657176059189E-3</v>
      </c>
      <c r="AN243" s="92">
        <f>(Prices!N247-Prices!N246)/Prices!N246</f>
        <v>2.4211217348646372E-2</v>
      </c>
    </row>
    <row r="244" spans="7:40" x14ac:dyDescent="0.25">
      <c r="G244" s="29"/>
      <c r="H244" s="29"/>
      <c r="I244" s="29"/>
      <c r="J244" s="29"/>
      <c r="K244" s="29"/>
      <c r="L244" s="29"/>
      <c r="M244" s="29"/>
      <c r="O244" s="38">
        <v>43413</v>
      </c>
      <c r="P244" s="92">
        <f t="shared" si="41"/>
        <v>4.2555747108552436E-2</v>
      </c>
      <c r="Q244" s="92">
        <f t="shared" si="42"/>
        <v>3.9330114942528659E-2</v>
      </c>
      <c r="R244" s="92">
        <f t="shared" si="43"/>
        <v>2.7719216078499673E-2</v>
      </c>
      <c r="S244" s="92">
        <f t="shared" si="44"/>
        <v>3.1956925227113832E-2</v>
      </c>
      <c r="T244" s="92">
        <f t="shared" si="45"/>
        <v>2.5317841247590657E-2</v>
      </c>
      <c r="U244" s="92">
        <f t="shared" si="46"/>
        <v>1.0500458657689797E-2</v>
      </c>
      <c r="V244" s="92">
        <f t="shared" si="47"/>
        <v>-4.3999999999999996E-4</v>
      </c>
      <c r="W244" s="92">
        <f t="shared" si="48"/>
        <v>-5.2278128400436554E-3</v>
      </c>
      <c r="X244" s="92">
        <f t="shared" si="49"/>
        <v>4.8778450680032649E-2</v>
      </c>
      <c r="Y244" s="92">
        <f t="shared" si="50"/>
        <v>-0.20307806348746191</v>
      </c>
      <c r="Z244" s="92">
        <f t="shared" si="51"/>
        <v>2.084118687180193E-2</v>
      </c>
      <c r="AB244" s="38">
        <v>43413</v>
      </c>
      <c r="AC244" s="36">
        <v>4.3999999999999996E-4</v>
      </c>
      <c r="AD244" s="92">
        <f>(Prices!D248-Prices!D247)/Prices!D247</f>
        <v>4.2995747108552439E-2</v>
      </c>
      <c r="AE244" s="92">
        <f>(Prices!E248-Prices!E247)/Prices!E247</f>
        <v>3.9770114942528662E-2</v>
      </c>
      <c r="AF244" s="92">
        <f>(Prices!F248-Prices!F247)/Prices!F247</f>
        <v>2.8159216078499673E-2</v>
      </c>
      <c r="AG244" s="92">
        <f>(Prices!G248-Prices!G247)/Prices!G247</f>
        <v>3.2396925227113835E-2</v>
      </c>
      <c r="AH244" s="92">
        <f>(Prices!H248-Prices!H247)/Prices!H247</f>
        <v>2.5757841247590656E-2</v>
      </c>
      <c r="AI244" s="92">
        <f>(Prices!I248-Prices!I247)/Prices!I247</f>
        <v>1.0940458657689797E-2</v>
      </c>
      <c r="AJ244" s="92">
        <f>(Prices!J248-Prices!J247)/Prices!J247</f>
        <v>0</v>
      </c>
      <c r="AK244" s="92">
        <f>(Prices!K248-Prices!K247)/Prices!K247</f>
        <v>-4.7878128400436551E-3</v>
      </c>
      <c r="AL244" s="92">
        <f>(Prices!L248-Prices!L247)/Prices!L247</f>
        <v>4.9218450680032652E-2</v>
      </c>
      <c r="AM244" s="92">
        <f>(Prices!M248-Prices!M247)/Prices!M247</f>
        <v>-0.20263806348746191</v>
      </c>
      <c r="AN244" s="92">
        <f>(Prices!N248-Prices!N247)/Prices!N247</f>
        <v>2.128118687180193E-2</v>
      </c>
    </row>
    <row r="245" spans="7:40" x14ac:dyDescent="0.25">
      <c r="G245" s="29"/>
      <c r="H245" s="29"/>
      <c r="I245" s="29"/>
      <c r="J245" s="29"/>
      <c r="K245" s="29"/>
      <c r="L245" s="29"/>
      <c r="M245" s="29"/>
      <c r="O245" s="38">
        <v>43420</v>
      </c>
      <c r="P245" s="92">
        <f t="shared" si="41"/>
        <v>3.8843886659180184E-2</v>
      </c>
      <c r="Q245" s="92">
        <f t="shared" si="42"/>
        <v>2.3437957108114204E-2</v>
      </c>
      <c r="R245" s="92">
        <f t="shared" si="43"/>
        <v>-6.9943580598810409E-2</v>
      </c>
      <c r="S245" s="92">
        <f t="shared" si="44"/>
        <v>-9.0844478258515063E-2</v>
      </c>
      <c r="T245" s="92">
        <f t="shared" si="45"/>
        <v>2.3816918346429822E-2</v>
      </c>
      <c r="U245" s="92">
        <f t="shared" si="46"/>
        <v>1.7770197710718003E-2</v>
      </c>
      <c r="V245" s="92">
        <f t="shared" si="47"/>
        <v>-3.5621236673773995E-2</v>
      </c>
      <c r="W245" s="92">
        <f t="shared" si="48"/>
        <v>-3.5427972884320896E-2</v>
      </c>
      <c r="X245" s="92">
        <f t="shared" si="49"/>
        <v>-5.7144527018600844E-2</v>
      </c>
      <c r="Y245" s="92">
        <f t="shared" si="50"/>
        <v>-7.4426547900381751E-2</v>
      </c>
      <c r="Z245" s="92">
        <f t="shared" si="51"/>
        <v>-1.6527676721451296E-2</v>
      </c>
      <c r="AB245" s="38">
        <v>43420</v>
      </c>
      <c r="AC245" s="36">
        <v>4.3999999999999996E-4</v>
      </c>
      <c r="AD245" s="92">
        <f>(Prices!D249-Prices!D248)/Prices!D248</f>
        <v>3.9283886659180187E-2</v>
      </c>
      <c r="AE245" s="92">
        <f>(Prices!E249-Prices!E248)/Prices!E248</f>
        <v>2.3877957108114203E-2</v>
      </c>
      <c r="AF245" s="92">
        <f>(Prices!F249-Prices!F248)/Prices!F248</f>
        <v>-6.9503580598810413E-2</v>
      </c>
      <c r="AG245" s="92">
        <f>(Prices!G249-Prices!G248)/Prices!G248</f>
        <v>-9.0404478258515067E-2</v>
      </c>
      <c r="AH245" s="92">
        <f>(Prices!H249-Prices!H248)/Prices!H248</f>
        <v>2.4256918346429821E-2</v>
      </c>
      <c r="AI245" s="92">
        <f>(Prices!I249-Prices!I248)/Prices!I248</f>
        <v>1.8210197710718003E-2</v>
      </c>
      <c r="AJ245" s="92">
        <f>(Prices!J249-Prices!J248)/Prices!J248</f>
        <v>-3.5181236673773993E-2</v>
      </c>
      <c r="AK245" s="92">
        <f>(Prices!K249-Prices!K248)/Prices!K248</f>
        <v>-3.4987972884320893E-2</v>
      </c>
      <c r="AL245" s="92">
        <f>(Prices!L249-Prices!L248)/Prices!L248</f>
        <v>-5.6704527018600841E-2</v>
      </c>
      <c r="AM245" s="92">
        <f>(Prices!M249-Prices!M248)/Prices!M248</f>
        <v>-7.3986547900381755E-2</v>
      </c>
      <c r="AN245" s="92">
        <f>(Prices!N249-Prices!N248)/Prices!N248</f>
        <v>-1.6087676721451297E-2</v>
      </c>
    </row>
    <row r="246" spans="7:40" x14ac:dyDescent="0.25">
      <c r="G246" s="29"/>
      <c r="H246" s="29"/>
      <c r="I246" s="29"/>
      <c r="J246" s="29"/>
      <c r="K246" s="29"/>
      <c r="L246" s="29"/>
      <c r="M246" s="29"/>
      <c r="O246" s="38">
        <v>43427</v>
      </c>
      <c r="P246" s="92">
        <f t="shared" si="41"/>
        <v>-5.881320574162674E-2</v>
      </c>
      <c r="Q246" s="92">
        <f t="shared" si="42"/>
        <v>-1.9658311379831581E-2</v>
      </c>
      <c r="R246" s="92">
        <f t="shared" si="43"/>
        <v>-5.7769857525749348E-2</v>
      </c>
      <c r="S246" s="92">
        <f t="shared" si="44"/>
        <v>-7.0777845800332001E-2</v>
      </c>
      <c r="T246" s="92">
        <f t="shared" si="45"/>
        <v>1.2735450300200119E-2</v>
      </c>
      <c r="U246" s="92">
        <f t="shared" si="46"/>
        <v>-2.8544241185487994E-2</v>
      </c>
      <c r="V246" s="92">
        <f t="shared" si="47"/>
        <v>8.3997790055248701E-3</v>
      </c>
      <c r="W246" s="92">
        <f t="shared" si="48"/>
        <v>-2.4233337865397782E-2</v>
      </c>
      <c r="X246" s="92">
        <f t="shared" si="49"/>
        <v>-4.3632692484512181E-2</v>
      </c>
      <c r="Y246" s="92">
        <f t="shared" si="50"/>
        <v>-1.7911535139379674E-2</v>
      </c>
      <c r="Z246" s="92">
        <f t="shared" si="51"/>
        <v>-3.834194653377087E-2</v>
      </c>
      <c r="AB246" s="38">
        <v>43427</v>
      </c>
      <c r="AC246" s="36">
        <v>4.3999999999999996E-4</v>
      </c>
      <c r="AD246" s="92">
        <f>(Prices!D250-Prices!D249)/Prices!D249</f>
        <v>-5.8373205741626737E-2</v>
      </c>
      <c r="AE246" s="92">
        <f>(Prices!E250-Prices!E249)/Prices!E249</f>
        <v>-1.9218311379831581E-2</v>
      </c>
      <c r="AF246" s="92">
        <f>(Prices!F250-Prices!F249)/Prices!F249</f>
        <v>-5.7329857525749345E-2</v>
      </c>
      <c r="AG246" s="92">
        <f>(Prices!G250-Prices!G249)/Prices!G249</f>
        <v>-7.0337845800332005E-2</v>
      </c>
      <c r="AH246" s="92">
        <f>(Prices!H250-Prices!H249)/Prices!H249</f>
        <v>1.3175450300200118E-2</v>
      </c>
      <c r="AI246" s="92">
        <f>(Prices!I250-Prices!I249)/Prices!I249</f>
        <v>-2.8104241185487995E-2</v>
      </c>
      <c r="AJ246" s="92">
        <f>(Prices!J250-Prices!J249)/Prices!J249</f>
        <v>8.8397790055248695E-3</v>
      </c>
      <c r="AK246" s="92">
        <f>(Prices!K250-Prices!K249)/Prices!K249</f>
        <v>-2.3793337865397782E-2</v>
      </c>
      <c r="AL246" s="92">
        <f>(Prices!L250-Prices!L249)/Prices!L249</f>
        <v>-4.3192692484512178E-2</v>
      </c>
      <c r="AM246" s="92">
        <f>(Prices!M250-Prices!M249)/Prices!M249</f>
        <v>-1.7471535139379674E-2</v>
      </c>
      <c r="AN246" s="92">
        <f>(Prices!N250-Prices!N249)/Prices!N249</f>
        <v>-3.7901946533770867E-2</v>
      </c>
    </row>
    <row r="247" spans="7:40" x14ac:dyDescent="0.25">
      <c r="G247" s="29"/>
      <c r="H247" s="29"/>
      <c r="I247" s="29"/>
      <c r="J247" s="29"/>
      <c r="K247" s="29"/>
      <c r="L247" s="29"/>
      <c r="M247" s="29"/>
      <c r="O247" s="38">
        <v>43434</v>
      </c>
      <c r="P247" s="92">
        <f t="shared" si="41"/>
        <v>5.6064065040650278E-2</v>
      </c>
      <c r="Q247" s="92">
        <f t="shared" si="42"/>
        <v>3.1594346103038268E-2</v>
      </c>
      <c r="R247" s="92">
        <f t="shared" si="43"/>
        <v>0.12479465939171563</v>
      </c>
      <c r="S247" s="92">
        <f t="shared" si="44"/>
        <v>0.1098315128627205</v>
      </c>
      <c r="T247" s="92">
        <f t="shared" si="45"/>
        <v>-8.0120164609053645E-3</v>
      </c>
      <c r="U247" s="92">
        <f t="shared" si="46"/>
        <v>4.9507423764458464E-2</v>
      </c>
      <c r="V247" s="92">
        <f t="shared" si="47"/>
        <v>3.0228127053669149E-2</v>
      </c>
      <c r="W247" s="92">
        <f t="shared" si="48"/>
        <v>2.9968542246982414E-2</v>
      </c>
      <c r="X247" s="92">
        <f t="shared" si="49"/>
        <v>7.6540874837183873E-2</v>
      </c>
      <c r="Y247" s="92">
        <f t="shared" si="50"/>
        <v>-3.8366033966032889E-3</v>
      </c>
      <c r="Z247" s="92">
        <f t="shared" si="51"/>
        <v>4.8033674708868761E-2</v>
      </c>
      <c r="AB247" s="38">
        <v>43434</v>
      </c>
      <c r="AC247" s="36">
        <v>4.3999999999999996E-4</v>
      </c>
      <c r="AD247" s="92">
        <f>(Prices!D251-Prices!D250)/Prices!D250</f>
        <v>5.6504065040650281E-2</v>
      </c>
      <c r="AE247" s="92">
        <f>(Prices!E251-Prices!E250)/Prices!E250</f>
        <v>3.2034346103038271E-2</v>
      </c>
      <c r="AF247" s="92">
        <f>(Prices!F251-Prices!F250)/Prices!F250</f>
        <v>0.12523465939171563</v>
      </c>
      <c r="AG247" s="92">
        <f>(Prices!G251-Prices!G250)/Prices!G250</f>
        <v>0.11027151286272049</v>
      </c>
      <c r="AH247" s="92">
        <f>(Prices!H251-Prices!H250)/Prices!H250</f>
        <v>-7.5720164609053642E-3</v>
      </c>
      <c r="AI247" s="92">
        <f>(Prices!I251-Prices!I250)/Prices!I250</f>
        <v>4.9947423764458466E-2</v>
      </c>
      <c r="AJ247" s="92">
        <f>(Prices!J251-Prices!J250)/Prices!J250</f>
        <v>3.0668127053669149E-2</v>
      </c>
      <c r="AK247" s="92">
        <f>(Prices!K251-Prices!K250)/Prices!K250</f>
        <v>3.0408542246982414E-2</v>
      </c>
      <c r="AL247" s="92">
        <f>(Prices!L251-Prices!L250)/Prices!L250</f>
        <v>7.6980874837183869E-2</v>
      </c>
      <c r="AM247" s="92">
        <f>(Prices!M251-Prices!M250)/Prices!M250</f>
        <v>-3.396603396603289E-3</v>
      </c>
      <c r="AN247" s="92">
        <f>(Prices!N251-Prices!N250)/Prices!N250</f>
        <v>4.8473674708868764E-2</v>
      </c>
    </row>
    <row r="248" spans="7:40" x14ac:dyDescent="0.25">
      <c r="G248" s="29"/>
      <c r="H248" s="29"/>
      <c r="I248" s="29"/>
      <c r="J248" s="29"/>
      <c r="K248" s="29"/>
      <c r="L248" s="29"/>
      <c r="M248" s="29"/>
      <c r="O248" s="38">
        <v>43441</v>
      </c>
      <c r="P248" s="92">
        <f t="shared" si="41"/>
        <v>-4.6996319738360798E-2</v>
      </c>
      <c r="Q248" s="92">
        <f t="shared" si="42"/>
        <v>-2.7533333333333399E-2</v>
      </c>
      <c r="R248" s="92">
        <f t="shared" si="43"/>
        <v>-3.6554733166137457E-2</v>
      </c>
      <c r="S248" s="92">
        <f t="shared" si="44"/>
        <v>-6.8325596150490345E-2</v>
      </c>
      <c r="T248" s="92">
        <f t="shared" si="45"/>
        <v>-5.9487934980925569E-2</v>
      </c>
      <c r="U248" s="92">
        <f t="shared" si="46"/>
        <v>-7.5252218327491224E-2</v>
      </c>
      <c r="V248" s="92">
        <f t="shared" si="47"/>
        <v>-6.3139256110520708E-2</v>
      </c>
      <c r="W248" s="92">
        <f t="shared" si="48"/>
        <v>-6.9599720657805814E-2</v>
      </c>
      <c r="X248" s="92">
        <f t="shared" si="49"/>
        <v>-7.1675620845600585E-2</v>
      </c>
      <c r="Y248" s="92">
        <f t="shared" si="50"/>
        <v>-5.356750601443476E-2</v>
      </c>
      <c r="Z248" s="92">
        <f t="shared" si="51"/>
        <v>-4.6484208756539039E-2</v>
      </c>
      <c r="AB248" s="38">
        <v>43441</v>
      </c>
      <c r="AC248" s="36">
        <v>4.3999999999999996E-4</v>
      </c>
      <c r="AD248" s="92">
        <f>(Prices!D252-Prices!D251)/Prices!D251</f>
        <v>-4.6556319738360795E-2</v>
      </c>
      <c r="AE248" s="92">
        <f>(Prices!E252-Prices!E251)/Prices!E251</f>
        <v>-2.70933333333334E-2</v>
      </c>
      <c r="AF248" s="92">
        <f>(Prices!F252-Prices!F251)/Prices!F251</f>
        <v>-3.6114733166137454E-2</v>
      </c>
      <c r="AG248" s="92">
        <f>(Prices!G252-Prices!G251)/Prices!G251</f>
        <v>-6.7885596150490349E-2</v>
      </c>
      <c r="AH248" s="92">
        <f>(Prices!H252-Prices!H251)/Prices!H251</f>
        <v>-5.9047934980925566E-2</v>
      </c>
      <c r="AI248" s="92">
        <f>(Prices!I252-Prices!I251)/Prices!I251</f>
        <v>-7.4812218327491228E-2</v>
      </c>
      <c r="AJ248" s="92">
        <f>(Prices!J252-Prices!J251)/Prices!J251</f>
        <v>-6.2699256110520712E-2</v>
      </c>
      <c r="AK248" s="92">
        <f>(Prices!K252-Prices!K251)/Prices!K251</f>
        <v>-6.9159720657805818E-2</v>
      </c>
      <c r="AL248" s="92">
        <f>(Prices!L252-Prices!L251)/Prices!L251</f>
        <v>-7.1235620845600589E-2</v>
      </c>
      <c r="AM248" s="92">
        <f>(Prices!M252-Prices!M251)/Prices!M251</f>
        <v>-5.3127506014434757E-2</v>
      </c>
      <c r="AN248" s="92">
        <f>(Prices!N252-Prices!N251)/Prices!N251</f>
        <v>-4.6044208756539036E-2</v>
      </c>
    </row>
    <row r="249" spans="7:40" x14ac:dyDescent="0.25">
      <c r="G249" s="29"/>
      <c r="H249" s="29"/>
      <c r="I249" s="29"/>
      <c r="J249" s="29"/>
      <c r="K249" s="29"/>
      <c r="L249" s="29"/>
      <c r="M249" s="29"/>
      <c r="O249" s="38">
        <v>43448</v>
      </c>
      <c r="P249" s="92">
        <f t="shared" si="41"/>
        <v>-1.1274995419945826E-2</v>
      </c>
      <c r="Q249" s="92">
        <f t="shared" si="42"/>
        <v>-1.2474597083652361E-3</v>
      </c>
      <c r="R249" s="92">
        <f t="shared" si="43"/>
        <v>-2.3326531584342627E-2</v>
      </c>
      <c r="S249" s="92">
        <f t="shared" si="44"/>
        <v>-1.430958975310942E-2</v>
      </c>
      <c r="T249" s="92">
        <f t="shared" si="45"/>
        <v>-7.5309430636347372E-3</v>
      </c>
      <c r="U249" s="92">
        <f t="shared" si="46"/>
        <v>1.9870725265209024E-2</v>
      </c>
      <c r="V249" s="92">
        <f t="shared" si="47"/>
        <v>-3.4493605442176951E-2</v>
      </c>
      <c r="W249" s="92">
        <f t="shared" si="48"/>
        <v>-4.1138276863504353E-2</v>
      </c>
      <c r="X249" s="92">
        <f t="shared" si="49"/>
        <v>-2.0316633986928186E-2</v>
      </c>
      <c r="Y249" s="92">
        <f t="shared" si="50"/>
        <v>1.0529951302138539E-2</v>
      </c>
      <c r="Z249" s="92">
        <f t="shared" si="51"/>
        <v>-1.306227208949908E-2</v>
      </c>
      <c r="AB249" s="38">
        <v>43448</v>
      </c>
      <c r="AC249" s="36">
        <v>4.8000000000000007E-4</v>
      </c>
      <c r="AD249" s="92">
        <f>(Prices!D253-Prices!D252)/Prices!D252</f>
        <v>-1.0794995419945826E-2</v>
      </c>
      <c r="AE249" s="92">
        <f>(Prices!E253-Prices!E252)/Prices!E252</f>
        <v>-7.6745970836523611E-4</v>
      </c>
      <c r="AF249" s="92">
        <f>(Prices!F253-Prices!F252)/Prices!F252</f>
        <v>-2.2846531584342626E-2</v>
      </c>
      <c r="AG249" s="92">
        <f>(Prices!G253-Prices!G252)/Prices!G252</f>
        <v>-1.382958975310942E-2</v>
      </c>
      <c r="AH249" s="92">
        <f>(Prices!H253-Prices!H252)/Prices!H252</f>
        <v>-7.0509430636347369E-3</v>
      </c>
      <c r="AI249" s="92">
        <f>(Prices!I253-Prices!I252)/Prices!I252</f>
        <v>2.0350725265209025E-2</v>
      </c>
      <c r="AJ249" s="92">
        <f>(Prices!J253-Prices!J252)/Prices!J252</f>
        <v>-3.401360544217695E-2</v>
      </c>
      <c r="AK249" s="92">
        <f>(Prices!K253-Prices!K252)/Prices!K252</f>
        <v>-4.0658276863504351E-2</v>
      </c>
      <c r="AL249" s="92">
        <f>(Prices!L253-Prices!L252)/Prices!L252</f>
        <v>-1.9836633986928184E-2</v>
      </c>
      <c r="AM249" s="92">
        <f>(Prices!M253-Prices!M252)/Prices!M252</f>
        <v>1.1009951302138539E-2</v>
      </c>
      <c r="AN249" s="92">
        <f>(Prices!N253-Prices!N252)/Prices!N252</f>
        <v>-1.258227208949908E-2</v>
      </c>
    </row>
    <row r="250" spans="7:40" x14ac:dyDescent="0.25">
      <c r="G250" s="29"/>
      <c r="H250" s="29"/>
      <c r="I250" s="29"/>
      <c r="J250" s="29"/>
      <c r="K250" s="29"/>
      <c r="L250" s="29"/>
      <c r="M250" s="29"/>
      <c r="O250" s="38">
        <v>43455</v>
      </c>
      <c r="P250" s="92">
        <f t="shared" si="41"/>
        <v>-6.3458120194894413E-2</v>
      </c>
      <c r="Q250" s="92">
        <f t="shared" si="42"/>
        <v>-3.4822769365810795E-2</v>
      </c>
      <c r="R250" s="92">
        <f t="shared" si="43"/>
        <v>-0.13519871899695241</v>
      </c>
      <c r="S250" s="92">
        <f t="shared" si="44"/>
        <v>-4.502905098039222E-2</v>
      </c>
      <c r="T250" s="92">
        <f t="shared" si="45"/>
        <v>-0.15084392685957748</v>
      </c>
      <c r="U250" s="92">
        <f t="shared" si="46"/>
        <v>-4.1324472734988418E-2</v>
      </c>
      <c r="V250" s="92">
        <f t="shared" si="47"/>
        <v>-5.5644319248826159E-2</v>
      </c>
      <c r="W250" s="92">
        <f t="shared" si="48"/>
        <v>-4.9925005045408699E-2</v>
      </c>
      <c r="X250" s="92">
        <f t="shared" si="49"/>
        <v>-8.4799610719821505E-2</v>
      </c>
      <c r="Y250" s="92">
        <f t="shared" si="50"/>
        <v>-4.0270575916230338E-2</v>
      </c>
      <c r="Z250" s="92">
        <f t="shared" si="51"/>
        <v>-7.0992830448909264E-2</v>
      </c>
      <c r="AB250" s="38">
        <v>43455</v>
      </c>
      <c r="AC250" s="36">
        <v>4.8000000000000007E-4</v>
      </c>
      <c r="AD250" s="92">
        <f>(Prices!D254-Prices!D253)/Prices!D253</f>
        <v>-6.2978120194894419E-2</v>
      </c>
      <c r="AE250" s="92">
        <f>(Prices!E254-Prices!E253)/Prices!E253</f>
        <v>-3.4342769365810794E-2</v>
      </c>
      <c r="AF250" s="92">
        <f>(Prices!F254-Prices!F253)/Prices!F253</f>
        <v>-0.1347187189969524</v>
      </c>
      <c r="AG250" s="92">
        <f>(Prices!G254-Prices!G253)/Prices!G253</f>
        <v>-4.4549050980392219E-2</v>
      </c>
      <c r="AH250" s="92">
        <f>(Prices!H254-Prices!H253)/Prices!H253</f>
        <v>-0.15036392685957747</v>
      </c>
      <c r="AI250" s="92">
        <f>(Prices!I254-Prices!I253)/Prices!I253</f>
        <v>-4.0844472734988417E-2</v>
      </c>
      <c r="AJ250" s="92">
        <f>(Prices!J254-Prices!J253)/Prices!J253</f>
        <v>-5.5164319248826157E-2</v>
      </c>
      <c r="AK250" s="92">
        <f>(Prices!K254-Prices!K253)/Prices!K253</f>
        <v>-4.9445005045408698E-2</v>
      </c>
      <c r="AL250" s="92">
        <f>(Prices!L254-Prices!L253)/Prices!L253</f>
        <v>-8.4319610719821511E-2</v>
      </c>
      <c r="AM250" s="92">
        <f>(Prices!M254-Prices!M253)/Prices!M253</f>
        <v>-3.9790575916230336E-2</v>
      </c>
      <c r="AN250" s="92">
        <f>(Prices!N254-Prices!N253)/Prices!N253</f>
        <v>-7.0512830448909269E-2</v>
      </c>
    </row>
    <row r="251" spans="7:40" x14ac:dyDescent="0.25">
      <c r="G251" s="29"/>
      <c r="H251" s="29"/>
      <c r="I251" s="29"/>
      <c r="J251" s="29"/>
      <c r="K251" s="29"/>
      <c r="L251" s="29"/>
      <c r="M251" s="29"/>
      <c r="O251" s="38">
        <v>43462</v>
      </c>
      <c r="P251" s="92">
        <f t="shared" si="41"/>
        <v>3.0105034013605467E-2</v>
      </c>
      <c r="Q251" s="92">
        <f t="shared" si="42"/>
        <v>-1.1617407112828348E-3</v>
      </c>
      <c r="R251" s="92">
        <f t="shared" si="43"/>
        <v>7.2531778032298017E-2</v>
      </c>
      <c r="S251" s="92">
        <f t="shared" si="44"/>
        <v>3.8364230466072305E-2</v>
      </c>
      <c r="T251" s="92">
        <f t="shared" si="45"/>
        <v>1.6653305474300047E-2</v>
      </c>
      <c r="U251" s="92">
        <f t="shared" si="46"/>
        <v>3.7126459462448906E-2</v>
      </c>
      <c r="V251" s="92">
        <f t="shared" si="47"/>
        <v>-3.0293664596273428E-2</v>
      </c>
      <c r="W251" s="92">
        <f t="shared" si="48"/>
        <v>4.4371380042462785E-2</v>
      </c>
      <c r="X251" s="92">
        <f t="shared" si="49"/>
        <v>2.7338197355876712E-2</v>
      </c>
      <c r="Y251" s="92">
        <f t="shared" si="50"/>
        <v>2.0239738276990091E-2</v>
      </c>
      <c r="Z251" s="92">
        <f t="shared" si="51"/>
        <v>2.8121876409106447E-2</v>
      </c>
      <c r="AB251" s="38">
        <v>43462</v>
      </c>
      <c r="AC251" s="36">
        <v>4.8000000000000007E-4</v>
      </c>
      <c r="AD251" s="92">
        <f>(Prices!D255-Prices!D254)/Prices!D254</f>
        <v>3.0585034013605468E-2</v>
      </c>
      <c r="AE251" s="92">
        <f>(Prices!E255-Prices!E254)/Prices!E254</f>
        <v>-6.8174071128283462E-4</v>
      </c>
      <c r="AF251" s="92">
        <f>(Prices!F255-Prices!F254)/Prices!F254</f>
        <v>7.3011778032298011E-2</v>
      </c>
      <c r="AG251" s="92">
        <f>(Prices!G255-Prices!G254)/Prices!G254</f>
        <v>3.8844230466072306E-2</v>
      </c>
      <c r="AH251" s="92">
        <f>(Prices!H255-Prices!H254)/Prices!H254</f>
        <v>1.7133305474300049E-2</v>
      </c>
      <c r="AI251" s="92">
        <f>(Prices!I255-Prices!I254)/Prices!I254</f>
        <v>3.7606459462448907E-2</v>
      </c>
      <c r="AJ251" s="92">
        <f>(Prices!J255-Prices!J254)/Prices!J254</f>
        <v>-2.9813664596273427E-2</v>
      </c>
      <c r="AK251" s="92">
        <f>(Prices!K255-Prices!K254)/Prices!K254</f>
        <v>4.4851380042462786E-2</v>
      </c>
      <c r="AL251" s="92">
        <f>(Prices!L255-Prices!L254)/Prices!L254</f>
        <v>2.7818197355876713E-2</v>
      </c>
      <c r="AM251" s="92">
        <f>(Prices!M255-Prices!M254)/Prices!M254</f>
        <v>2.0719738276990092E-2</v>
      </c>
      <c r="AN251" s="92">
        <f>(Prices!N255-Prices!N254)/Prices!N254</f>
        <v>2.8601876409106448E-2</v>
      </c>
    </row>
    <row r="252" spans="7:40" x14ac:dyDescent="0.25">
      <c r="G252" s="29"/>
      <c r="H252" s="29"/>
      <c r="I252" s="29"/>
      <c r="J252" s="29"/>
      <c r="K252" s="29"/>
      <c r="L252" s="29"/>
      <c r="M252" s="29"/>
      <c r="O252" s="38">
        <v>43469</v>
      </c>
      <c r="P252" s="92">
        <f t="shared" si="41"/>
        <v>9.8173543855942964E-3</v>
      </c>
      <c r="Q252" s="92">
        <f t="shared" si="42"/>
        <v>3.2265878339965838E-2</v>
      </c>
      <c r="R252" s="92">
        <f t="shared" si="43"/>
        <v>6.5398667868111937E-2</v>
      </c>
      <c r="S252" s="92">
        <f t="shared" si="44"/>
        <v>3.3340058157911419E-2</v>
      </c>
      <c r="T252" s="92">
        <f t="shared" si="45"/>
        <v>2.7662974527526651E-2</v>
      </c>
      <c r="U252" s="92">
        <f t="shared" si="46"/>
        <v>-1.0180458373307713E-2</v>
      </c>
      <c r="V252" s="92">
        <f t="shared" si="47"/>
        <v>3.4091062740076887E-2</v>
      </c>
      <c r="W252" s="92">
        <f t="shared" si="48"/>
        <v>4.8542098044196083E-2</v>
      </c>
      <c r="X252" s="92">
        <f t="shared" si="49"/>
        <v>-2.0531013178404313E-2</v>
      </c>
      <c r="Y252" s="92">
        <f t="shared" si="50"/>
        <v>7.4259829059830024E-3</v>
      </c>
      <c r="Z252" s="92">
        <f t="shared" si="51"/>
        <v>1.8105994587470978E-2</v>
      </c>
      <c r="AB252" s="38">
        <v>43469</v>
      </c>
      <c r="AC252" s="36">
        <v>4.8000000000000007E-4</v>
      </c>
      <c r="AD252" s="92">
        <f>(Prices!D256-Prices!D255)/Prices!D255</f>
        <v>1.0297354385594296E-2</v>
      </c>
      <c r="AE252" s="92">
        <f>(Prices!E256-Prices!E255)/Prices!E255</f>
        <v>3.2745878339965839E-2</v>
      </c>
      <c r="AF252" s="92">
        <f>(Prices!F256-Prices!F255)/Prices!F255</f>
        <v>6.5878667868111931E-2</v>
      </c>
      <c r="AG252" s="92">
        <f>(Prices!G256-Prices!G255)/Prices!G255</f>
        <v>3.382005815791142E-2</v>
      </c>
      <c r="AH252" s="92">
        <f>(Prices!H256-Prices!H255)/Prices!H255</f>
        <v>2.8142974527526652E-2</v>
      </c>
      <c r="AI252" s="92">
        <f>(Prices!I256-Prices!I255)/Prices!I255</f>
        <v>-9.7004583733077132E-3</v>
      </c>
      <c r="AJ252" s="92">
        <f>(Prices!J256-Prices!J255)/Prices!J255</f>
        <v>3.4571062740076888E-2</v>
      </c>
      <c r="AK252" s="92">
        <f>(Prices!K256-Prices!K255)/Prices!K255</f>
        <v>4.9022098044196084E-2</v>
      </c>
      <c r="AL252" s="92">
        <f>(Prices!L256-Prices!L255)/Prices!L255</f>
        <v>-2.0051013178404312E-2</v>
      </c>
      <c r="AM252" s="92">
        <f>(Prices!M256-Prices!M255)/Prices!M255</f>
        <v>7.9059829059830028E-3</v>
      </c>
      <c r="AN252" s="92">
        <f>(Prices!N256-Prices!N255)/Prices!N255</f>
        <v>1.858599458747098E-2</v>
      </c>
    </row>
    <row r="253" spans="7:40" x14ac:dyDescent="0.25">
      <c r="G253" s="29"/>
      <c r="H253" s="29"/>
      <c r="I253" s="29"/>
      <c r="J253" s="29"/>
      <c r="K253" s="29"/>
      <c r="L253" s="29"/>
      <c r="M253" s="29"/>
      <c r="O253" s="38">
        <v>43476</v>
      </c>
      <c r="P253" s="92">
        <f t="shared" si="41"/>
        <v>4.1418918747705208E-3</v>
      </c>
      <c r="Q253" s="92">
        <f t="shared" si="42"/>
        <v>3.0537010899482631E-2</v>
      </c>
      <c r="R253" s="92">
        <f t="shared" si="43"/>
        <v>4.0857565863896744E-2</v>
      </c>
      <c r="S253" s="92">
        <f t="shared" si="44"/>
        <v>7.8430934295613722E-2</v>
      </c>
      <c r="T253" s="92">
        <f t="shared" si="45"/>
        <v>4.644304695304699E-2</v>
      </c>
      <c r="U253" s="92">
        <f t="shared" si="46"/>
        <v>6.0738654467168973E-2</v>
      </c>
      <c r="V253" s="92">
        <f t="shared" si="47"/>
        <v>9.1074158415841613E-2</v>
      </c>
      <c r="W253" s="92">
        <f t="shared" si="48"/>
        <v>1.01437530266345E-2</v>
      </c>
      <c r="X253" s="92">
        <f t="shared" si="49"/>
        <v>2.4253213072084528E-2</v>
      </c>
      <c r="Y253" s="92">
        <f t="shared" si="50"/>
        <v>-1.3865946576213749E-2</v>
      </c>
      <c r="Z253" s="92">
        <f t="shared" si="51"/>
        <v>2.4893473828056029E-2</v>
      </c>
      <c r="AB253" s="38">
        <v>43476</v>
      </c>
      <c r="AC253" s="36">
        <v>5.0999999999999993E-4</v>
      </c>
      <c r="AD253" s="92">
        <f>(Prices!D257-Prices!D256)/Prices!D256</f>
        <v>4.6518918747705208E-3</v>
      </c>
      <c r="AE253" s="92">
        <f>(Prices!E257-Prices!E256)/Prices!E256</f>
        <v>3.1047010899482631E-2</v>
      </c>
      <c r="AF253" s="92">
        <f>(Prices!F257-Prices!F256)/Prices!F256</f>
        <v>4.1367565863896741E-2</v>
      </c>
      <c r="AG253" s="92">
        <f>(Prices!G257-Prices!G256)/Prices!G256</f>
        <v>7.8940934295613718E-2</v>
      </c>
      <c r="AH253" s="92">
        <f>(Prices!H257-Prices!H256)/Prices!H256</f>
        <v>4.6953046953046987E-2</v>
      </c>
      <c r="AI253" s="92">
        <f>(Prices!I257-Prices!I256)/Prices!I256</f>
        <v>6.124865446716897E-2</v>
      </c>
      <c r="AJ253" s="92">
        <f>(Prices!J257-Prices!J256)/Prices!J256</f>
        <v>9.158415841584161E-2</v>
      </c>
      <c r="AK253" s="92">
        <f>(Prices!K257-Prices!K256)/Prices!K256</f>
        <v>1.06537530266345E-2</v>
      </c>
      <c r="AL253" s="92">
        <f>(Prices!L257-Prices!L256)/Prices!L256</f>
        <v>2.4763213072084529E-2</v>
      </c>
      <c r="AM253" s="92">
        <f>(Prices!M257-Prices!M256)/Prices!M256</f>
        <v>-1.3355946576213749E-2</v>
      </c>
      <c r="AN253" s="92">
        <f>(Prices!N257-Prices!N256)/Prices!N256</f>
        <v>2.5403473828056029E-2</v>
      </c>
    </row>
    <row r="254" spans="7:40" x14ac:dyDescent="0.25">
      <c r="G254" s="29"/>
      <c r="H254" s="29"/>
      <c r="I254" s="29"/>
      <c r="J254" s="29"/>
      <c r="K254" s="29"/>
      <c r="L254" s="29"/>
      <c r="M254" s="29"/>
      <c r="O254" s="38">
        <v>43483</v>
      </c>
      <c r="P254" s="92">
        <f t="shared" si="41"/>
        <v>1.8479593726154025E-2</v>
      </c>
      <c r="Q254" s="92">
        <f t="shared" si="42"/>
        <v>8.2460064068338827E-3</v>
      </c>
      <c r="R254" s="92">
        <f t="shared" si="43"/>
        <v>3.3405180161096892E-2</v>
      </c>
      <c r="S254" s="92">
        <f t="shared" si="44"/>
        <v>3.3012301885018448E-2</v>
      </c>
      <c r="T254" s="92">
        <f t="shared" si="45"/>
        <v>4.681824427480924E-2</v>
      </c>
      <c r="U254" s="92">
        <f t="shared" si="46"/>
        <v>7.9087037224870507E-3</v>
      </c>
      <c r="V254" s="92">
        <f t="shared" si="47"/>
        <v>-2.772088435374152E-2</v>
      </c>
      <c r="W254" s="92">
        <f t="shared" si="48"/>
        <v>4.6207776712985045E-2</v>
      </c>
      <c r="X254" s="92">
        <f t="shared" si="49"/>
        <v>4.2140015874695645E-2</v>
      </c>
      <c r="Y254" s="92">
        <f t="shared" si="50"/>
        <v>4.4827344220025774E-2</v>
      </c>
      <c r="Z254" s="92">
        <f t="shared" si="51"/>
        <v>2.8165845143876853E-2</v>
      </c>
      <c r="AB254" s="38">
        <v>43483</v>
      </c>
      <c r="AC254" s="36">
        <v>5.0999999999999993E-4</v>
      </c>
      <c r="AD254" s="92">
        <f>(Prices!D258-Prices!D257)/Prices!D257</f>
        <v>1.8989593726154025E-2</v>
      </c>
      <c r="AE254" s="92">
        <f>(Prices!E258-Prices!E257)/Prices!E257</f>
        <v>8.7560064068338828E-3</v>
      </c>
      <c r="AF254" s="92">
        <f>(Prices!F258-Prices!F257)/Prices!F257</f>
        <v>3.3915180161096889E-2</v>
      </c>
      <c r="AG254" s="92">
        <f>(Prices!G258-Prices!G257)/Prices!G257</f>
        <v>3.3522301885018445E-2</v>
      </c>
      <c r="AH254" s="92">
        <f>(Prices!H258-Prices!H257)/Prices!H257</f>
        <v>4.7328244274809236E-2</v>
      </c>
      <c r="AI254" s="92">
        <f>(Prices!I258-Prices!I257)/Prices!I257</f>
        <v>8.4187037224870507E-3</v>
      </c>
      <c r="AJ254" s="92">
        <f>(Prices!J258-Prices!J257)/Prices!J257</f>
        <v>-2.721088435374152E-2</v>
      </c>
      <c r="AK254" s="92">
        <f>(Prices!K258-Prices!K257)/Prices!K257</f>
        <v>4.6717776712985042E-2</v>
      </c>
      <c r="AL254" s="92">
        <f>(Prices!L258-Prices!L257)/Prices!L257</f>
        <v>4.2650015874695642E-2</v>
      </c>
      <c r="AM254" s="92">
        <f>(Prices!M258-Prices!M257)/Prices!M257</f>
        <v>4.533734422002577E-2</v>
      </c>
      <c r="AN254" s="92">
        <f>(Prices!N258-Prices!N257)/Prices!N257</f>
        <v>2.8675845143876853E-2</v>
      </c>
    </row>
    <row r="255" spans="7:40" x14ac:dyDescent="0.25">
      <c r="G255" s="29"/>
      <c r="H255" s="29"/>
      <c r="I255" s="29"/>
      <c r="J255" s="29"/>
      <c r="K255" s="29"/>
      <c r="L255" s="29"/>
      <c r="M255" s="29"/>
      <c r="O255" s="38">
        <v>43490</v>
      </c>
      <c r="P255" s="92">
        <f t="shared" si="41"/>
        <v>-3.0582354743189581E-4</v>
      </c>
      <c r="Q255" s="92">
        <f t="shared" si="42"/>
        <v>4.0417095374193591E-3</v>
      </c>
      <c r="R255" s="92">
        <f t="shared" si="43"/>
        <v>-1.5620246878618221E-2</v>
      </c>
      <c r="S255" s="92">
        <f t="shared" si="44"/>
        <v>-1.9631296725486688E-3</v>
      </c>
      <c r="T255" s="92">
        <f t="shared" si="45"/>
        <v>1.0969591836734611E-2</v>
      </c>
      <c r="U255" s="92">
        <f t="shared" si="46"/>
        <v>4.9681108428887497E-2</v>
      </c>
      <c r="V255" s="92">
        <f t="shared" si="47"/>
        <v>3.2124032634032559E-2</v>
      </c>
      <c r="W255" s="92">
        <f t="shared" si="48"/>
        <v>-1.6760858319981711E-2</v>
      </c>
      <c r="X255" s="92">
        <f t="shared" si="49"/>
        <v>1.6813013939639913E-2</v>
      </c>
      <c r="Y255" s="92">
        <f t="shared" si="50"/>
        <v>-1.7981736896197358E-2</v>
      </c>
      <c r="Z255" s="92">
        <f t="shared" si="51"/>
        <v>-2.7378533008504493E-3</v>
      </c>
      <c r="AB255" s="38">
        <v>43490</v>
      </c>
      <c r="AC255" s="36">
        <v>5.0999999999999993E-4</v>
      </c>
      <c r="AD255" s="92">
        <f>(Prices!D259-Prices!D258)/Prices!D258</f>
        <v>2.0417645256810409E-4</v>
      </c>
      <c r="AE255" s="92">
        <f>(Prices!E259-Prices!E258)/Prices!E258</f>
        <v>4.5517095374193592E-3</v>
      </c>
      <c r="AF255" s="92">
        <f>(Prices!F259-Prices!F258)/Prices!F258</f>
        <v>-1.5110246878618221E-2</v>
      </c>
      <c r="AG255" s="92">
        <f>(Prices!G259-Prices!G258)/Prices!G258</f>
        <v>-1.4531296725486689E-3</v>
      </c>
      <c r="AH255" s="92">
        <f>(Prices!H259-Prices!H258)/Prices!H258</f>
        <v>1.1479591836734611E-2</v>
      </c>
      <c r="AI255" s="92">
        <f>(Prices!I259-Prices!I258)/Prices!I258</f>
        <v>5.0191108428887493E-2</v>
      </c>
      <c r="AJ255" s="92">
        <f>(Prices!J259-Prices!J258)/Prices!J258</f>
        <v>3.2634032634032556E-2</v>
      </c>
      <c r="AK255" s="92">
        <f>(Prices!K259-Prices!K258)/Prices!K258</f>
        <v>-1.6250858319981711E-2</v>
      </c>
      <c r="AL255" s="92">
        <f>(Prices!L259-Prices!L258)/Prices!L258</f>
        <v>1.7323013939639913E-2</v>
      </c>
      <c r="AM255" s="92">
        <f>(Prices!M259-Prices!M258)/Prices!M258</f>
        <v>-1.7471736896197358E-2</v>
      </c>
      <c r="AN255" s="92">
        <f>(Prices!N259-Prices!N258)/Prices!N258</f>
        <v>-2.2278533008504493E-3</v>
      </c>
    </row>
    <row r="256" spans="7:40" x14ac:dyDescent="0.25">
      <c r="G256" s="29"/>
      <c r="H256" s="29"/>
      <c r="I256" s="29"/>
      <c r="J256" s="29"/>
      <c r="K256" s="29"/>
      <c r="L256" s="29"/>
      <c r="M256" s="29"/>
      <c r="O256" s="38">
        <v>43497</v>
      </c>
      <c r="P256" s="92">
        <f t="shared" si="41"/>
        <v>1.6131195336457106E-2</v>
      </c>
      <c r="Q256" s="92">
        <f t="shared" si="42"/>
        <v>5.4963224446785367E-3</v>
      </c>
      <c r="R256" s="92">
        <f t="shared" si="43"/>
        <v>-2.7051821849483161E-2</v>
      </c>
      <c r="S256" s="92">
        <f t="shared" si="44"/>
        <v>6.3273578698968061E-2</v>
      </c>
      <c r="T256" s="92">
        <f t="shared" si="45"/>
        <v>3.9122498648892147E-2</v>
      </c>
      <c r="U256" s="92">
        <f t="shared" si="46"/>
        <v>-2.3687856527152589E-2</v>
      </c>
      <c r="V256" s="92">
        <f t="shared" si="47"/>
        <v>-1.6311354401805735E-2</v>
      </c>
      <c r="W256" s="92">
        <f t="shared" si="48"/>
        <v>-2.7499297347603459E-2</v>
      </c>
      <c r="X256" s="92">
        <f t="shared" si="49"/>
        <v>1.8180967762769996E-2</v>
      </c>
      <c r="Y256" s="92">
        <f t="shared" si="50"/>
        <v>-3.7957698744769855E-2</v>
      </c>
      <c r="Z256" s="92">
        <f t="shared" si="51"/>
        <v>1.5164965041223329E-2</v>
      </c>
      <c r="AB256" s="38">
        <v>43497</v>
      </c>
      <c r="AC256" s="36">
        <v>5.0999999999999993E-4</v>
      </c>
      <c r="AD256" s="92">
        <f>(Prices!D260-Prices!D259)/Prices!D259</f>
        <v>1.6641195336457106E-2</v>
      </c>
      <c r="AE256" s="92">
        <f>(Prices!E260-Prices!E259)/Prices!E259</f>
        <v>6.0063224446785368E-3</v>
      </c>
      <c r="AF256" s="92">
        <f>(Prices!F260-Prices!F259)/Prices!F259</f>
        <v>-2.6541821849483161E-2</v>
      </c>
      <c r="AG256" s="92">
        <f>(Prices!G260-Prices!G259)/Prices!G259</f>
        <v>6.3783578698968058E-2</v>
      </c>
      <c r="AH256" s="92">
        <f>(Prices!H260-Prices!H259)/Prices!H259</f>
        <v>3.9632498648892144E-2</v>
      </c>
      <c r="AI256" s="92">
        <f>(Prices!I260-Prices!I259)/Prices!I259</f>
        <v>-2.3177856527152589E-2</v>
      </c>
      <c r="AJ256" s="92">
        <f>(Prices!J260-Prices!J259)/Prices!J259</f>
        <v>-1.5801354401805735E-2</v>
      </c>
      <c r="AK256" s="92">
        <f>(Prices!K260-Prices!K259)/Prices!K259</f>
        <v>-2.6989297347603459E-2</v>
      </c>
      <c r="AL256" s="92">
        <f>(Prices!L260-Prices!L259)/Prices!L259</f>
        <v>1.8690967762769996E-2</v>
      </c>
      <c r="AM256" s="92">
        <f>(Prices!M260-Prices!M259)/Prices!M259</f>
        <v>-3.7447698744769858E-2</v>
      </c>
      <c r="AN256" s="92">
        <f>(Prices!N260-Prices!N259)/Prices!N259</f>
        <v>1.5674965041223329E-2</v>
      </c>
    </row>
    <row r="257" spans="7:40" x14ac:dyDescent="0.25">
      <c r="G257" s="29"/>
      <c r="H257" s="29"/>
      <c r="I257" s="29"/>
      <c r="J257" s="29"/>
      <c r="K257" s="29"/>
      <c r="L257" s="29"/>
      <c r="M257" s="29"/>
      <c r="O257" s="38">
        <v>43504</v>
      </c>
      <c r="P257" s="92">
        <f t="shared" si="41"/>
        <v>2.8539686684073097E-3</v>
      </c>
      <c r="Q257" s="92">
        <f t="shared" si="42"/>
        <v>1.9965264480988825E-2</v>
      </c>
      <c r="R257" s="92">
        <f t="shared" si="43"/>
        <v>-2.3833084045591119E-2</v>
      </c>
      <c r="S257" s="92">
        <f t="shared" si="44"/>
        <v>4.4657854712279892E-2</v>
      </c>
      <c r="T257" s="92">
        <f t="shared" si="45"/>
        <v>-1.9174260959972243E-2</v>
      </c>
      <c r="U257" s="92">
        <f t="shared" si="46"/>
        <v>2.464050004902444E-2</v>
      </c>
      <c r="V257" s="92">
        <f t="shared" si="47"/>
        <v>-3.8304036697247711E-2</v>
      </c>
      <c r="W257" s="92">
        <f t="shared" si="48"/>
        <v>-2.4611123864179768E-2</v>
      </c>
      <c r="X257" s="92">
        <f t="shared" si="49"/>
        <v>-2.4651904152526945E-2</v>
      </c>
      <c r="Y257" s="92">
        <f t="shared" si="50"/>
        <v>-5.6969454466420377E-2</v>
      </c>
      <c r="Z257" s="92">
        <f t="shared" si="51"/>
        <v>3.8738231254748174E-5</v>
      </c>
      <c r="AB257" s="38">
        <v>43504</v>
      </c>
      <c r="AC257" s="36">
        <v>4.6000000000000001E-4</v>
      </c>
      <c r="AD257" s="92">
        <f>(Prices!D261-Prices!D260)/Prices!D260</f>
        <v>3.3139686684073096E-3</v>
      </c>
      <c r="AE257" s="92">
        <f>(Prices!E261-Prices!E260)/Prices!E260</f>
        <v>2.0425264480988824E-2</v>
      </c>
      <c r="AF257" s="92">
        <f>(Prices!F261-Prices!F260)/Prices!F260</f>
        <v>-2.337308404559112E-2</v>
      </c>
      <c r="AG257" s="92">
        <f>(Prices!G261-Prices!G260)/Prices!G260</f>
        <v>4.5117854712279894E-2</v>
      </c>
      <c r="AH257" s="92">
        <f>(Prices!H261-Prices!H260)/Prices!H260</f>
        <v>-1.8714260959972244E-2</v>
      </c>
      <c r="AI257" s="92">
        <f>(Prices!I261-Prices!I260)/Prices!I260</f>
        <v>2.5100500049024439E-2</v>
      </c>
      <c r="AJ257" s="92">
        <f>(Prices!J261-Prices!J260)/Prices!J260</f>
        <v>-3.7844036697247709E-2</v>
      </c>
      <c r="AK257" s="92">
        <f>(Prices!K261-Prices!K260)/Prices!K260</f>
        <v>-2.4151123864179769E-2</v>
      </c>
      <c r="AL257" s="92">
        <f>(Prices!L261-Prices!L260)/Prices!L260</f>
        <v>-2.4191904152526946E-2</v>
      </c>
      <c r="AM257" s="92">
        <f>(Prices!M261-Prices!M260)/Prices!M260</f>
        <v>-5.6509454466420375E-2</v>
      </c>
      <c r="AN257" s="92">
        <f>(Prices!N261-Prices!N260)/Prices!N260</f>
        <v>4.9873823125474819E-4</v>
      </c>
    </row>
    <row r="258" spans="7:40" x14ac:dyDescent="0.25">
      <c r="G258" s="29"/>
      <c r="H258" s="29"/>
      <c r="I258" s="29"/>
      <c r="J258" s="29"/>
      <c r="K258" s="29"/>
      <c r="L258" s="29"/>
      <c r="M258" s="29"/>
      <c r="O258" s="38">
        <v>43511</v>
      </c>
      <c r="P258" s="92">
        <f t="shared" si="41"/>
        <v>4.478066433586915E-2</v>
      </c>
      <c r="Q258" s="92">
        <f t="shared" si="42"/>
        <v>1.637432560049272E-2</v>
      </c>
      <c r="R258" s="92">
        <f t="shared" si="43"/>
        <v>1.1962699860649554E-2</v>
      </c>
      <c r="S258" s="92">
        <f t="shared" si="44"/>
        <v>3.1794081153836654E-2</v>
      </c>
      <c r="T258" s="92">
        <f t="shared" si="45"/>
        <v>1.0488260639237107E-2</v>
      </c>
      <c r="U258" s="92">
        <f t="shared" si="46"/>
        <v>2.8425700621712062E-2</v>
      </c>
      <c r="V258" s="92">
        <f t="shared" si="47"/>
        <v>1.7418426698450368E-2</v>
      </c>
      <c r="W258" s="92">
        <f t="shared" si="48"/>
        <v>2.8454481744670416E-2</v>
      </c>
      <c r="X258" s="92">
        <f t="shared" si="49"/>
        <v>3.7714511085198063E-2</v>
      </c>
      <c r="Y258" s="92">
        <f t="shared" si="50"/>
        <v>2.6953038470398642E-2</v>
      </c>
      <c r="Z258" s="92">
        <f t="shared" si="51"/>
        <v>2.4548576082038084E-2</v>
      </c>
      <c r="AB258" s="38">
        <v>43511</v>
      </c>
      <c r="AC258" s="36">
        <v>4.6000000000000001E-4</v>
      </c>
      <c r="AD258" s="92">
        <f>(Prices!D262-Prices!D261)/Prices!D261</f>
        <v>4.5240664335869152E-2</v>
      </c>
      <c r="AE258" s="92">
        <f>(Prices!E262-Prices!E261)/Prices!E261</f>
        <v>1.6834325600492719E-2</v>
      </c>
      <c r="AF258" s="92">
        <f>(Prices!F262-Prices!F261)/Prices!F261</f>
        <v>1.2422699860649554E-2</v>
      </c>
      <c r="AG258" s="92">
        <f>(Prices!G262-Prices!G261)/Prices!G261</f>
        <v>3.2254081153836656E-2</v>
      </c>
      <c r="AH258" s="92">
        <f>(Prices!H262-Prices!H261)/Prices!H261</f>
        <v>1.0948260639237107E-2</v>
      </c>
      <c r="AI258" s="92">
        <f>(Prices!I262-Prices!I261)/Prices!I261</f>
        <v>2.8885700621712061E-2</v>
      </c>
      <c r="AJ258" s="92">
        <f>(Prices!J262-Prices!J261)/Prices!J261</f>
        <v>1.7878426698450366E-2</v>
      </c>
      <c r="AK258" s="92">
        <f>(Prices!K262-Prices!K261)/Prices!K261</f>
        <v>2.8914481744670414E-2</v>
      </c>
      <c r="AL258" s="92">
        <f>(Prices!L262-Prices!L261)/Prices!L261</f>
        <v>3.8174511085198065E-2</v>
      </c>
      <c r="AM258" s="92">
        <f>(Prices!M262-Prices!M261)/Prices!M261</f>
        <v>2.7413038470398641E-2</v>
      </c>
      <c r="AN258" s="92">
        <f>(Prices!N262-Prices!N261)/Prices!N261</f>
        <v>2.5008576082038082E-2</v>
      </c>
    </row>
    <row r="259" spans="7:40" x14ac:dyDescent="0.25">
      <c r="G259" s="29"/>
      <c r="H259" s="29"/>
      <c r="I259" s="29"/>
      <c r="J259" s="29"/>
      <c r="K259" s="29"/>
      <c r="L259" s="29"/>
      <c r="M259" s="29"/>
      <c r="O259" s="38">
        <v>43518</v>
      </c>
      <c r="P259" s="92">
        <f t="shared" si="41"/>
        <v>1.8861170161830116E-3</v>
      </c>
      <c r="Q259" s="92">
        <f t="shared" si="42"/>
        <v>6.3035776297193785E-3</v>
      </c>
      <c r="R259" s="92">
        <f t="shared" si="43"/>
        <v>1.4223361257606357E-2</v>
      </c>
      <c r="S259" s="92">
        <f t="shared" si="44"/>
        <v>1.4086474627365486E-2</v>
      </c>
      <c r="T259" s="92">
        <f t="shared" si="45"/>
        <v>2.6963580786026207E-2</v>
      </c>
      <c r="U259" s="92">
        <f t="shared" si="46"/>
        <v>-2.8770307706608806E-3</v>
      </c>
      <c r="V259" s="92">
        <f t="shared" si="47"/>
        <v>1.9446323185011914E-2</v>
      </c>
      <c r="W259" s="92">
        <f t="shared" si="48"/>
        <v>-5.2230388187664411E-3</v>
      </c>
      <c r="X259" s="92">
        <f t="shared" si="49"/>
        <v>-2.4580664517585209E-3</v>
      </c>
      <c r="Y259" s="92">
        <f t="shared" si="50"/>
        <v>-6.9966726457399139E-2</v>
      </c>
      <c r="Z259" s="92">
        <f t="shared" si="51"/>
        <v>5.6899565445323727E-3</v>
      </c>
      <c r="AB259" s="38">
        <v>43518</v>
      </c>
      <c r="AC259" s="36">
        <v>4.6000000000000001E-4</v>
      </c>
      <c r="AD259" s="92">
        <f>(Prices!D263-Prices!D262)/Prices!D262</f>
        <v>2.3461170161830115E-3</v>
      </c>
      <c r="AE259" s="92">
        <f>(Prices!E263-Prices!E262)/Prices!E262</f>
        <v>6.7635776297193789E-3</v>
      </c>
      <c r="AF259" s="92">
        <f>(Prices!F263-Prices!F262)/Prices!F262</f>
        <v>1.4683361257606357E-2</v>
      </c>
      <c r="AG259" s="92">
        <f>(Prices!G263-Prices!G262)/Prices!G262</f>
        <v>1.4546474627365486E-2</v>
      </c>
      <c r="AH259" s="92">
        <f>(Prices!H263-Prices!H262)/Prices!H262</f>
        <v>2.7423580786026205E-2</v>
      </c>
      <c r="AI259" s="92">
        <f>(Prices!I263-Prices!I262)/Prices!I262</f>
        <v>-2.4170307706608807E-3</v>
      </c>
      <c r="AJ259" s="92">
        <f>(Prices!J263-Prices!J262)/Prices!J262</f>
        <v>1.9906323185011912E-2</v>
      </c>
      <c r="AK259" s="92">
        <f>(Prices!K263-Prices!K262)/Prices!K262</f>
        <v>-4.7630388187664408E-3</v>
      </c>
      <c r="AL259" s="92">
        <f>(Prices!L263-Prices!L262)/Prices!L262</f>
        <v>-1.9980664517585209E-3</v>
      </c>
      <c r="AM259" s="92">
        <f>(Prices!M263-Prices!M262)/Prices!M262</f>
        <v>-6.9506726457399137E-2</v>
      </c>
      <c r="AN259" s="92">
        <f>(Prices!N263-Prices!N262)/Prices!N262</f>
        <v>6.149956544532373E-3</v>
      </c>
    </row>
    <row r="260" spans="7:40" x14ac:dyDescent="0.25">
      <c r="G260" s="29"/>
      <c r="H260" s="29"/>
      <c r="I260" s="29"/>
      <c r="J260" s="29"/>
      <c r="K260" s="29"/>
      <c r="L260" s="29"/>
      <c r="M260" s="29"/>
      <c r="O260" s="38">
        <v>43525</v>
      </c>
      <c r="P260" s="92">
        <f t="shared" si="41"/>
        <v>-9.3446425180490102E-3</v>
      </c>
      <c r="Q260" s="92">
        <f t="shared" si="42"/>
        <v>1.2274382833650817E-2</v>
      </c>
      <c r="R260" s="92">
        <f t="shared" si="43"/>
        <v>2.4160558559149854E-2</v>
      </c>
      <c r="S260" s="92">
        <f t="shared" si="44"/>
        <v>3.8615605213432561E-2</v>
      </c>
      <c r="T260" s="92">
        <f t="shared" si="45"/>
        <v>-1.7120999659979545E-2</v>
      </c>
      <c r="U260" s="92">
        <f t="shared" si="46"/>
        <v>-5.5853378063553923E-3</v>
      </c>
      <c r="V260" s="92">
        <f t="shared" si="47"/>
        <v>8.7248450057403303E-3</v>
      </c>
      <c r="W260" s="92">
        <f t="shared" si="48"/>
        <v>1.6529710457047164E-2</v>
      </c>
      <c r="X260" s="92">
        <f t="shared" si="49"/>
        <v>-6.0715749814510035E-2</v>
      </c>
      <c r="Y260" s="92">
        <f t="shared" si="50"/>
        <v>3.1829156626506101E-2</v>
      </c>
      <c r="Z260" s="92">
        <f t="shared" si="51"/>
        <v>3.4860517410523002E-3</v>
      </c>
      <c r="AB260" s="38">
        <v>43525</v>
      </c>
      <c r="AC260" s="36">
        <v>4.6000000000000001E-4</v>
      </c>
      <c r="AD260" s="92">
        <f>(Prices!D264-Prices!D263)/Prices!D263</f>
        <v>-8.8846425180490098E-3</v>
      </c>
      <c r="AE260" s="92">
        <f>(Prices!E264-Prices!E263)/Prices!E263</f>
        <v>1.2734382833650817E-2</v>
      </c>
      <c r="AF260" s="92">
        <f>(Prices!F264-Prices!F263)/Prices!F263</f>
        <v>2.4620558559149852E-2</v>
      </c>
      <c r="AG260" s="92">
        <f>(Prices!G264-Prices!G263)/Prices!G263</f>
        <v>3.9075605213432563E-2</v>
      </c>
      <c r="AH260" s="92">
        <f>(Prices!H264-Prices!H263)/Prices!H263</f>
        <v>-1.6660999659979546E-2</v>
      </c>
      <c r="AI260" s="92">
        <f>(Prices!I264-Prices!I263)/Prices!I263</f>
        <v>-5.125337806355392E-3</v>
      </c>
      <c r="AJ260" s="92">
        <f>(Prices!J264-Prices!J263)/Prices!J263</f>
        <v>9.1848450057403306E-3</v>
      </c>
      <c r="AK260" s="92">
        <f>(Prices!K264-Prices!K263)/Prices!K263</f>
        <v>1.6989710457047162E-2</v>
      </c>
      <c r="AL260" s="92">
        <f>(Prices!L264-Prices!L263)/Prices!L263</f>
        <v>-6.0255749814510033E-2</v>
      </c>
      <c r="AM260" s="92">
        <f>(Prices!M264-Prices!M263)/Prices!M263</f>
        <v>3.2289156626506103E-2</v>
      </c>
      <c r="AN260" s="92">
        <f>(Prices!N264-Prices!N263)/Prices!N263</f>
        <v>3.9460517410523002E-3</v>
      </c>
    </row>
    <row r="261" spans="7:40" x14ac:dyDescent="0.25">
      <c r="G261" s="29"/>
      <c r="H261" s="29"/>
      <c r="I261" s="29"/>
      <c r="J261" s="29"/>
      <c r="K261" s="29"/>
      <c r="L261" s="29"/>
      <c r="M261" s="29"/>
      <c r="O261" s="38">
        <v>43532</v>
      </c>
      <c r="P261" s="92">
        <f t="shared" ref="P261:P262" si="52">AD261-$AC261</f>
        <v>-3.226880853010719E-2</v>
      </c>
      <c r="Q261" s="92">
        <f t="shared" ref="Q261:Q262" si="53">AE261-$AC261</f>
        <v>-2.0757029702970269E-2</v>
      </c>
      <c r="R261" s="92">
        <f t="shared" ref="R261:R262" si="54">AF261-$AC261</f>
        <v>-3.0925404466814677E-2</v>
      </c>
      <c r="S261" s="92">
        <f t="shared" ref="S261:S262" si="55">AG261-$AC261</f>
        <v>-4.149306704189553E-2</v>
      </c>
      <c r="T261" s="92">
        <f t="shared" ref="T261:T262" si="56">AH261-$AC261</f>
        <v>-5.0079640387275318E-2</v>
      </c>
      <c r="U261" s="92">
        <f t="shared" ref="U261:U262" si="57">AI261-$AC261</f>
        <v>-1.8256927688272813E-2</v>
      </c>
      <c r="V261" s="92">
        <f t="shared" ref="V261:V262" si="58">AJ261-$AC261</f>
        <v>-4.2553287827076139E-2</v>
      </c>
      <c r="W261" s="92">
        <f t="shared" ref="W261:W262" si="59">AK261-$AC261</f>
        <v>-2.7283529411764717E-2</v>
      </c>
      <c r="X261" s="92">
        <f t="shared" ref="X261:X262" si="60">AL261-$AC261</f>
        <v>-7.8633324107392072E-2</v>
      </c>
      <c r="Y261" s="92">
        <f t="shared" ref="Y261:Y262" si="61">AM261-$AC261</f>
        <v>-1.9367563025210133E-2</v>
      </c>
      <c r="Z261" s="92">
        <f t="shared" ref="Z261:Z262" si="62">AN261-$AC261</f>
        <v>-2.2081460039193913E-2</v>
      </c>
      <c r="AB261" s="38">
        <v>43532</v>
      </c>
      <c r="AC261" s="36">
        <v>4.6000000000000001E-4</v>
      </c>
      <c r="AD261" s="92">
        <f>(Prices!D265-Prices!D264)/Prices!D264</f>
        <v>-3.1808808530107188E-2</v>
      </c>
      <c r="AE261" s="92">
        <f>(Prices!E265-Prices!E264)/Prices!E264</f>
        <v>-2.029702970297027E-2</v>
      </c>
      <c r="AF261" s="92">
        <f>(Prices!F265-Prices!F264)/Prices!F264</f>
        <v>-3.0465404466814679E-2</v>
      </c>
      <c r="AG261" s="92">
        <f>(Prices!G265-Prices!G264)/Prices!G264</f>
        <v>-4.1033067041895528E-2</v>
      </c>
      <c r="AH261" s="92">
        <f>(Prices!H265-Prices!H264)/Prices!H264</f>
        <v>-4.9619640387275316E-2</v>
      </c>
      <c r="AI261" s="92">
        <f>(Prices!I265-Prices!I264)/Prices!I264</f>
        <v>-1.7796927688272814E-2</v>
      </c>
      <c r="AJ261" s="92">
        <f>(Prices!J265-Prices!J264)/Prices!J264</f>
        <v>-4.2093287827076137E-2</v>
      </c>
      <c r="AK261" s="92">
        <f>(Prices!K265-Prices!K264)/Prices!K264</f>
        <v>-2.6823529411764718E-2</v>
      </c>
      <c r="AL261" s="92">
        <f>(Prices!L265-Prices!L264)/Prices!L264</f>
        <v>-7.817332410739207E-2</v>
      </c>
      <c r="AM261" s="92">
        <f>(Prices!M265-Prices!M264)/Prices!M264</f>
        <v>-1.8907563025210135E-2</v>
      </c>
      <c r="AN261" s="92">
        <f>(Prices!N265-Prices!N264)/Prices!N264</f>
        <v>-2.1621460039193914E-2</v>
      </c>
    </row>
    <row r="262" spans="7:40" x14ac:dyDescent="0.25">
      <c r="G262" s="29"/>
      <c r="H262" s="29"/>
      <c r="I262" s="29"/>
      <c r="J262" s="29"/>
      <c r="K262" s="29"/>
      <c r="L262" s="29"/>
      <c r="M262" s="29"/>
      <c r="O262" s="38">
        <v>43539</v>
      </c>
      <c r="P262" s="92">
        <f t="shared" si="52"/>
        <v>3.5330731245955628E-2</v>
      </c>
      <c r="Q262" s="92">
        <f t="shared" si="53"/>
        <v>1.9954350682162669E-2</v>
      </c>
      <c r="R262" s="92">
        <f t="shared" si="54"/>
        <v>5.6030583153671459E-2</v>
      </c>
      <c r="S262" s="92">
        <f t="shared" si="55"/>
        <v>-0.10352721013236124</v>
      </c>
      <c r="T262" s="92">
        <f t="shared" si="56"/>
        <v>2.9374455157358571E-2</v>
      </c>
      <c r="U262" s="92">
        <f t="shared" si="57"/>
        <v>5.5614766355140142E-2</v>
      </c>
      <c r="V262" s="92">
        <f t="shared" si="58"/>
        <v>7.2764845605698179E-4</v>
      </c>
      <c r="W262" s="92">
        <f t="shared" si="59"/>
        <v>4.717056092843324E-2</v>
      </c>
      <c r="X262" s="92">
        <f t="shared" si="60"/>
        <v>4.3786544311572119E-2</v>
      </c>
      <c r="Y262" s="92">
        <f t="shared" si="61"/>
        <v>6.1400575779205359E-2</v>
      </c>
      <c r="Z262" s="92">
        <f t="shared" si="62"/>
        <v>2.84892823637567E-2</v>
      </c>
      <c r="AB262" s="38">
        <v>43539</v>
      </c>
      <c r="AC262" s="36">
        <v>4.6000000000000001E-4</v>
      </c>
      <c r="AD262" s="92">
        <f>(Prices!D266-Prices!D265)/Prices!D265</f>
        <v>3.579073124595563E-2</v>
      </c>
      <c r="AE262" s="92">
        <f>(Prices!E266-Prices!E265)/Prices!E265</f>
        <v>2.0414350682162668E-2</v>
      </c>
      <c r="AF262" s="92">
        <f>(Prices!F266-Prices!F265)/Prices!F265</f>
        <v>5.6490583153671461E-2</v>
      </c>
      <c r="AG262" s="92">
        <f>(Prices!G266-Prices!G265)/Prices!G265</f>
        <v>-0.10306721013236124</v>
      </c>
      <c r="AH262" s="92">
        <f>(Prices!H266-Prices!H265)/Prices!H265</f>
        <v>2.983445515735857E-2</v>
      </c>
      <c r="AI262" s="92">
        <f>(Prices!I266-Prices!I265)/Prices!I265</f>
        <v>5.6074766355140145E-2</v>
      </c>
      <c r="AJ262" s="92">
        <f>(Prices!J266-Prices!J265)/Prices!J265</f>
        <v>1.1876484560569818E-3</v>
      </c>
      <c r="AK262" s="92">
        <f>(Prices!K266-Prices!K265)/Prices!K265</f>
        <v>4.7630560928433242E-2</v>
      </c>
      <c r="AL262" s="92">
        <f>(Prices!L266-Prices!L265)/Prices!L265</f>
        <v>4.4246544311572121E-2</v>
      </c>
      <c r="AM262" s="92">
        <f>(Prices!M266-Prices!M265)/Prices!M265</f>
        <v>6.1860575779205361E-2</v>
      </c>
      <c r="AN262" s="92">
        <f>(Prices!N266-Prices!N265)/Prices!N265</f>
        <v>2.8949282363756698E-2</v>
      </c>
    </row>
    <row r="263" spans="7:40" x14ac:dyDescent="0.25">
      <c r="G263" s="29"/>
      <c r="H263" s="29"/>
      <c r="I263" s="29"/>
      <c r="J263" s="29"/>
      <c r="K263" s="29"/>
      <c r="L263" s="29"/>
      <c r="M263" s="29"/>
    </row>
    <row r="264" spans="7:40" x14ac:dyDescent="0.25">
      <c r="G264" s="29"/>
      <c r="H264" s="29"/>
      <c r="I264" s="29"/>
      <c r="J264" s="29"/>
      <c r="K264" s="29"/>
      <c r="L264" s="29"/>
      <c r="M264" s="29"/>
    </row>
    <row r="265" spans="7:40" x14ac:dyDescent="0.25">
      <c r="G265" s="29"/>
      <c r="H265" s="29"/>
      <c r="I265" s="29"/>
      <c r="J265" s="29"/>
      <c r="K265" s="29"/>
      <c r="L265" s="29"/>
      <c r="M265" s="29"/>
    </row>
    <row r="266" spans="7:40" x14ac:dyDescent="0.25">
      <c r="G266" s="29"/>
      <c r="H266" s="29"/>
      <c r="I266" s="29"/>
      <c r="J266" s="29"/>
      <c r="K266" s="29"/>
      <c r="L266" s="29"/>
      <c r="M266" s="29"/>
    </row>
    <row r="267" spans="7:40" x14ac:dyDescent="0.25">
      <c r="G267" s="29"/>
      <c r="H267" s="29"/>
      <c r="I267" s="29"/>
      <c r="J267" s="29"/>
      <c r="K267" s="29"/>
      <c r="L267" s="29"/>
      <c r="M267" s="29"/>
    </row>
    <row r="268" spans="7:40" x14ac:dyDescent="0.25">
      <c r="G268" s="29"/>
      <c r="H268" s="29"/>
      <c r="I268" s="29"/>
      <c r="J268" s="29"/>
      <c r="K268" s="29"/>
      <c r="L268" s="29"/>
      <c r="M268" s="29"/>
    </row>
    <row r="269" spans="7:40" x14ac:dyDescent="0.25">
      <c r="G269" s="29"/>
      <c r="H269" s="29"/>
      <c r="I269" s="29"/>
      <c r="J269" s="29"/>
      <c r="K269" s="29"/>
      <c r="L269" s="29"/>
      <c r="M269" s="29"/>
    </row>
    <row r="270" spans="7:40" x14ac:dyDescent="0.25">
      <c r="G270" s="29"/>
      <c r="H270" s="29"/>
      <c r="I270" s="29"/>
      <c r="J270" s="29"/>
      <c r="K270" s="29"/>
      <c r="L270" s="29"/>
      <c r="M270" s="29"/>
    </row>
    <row r="271" spans="7:40" x14ac:dyDescent="0.25">
      <c r="G271" s="29"/>
      <c r="H271" s="29"/>
      <c r="I271" s="29"/>
      <c r="J271" s="29"/>
      <c r="K271" s="29"/>
      <c r="L271" s="29"/>
      <c r="M271" s="29"/>
    </row>
    <row r="272" spans="7:40" x14ac:dyDescent="0.25">
      <c r="G272" s="29"/>
      <c r="H272" s="29"/>
      <c r="I272" s="29"/>
      <c r="J272" s="29"/>
      <c r="K272" s="29"/>
      <c r="L272" s="29"/>
      <c r="M272" s="29"/>
    </row>
    <row r="273" spans="7:13" x14ac:dyDescent="0.25">
      <c r="G273" s="29"/>
      <c r="H273" s="29"/>
      <c r="I273" s="29"/>
      <c r="J273" s="29"/>
      <c r="K273" s="29"/>
      <c r="L273" s="29"/>
      <c r="M273" s="29"/>
    </row>
    <row r="274" spans="7:13" x14ac:dyDescent="0.25">
      <c r="G274" s="29"/>
      <c r="H274" s="29"/>
      <c r="I274" s="29"/>
      <c r="J274" s="29"/>
      <c r="K274" s="29"/>
      <c r="L274" s="29"/>
      <c r="M274" s="29"/>
    </row>
    <row r="275" spans="7:13" x14ac:dyDescent="0.25">
      <c r="G275" s="29"/>
      <c r="H275" s="29"/>
      <c r="I275" s="29"/>
      <c r="J275" s="29"/>
      <c r="K275" s="29"/>
      <c r="L275" s="29"/>
      <c r="M275" s="29"/>
    </row>
    <row r="276" spans="7:13" x14ac:dyDescent="0.25">
      <c r="G276" s="29"/>
      <c r="H276" s="29"/>
      <c r="I276" s="29"/>
      <c r="J276" s="29"/>
      <c r="K276" s="29"/>
      <c r="L276" s="29"/>
      <c r="M276" s="29"/>
    </row>
    <row r="277" spans="7:13" x14ac:dyDescent="0.25">
      <c r="G277" s="29"/>
      <c r="H277" s="29"/>
      <c r="I277" s="29"/>
      <c r="J277" s="29"/>
      <c r="K277" s="29"/>
      <c r="L277" s="29"/>
      <c r="M277" s="29"/>
    </row>
    <row r="278" spans="7:13" x14ac:dyDescent="0.25">
      <c r="G278" s="29"/>
      <c r="H278" s="29"/>
      <c r="I278" s="29"/>
      <c r="J278" s="29"/>
      <c r="K278" s="29"/>
      <c r="L278" s="29"/>
      <c r="M278" s="29"/>
    </row>
    <row r="279" spans="7:13" x14ac:dyDescent="0.25">
      <c r="G279" s="29"/>
      <c r="H279" s="29"/>
      <c r="I279" s="29"/>
      <c r="J279" s="29"/>
      <c r="K279" s="29"/>
      <c r="L279" s="29"/>
      <c r="M279" s="29"/>
    </row>
    <row r="280" spans="7:13" x14ac:dyDescent="0.25">
      <c r="G280" s="29"/>
      <c r="H280" s="29"/>
      <c r="I280" s="29"/>
      <c r="J280" s="29"/>
      <c r="K280" s="29"/>
      <c r="L280" s="29"/>
      <c r="M280" s="29"/>
    </row>
    <row r="281" spans="7:13" x14ac:dyDescent="0.25">
      <c r="G281" s="29"/>
      <c r="H281" s="29"/>
      <c r="I281" s="29"/>
      <c r="J281" s="29"/>
      <c r="K281" s="29"/>
      <c r="L281" s="29"/>
      <c r="M281" s="29"/>
    </row>
    <row r="282" spans="7:13" x14ac:dyDescent="0.25">
      <c r="G282" s="29"/>
      <c r="H282" s="29"/>
      <c r="I282" s="29"/>
      <c r="J282" s="29"/>
      <c r="K282" s="29"/>
      <c r="L282" s="29"/>
      <c r="M282" s="29"/>
    </row>
    <row r="283" spans="7:13" x14ac:dyDescent="0.25">
      <c r="G283" s="29"/>
      <c r="H283" s="29"/>
      <c r="I283" s="29"/>
      <c r="J283" s="29"/>
      <c r="K283" s="29"/>
      <c r="L283" s="29"/>
      <c r="M283" s="29"/>
    </row>
    <row r="284" spans="7:13" x14ac:dyDescent="0.25">
      <c r="G284" s="29"/>
      <c r="H284" s="29"/>
      <c r="I284" s="29"/>
      <c r="J284" s="29"/>
      <c r="K284" s="29"/>
      <c r="L284" s="29"/>
      <c r="M284" s="29"/>
    </row>
    <row r="285" spans="7:13" x14ac:dyDescent="0.25">
      <c r="G285" s="29"/>
      <c r="H285" s="29"/>
      <c r="I285" s="29"/>
      <c r="J285" s="29"/>
      <c r="K285" s="29"/>
      <c r="L285" s="29"/>
      <c r="M285" s="29"/>
    </row>
    <row r="286" spans="7:13" x14ac:dyDescent="0.25">
      <c r="G286" s="29"/>
      <c r="H286" s="29"/>
      <c r="I286" s="29"/>
      <c r="J286" s="29"/>
      <c r="K286" s="29"/>
      <c r="L286" s="29"/>
      <c r="M286" s="29"/>
    </row>
    <row r="287" spans="7:13" x14ac:dyDescent="0.25">
      <c r="G287" s="29"/>
      <c r="H287" s="29"/>
      <c r="I287" s="29"/>
      <c r="J287" s="29"/>
      <c r="K287" s="29"/>
      <c r="L287" s="29"/>
      <c r="M287" s="29"/>
    </row>
    <row r="288" spans="7:13" x14ac:dyDescent="0.25">
      <c r="G288" s="29"/>
      <c r="H288" s="29"/>
      <c r="I288" s="29"/>
      <c r="J288" s="29"/>
      <c r="K288" s="29"/>
      <c r="L288" s="29"/>
      <c r="M288" s="29"/>
    </row>
    <row r="289" spans="7:13" x14ac:dyDescent="0.25">
      <c r="G289" s="29"/>
      <c r="H289" s="29"/>
      <c r="I289" s="29"/>
      <c r="J289" s="29"/>
      <c r="K289" s="29"/>
      <c r="L289" s="29"/>
      <c r="M289" s="29"/>
    </row>
    <row r="290" spans="7:13" x14ac:dyDescent="0.25">
      <c r="G290" s="29"/>
      <c r="H290" s="29"/>
      <c r="I290" s="29"/>
      <c r="J290" s="29"/>
      <c r="K290" s="29"/>
      <c r="L290" s="29"/>
      <c r="M290" s="29"/>
    </row>
    <row r="291" spans="7:13" x14ac:dyDescent="0.25">
      <c r="G291" s="29"/>
      <c r="H291" s="29"/>
      <c r="I291" s="29"/>
      <c r="J291" s="29"/>
      <c r="K291" s="29"/>
      <c r="L291" s="29"/>
      <c r="M291" s="29"/>
    </row>
    <row r="292" spans="7:13" x14ac:dyDescent="0.25">
      <c r="G292" s="29"/>
      <c r="H292" s="29"/>
      <c r="I292" s="29"/>
      <c r="J292" s="29"/>
      <c r="K292" s="29"/>
      <c r="L292" s="29"/>
      <c r="M292" s="29"/>
    </row>
    <row r="293" spans="7:13" x14ac:dyDescent="0.25">
      <c r="G293" s="29"/>
      <c r="H293" s="29"/>
      <c r="I293" s="29"/>
      <c r="J293" s="29"/>
      <c r="K293" s="29"/>
      <c r="L293" s="29"/>
      <c r="M293" s="29"/>
    </row>
    <row r="294" spans="7:13" x14ac:dyDescent="0.25">
      <c r="G294" s="29"/>
      <c r="H294" s="29"/>
      <c r="I294" s="29"/>
      <c r="J294" s="29"/>
      <c r="K294" s="29"/>
      <c r="L294" s="29"/>
      <c r="M294" s="29"/>
    </row>
    <row r="295" spans="7:13" x14ac:dyDescent="0.25">
      <c r="G295" s="29"/>
      <c r="H295" s="29"/>
      <c r="I295" s="29"/>
      <c r="J295" s="29"/>
      <c r="K295" s="29"/>
      <c r="L295" s="29"/>
      <c r="M295" s="29"/>
    </row>
    <row r="296" spans="7:13" x14ac:dyDescent="0.25">
      <c r="G296" s="29"/>
      <c r="H296" s="29"/>
      <c r="I296" s="29"/>
      <c r="J296" s="29"/>
      <c r="K296" s="29"/>
      <c r="L296" s="29"/>
      <c r="M296" s="29"/>
    </row>
    <row r="297" spans="7:13" x14ac:dyDescent="0.25">
      <c r="G297" s="29"/>
      <c r="H297" s="29"/>
      <c r="I297" s="29"/>
      <c r="J297" s="29"/>
      <c r="K297" s="29"/>
      <c r="L297" s="29"/>
      <c r="M297" s="29"/>
    </row>
  </sheetData>
  <mergeCells count="3">
    <mergeCell ref="O1:Z1"/>
    <mergeCell ref="AB1:AN1"/>
    <mergeCell ref="A1:L1"/>
  </mergeCells>
  <conditionalFormatting sqref="B4:K13">
    <cfRule type="colorScale" priority="4">
      <colorScale>
        <cfvo type="min"/>
        <cfvo type="percentile" val="50"/>
        <cfvo type="max"/>
        <color rgb="FF63BE7B"/>
        <color rgb="FFFFEB84"/>
        <color rgb="FFF8696B"/>
      </colorScale>
    </cfRule>
  </conditionalFormatting>
  <conditionalFormatting sqref="B16:K25">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D15"/>
  <sheetViews>
    <sheetView topLeftCell="A10" zoomScaleNormal="100" workbookViewId="0">
      <selection activeCell="C15" sqref="C15:D15"/>
    </sheetView>
  </sheetViews>
  <sheetFormatPr defaultColWidth="8.85546875" defaultRowHeight="15" x14ac:dyDescent="0.25"/>
  <cols>
    <col min="1" max="1" width="14.7109375" style="29" customWidth="1"/>
    <col min="2" max="2" width="17.140625" style="50" customWidth="1"/>
    <col min="3" max="3" width="43.85546875" style="50" customWidth="1"/>
    <col min="4" max="4" width="36.28515625" style="29" customWidth="1"/>
    <col min="5" max="16384" width="8.85546875" style="29"/>
  </cols>
  <sheetData>
    <row r="1" spans="2:4" ht="34.15" customHeight="1" x14ac:dyDescent="0.25">
      <c r="B1" s="60"/>
      <c r="C1" s="62" t="s">
        <v>84</v>
      </c>
      <c r="D1" s="64" t="s">
        <v>79</v>
      </c>
    </row>
    <row r="2" spans="2:4" ht="19.149999999999999" customHeight="1" x14ac:dyDescent="0.25">
      <c r="B2" s="60" t="s">
        <v>80</v>
      </c>
      <c r="C2" s="61" t="s">
        <v>120</v>
      </c>
      <c r="D2" s="61" t="s">
        <v>121</v>
      </c>
    </row>
    <row r="3" spans="2:4" ht="36" customHeight="1" x14ac:dyDescent="0.25">
      <c r="B3" s="60" t="s">
        <v>81</v>
      </c>
      <c r="C3" s="61" t="s">
        <v>123</v>
      </c>
      <c r="D3" s="61" t="s">
        <v>122</v>
      </c>
    </row>
    <row r="4" spans="2:4" ht="40.9" customHeight="1" x14ac:dyDescent="0.25">
      <c r="B4" s="60" t="s">
        <v>82</v>
      </c>
      <c r="C4" s="60" t="s">
        <v>124</v>
      </c>
      <c r="D4" s="61" t="s">
        <v>125</v>
      </c>
    </row>
    <row r="5" spans="2:4" ht="31.9" customHeight="1" x14ac:dyDescent="0.25">
      <c r="B5" s="60" t="s">
        <v>83</v>
      </c>
      <c r="C5" s="60" t="s">
        <v>126</v>
      </c>
      <c r="D5" s="61" t="s">
        <v>127</v>
      </c>
    </row>
    <row r="7" spans="2:4" x14ac:dyDescent="0.25">
      <c r="B7" s="89" t="s">
        <v>85</v>
      </c>
      <c r="C7" s="89"/>
      <c r="D7" s="89"/>
    </row>
    <row r="8" spans="2:4" ht="37.5" customHeight="1" x14ac:dyDescent="0.25">
      <c r="B8" s="60" t="s">
        <v>86</v>
      </c>
      <c r="C8" s="90" t="s">
        <v>128</v>
      </c>
      <c r="D8" s="91"/>
    </row>
    <row r="9" spans="2:4" ht="44.25" customHeight="1" x14ac:dyDescent="0.25">
      <c r="B9" s="60" t="s">
        <v>87</v>
      </c>
      <c r="C9" s="90" t="s">
        <v>129</v>
      </c>
      <c r="D9" s="91"/>
    </row>
    <row r="10" spans="2:4" ht="47.25" customHeight="1" x14ac:dyDescent="0.25">
      <c r="B10" s="60" t="s">
        <v>88</v>
      </c>
      <c r="C10" s="90" t="s">
        <v>119</v>
      </c>
      <c r="D10" s="91"/>
    </row>
    <row r="11" spans="2:4" ht="69" customHeight="1" x14ac:dyDescent="0.25">
      <c r="B11" s="60" t="s">
        <v>89</v>
      </c>
      <c r="C11" s="90" t="s">
        <v>130</v>
      </c>
      <c r="D11" s="91"/>
    </row>
    <row r="13" spans="2:4" x14ac:dyDescent="0.25">
      <c r="B13" s="89" t="s">
        <v>27</v>
      </c>
      <c r="C13" s="89"/>
      <c r="D13" s="89"/>
    </row>
    <row r="14" spans="2:4" ht="60" customHeight="1" x14ac:dyDescent="0.25">
      <c r="B14" s="63" t="s">
        <v>73</v>
      </c>
      <c r="C14" s="89" t="s">
        <v>133</v>
      </c>
      <c r="D14" s="89"/>
    </row>
    <row r="15" spans="2:4" ht="100.5" customHeight="1" x14ac:dyDescent="0.25">
      <c r="B15" s="63" t="s">
        <v>74</v>
      </c>
      <c r="C15" s="89" t="s">
        <v>134</v>
      </c>
      <c r="D15" s="89"/>
    </row>
  </sheetData>
  <mergeCells count="8">
    <mergeCell ref="B13:D13"/>
    <mergeCell ref="C14:D14"/>
    <mergeCell ref="C15:D15"/>
    <mergeCell ref="B7:D7"/>
    <mergeCell ref="C8:D8"/>
    <mergeCell ref="C9:D9"/>
    <mergeCell ref="C10:D10"/>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4:N266"/>
  <sheetViews>
    <sheetView workbookViewId="0">
      <selection activeCell="D7" sqref="D7"/>
    </sheetView>
  </sheetViews>
  <sheetFormatPr defaultRowHeight="15" x14ac:dyDescent="0.25"/>
  <cols>
    <col min="2" max="2" width="10.7109375" bestFit="1" customWidth="1"/>
    <col min="3" max="15" width="11.85546875" customWidth="1"/>
  </cols>
  <sheetData>
    <row r="4" spans="3:14" ht="15.75" x14ac:dyDescent="0.25">
      <c r="C4" s="45"/>
      <c r="D4" s="46" t="s">
        <v>50</v>
      </c>
      <c r="E4" s="46" t="s">
        <v>51</v>
      </c>
      <c r="F4" s="46" t="s">
        <v>52</v>
      </c>
      <c r="G4" s="46" t="s">
        <v>53</v>
      </c>
      <c r="H4" s="46" t="s">
        <v>54</v>
      </c>
      <c r="I4" s="46" t="s">
        <v>55</v>
      </c>
      <c r="J4" s="46" t="s">
        <v>56</v>
      </c>
      <c r="K4" s="46" t="s">
        <v>57</v>
      </c>
      <c r="L4" s="47" t="s">
        <v>58</v>
      </c>
      <c r="M4" s="47" t="s">
        <v>59</v>
      </c>
      <c r="N4" s="46" t="s">
        <v>60</v>
      </c>
    </row>
    <row r="5" spans="3:14" ht="15.75" x14ac:dyDescent="0.25">
      <c r="C5" s="48" t="s">
        <v>12</v>
      </c>
      <c r="D5" s="5" t="s">
        <v>61</v>
      </c>
      <c r="E5" s="5" t="s">
        <v>48</v>
      </c>
      <c r="F5" s="5" t="s">
        <v>62</v>
      </c>
      <c r="G5" s="5" t="s">
        <v>63</v>
      </c>
      <c r="H5" s="5" t="s">
        <v>64</v>
      </c>
      <c r="I5" s="5" t="s">
        <v>65</v>
      </c>
      <c r="J5" s="5" t="s">
        <v>66</v>
      </c>
      <c r="K5" s="5" t="s">
        <v>67</v>
      </c>
      <c r="L5" s="49" t="s">
        <v>68</v>
      </c>
      <c r="M5" s="49" t="s">
        <v>69</v>
      </c>
      <c r="N5" s="5" t="s">
        <v>70</v>
      </c>
    </row>
    <row r="6" spans="3:14" x14ac:dyDescent="0.25">
      <c r="C6" s="38">
        <v>41719</v>
      </c>
      <c r="D6" s="39">
        <v>133.12</v>
      </c>
      <c r="E6" s="39">
        <v>40.729999999999997</v>
      </c>
      <c r="F6" s="39">
        <v>360.62</v>
      </c>
      <c r="G6" s="39">
        <v>122.58</v>
      </c>
      <c r="H6" s="39">
        <v>39.979999999999997</v>
      </c>
      <c r="I6" s="39">
        <v>47.15</v>
      </c>
      <c r="J6" s="39">
        <v>15.47</v>
      </c>
      <c r="K6" s="39">
        <v>32.6</v>
      </c>
      <c r="L6" s="39">
        <v>116.99</v>
      </c>
      <c r="M6" s="39">
        <v>20.78</v>
      </c>
      <c r="N6" s="39">
        <v>1866.5200199999999</v>
      </c>
    </row>
    <row r="7" spans="3:14" x14ac:dyDescent="0.25">
      <c r="C7" s="38">
        <v>41726</v>
      </c>
      <c r="D7" s="39">
        <v>134.19999999999999</v>
      </c>
      <c r="E7" s="39">
        <v>41.15</v>
      </c>
      <c r="F7" s="39">
        <v>338.29001</v>
      </c>
      <c r="G7" s="39">
        <v>124.46</v>
      </c>
      <c r="H7" s="39">
        <v>37.24</v>
      </c>
      <c r="I7" s="39">
        <v>46.64</v>
      </c>
      <c r="J7" s="39">
        <v>15.45</v>
      </c>
      <c r="K7" s="39">
        <v>30.91</v>
      </c>
      <c r="L7" s="39">
        <v>113.08</v>
      </c>
      <c r="M7" s="39">
        <v>20.45</v>
      </c>
      <c r="N7" s="39">
        <v>1857.62</v>
      </c>
    </row>
    <row r="8" spans="3:14" x14ac:dyDescent="0.25">
      <c r="C8" s="38">
        <v>41733</v>
      </c>
      <c r="D8" s="39">
        <v>135.86000000000001</v>
      </c>
      <c r="E8" s="39">
        <v>41.83</v>
      </c>
      <c r="F8" s="39">
        <v>323</v>
      </c>
      <c r="G8" s="39">
        <v>127.38</v>
      </c>
      <c r="H8" s="39">
        <v>37.9</v>
      </c>
      <c r="I8" s="39">
        <v>46.34</v>
      </c>
      <c r="J8" s="39">
        <v>16.13</v>
      </c>
      <c r="K8" s="39">
        <v>30.37</v>
      </c>
      <c r="L8" s="39">
        <v>112.21</v>
      </c>
      <c r="M8" s="39">
        <v>20.12</v>
      </c>
      <c r="N8" s="39">
        <v>1865.08997</v>
      </c>
    </row>
    <row r="9" spans="3:14" x14ac:dyDescent="0.25">
      <c r="C9" s="38">
        <v>41740</v>
      </c>
      <c r="D9" s="39">
        <v>132.38999999999999</v>
      </c>
      <c r="E9" s="39">
        <v>41.06</v>
      </c>
      <c r="F9" s="39">
        <v>311.73000999999999</v>
      </c>
      <c r="G9" s="39">
        <v>122.07</v>
      </c>
      <c r="H9" s="39">
        <v>37.03</v>
      </c>
      <c r="I9" s="39">
        <v>44.98</v>
      </c>
      <c r="J9" s="39">
        <v>15.63</v>
      </c>
      <c r="K9" s="39">
        <v>28.47</v>
      </c>
      <c r="L9" s="39">
        <v>108.16</v>
      </c>
      <c r="M9" s="39">
        <v>19.04</v>
      </c>
      <c r="N9" s="39">
        <v>1815.68994</v>
      </c>
    </row>
    <row r="10" spans="3:14" x14ac:dyDescent="0.25">
      <c r="C10" s="38">
        <v>41747</v>
      </c>
      <c r="D10" s="39">
        <v>137.72999999999999</v>
      </c>
      <c r="E10" s="39">
        <v>42.03</v>
      </c>
      <c r="F10" s="39">
        <v>324.91000000000003</v>
      </c>
      <c r="G10" s="39">
        <v>127.92</v>
      </c>
      <c r="H10" s="39">
        <v>37.32</v>
      </c>
      <c r="I10" s="39">
        <v>45.83</v>
      </c>
      <c r="J10" s="39">
        <v>16</v>
      </c>
      <c r="K10" s="39">
        <v>30.76</v>
      </c>
      <c r="L10" s="39">
        <v>104.74</v>
      </c>
      <c r="M10" s="39">
        <v>19.690000000000001</v>
      </c>
      <c r="N10" s="39">
        <v>1864.84998</v>
      </c>
    </row>
    <row r="11" spans="3:14" x14ac:dyDescent="0.25">
      <c r="C11" s="38">
        <v>41754</v>
      </c>
      <c r="D11" s="39">
        <v>136.56</v>
      </c>
      <c r="E11" s="39">
        <v>43.04</v>
      </c>
      <c r="F11" s="39">
        <v>303.82999000000001</v>
      </c>
      <c r="G11" s="39">
        <v>128.66</v>
      </c>
      <c r="H11" s="39">
        <v>38.06</v>
      </c>
      <c r="I11" s="39">
        <v>46.34</v>
      </c>
      <c r="J11" s="39">
        <v>15.78</v>
      </c>
      <c r="K11" s="39">
        <v>30.58</v>
      </c>
      <c r="L11" s="39">
        <v>109.18</v>
      </c>
      <c r="M11" s="39">
        <v>19.46</v>
      </c>
      <c r="N11" s="39">
        <v>1863.40002</v>
      </c>
    </row>
    <row r="12" spans="3:14" x14ac:dyDescent="0.25">
      <c r="C12" s="38">
        <v>41761</v>
      </c>
      <c r="D12" s="39">
        <v>140.12</v>
      </c>
      <c r="E12" s="39">
        <v>44.14</v>
      </c>
      <c r="F12" s="39">
        <v>308.01001000000002</v>
      </c>
      <c r="G12" s="39">
        <v>129.94</v>
      </c>
      <c r="H12" s="39">
        <v>38.81</v>
      </c>
      <c r="I12" s="39">
        <v>45.78</v>
      </c>
      <c r="J12" s="39">
        <v>15.9</v>
      </c>
      <c r="K12" s="39">
        <v>30.69</v>
      </c>
      <c r="L12" s="39">
        <v>108.89</v>
      </c>
      <c r="M12" s="39">
        <v>19.940000000000001</v>
      </c>
      <c r="N12" s="39">
        <v>1881.1400100000001</v>
      </c>
    </row>
    <row r="13" spans="3:14" x14ac:dyDescent="0.25">
      <c r="C13" s="38">
        <v>41768</v>
      </c>
      <c r="D13" s="39">
        <v>141.34</v>
      </c>
      <c r="E13" s="39">
        <v>43.92</v>
      </c>
      <c r="F13" s="39">
        <v>292.23998999999998</v>
      </c>
      <c r="G13" s="39">
        <v>131.10001</v>
      </c>
      <c r="H13" s="39">
        <v>39.130000000000003</v>
      </c>
      <c r="I13" s="39">
        <v>45.84</v>
      </c>
      <c r="J13" s="39">
        <v>15.77</v>
      </c>
      <c r="K13" s="39">
        <v>29.68</v>
      </c>
      <c r="L13" s="39">
        <v>120.04</v>
      </c>
      <c r="M13" s="39">
        <v>20.79</v>
      </c>
      <c r="N13" s="39">
        <v>1878.4799800000001</v>
      </c>
    </row>
    <row r="14" spans="3:14" x14ac:dyDescent="0.25">
      <c r="C14" s="38">
        <v>41775</v>
      </c>
      <c r="D14" s="39">
        <v>141.13</v>
      </c>
      <c r="E14" s="39">
        <v>43.8</v>
      </c>
      <c r="F14" s="39">
        <v>297.70001000000002</v>
      </c>
      <c r="G14" s="39">
        <v>130.81</v>
      </c>
      <c r="H14" s="39">
        <v>38.24</v>
      </c>
      <c r="I14" s="39">
        <v>44.99</v>
      </c>
      <c r="J14" s="39">
        <v>15.76</v>
      </c>
      <c r="K14" s="39">
        <v>30.14</v>
      </c>
      <c r="L14" s="39">
        <v>119</v>
      </c>
      <c r="M14" s="39">
        <v>20.350000000000001</v>
      </c>
      <c r="N14" s="39">
        <v>1877.8599899999999</v>
      </c>
    </row>
    <row r="15" spans="3:14" x14ac:dyDescent="0.25">
      <c r="C15" s="38">
        <v>41782</v>
      </c>
      <c r="D15" s="39">
        <v>141.13999999999999</v>
      </c>
      <c r="E15" s="39">
        <v>43.37</v>
      </c>
      <c r="F15" s="39">
        <v>312.23998999999998</v>
      </c>
      <c r="G15" s="39">
        <v>132.41</v>
      </c>
      <c r="H15" s="39">
        <v>40.020000000000003</v>
      </c>
      <c r="I15" s="39">
        <v>46.25</v>
      </c>
      <c r="J15" s="39">
        <v>16.02</v>
      </c>
      <c r="K15" s="39">
        <v>30.49</v>
      </c>
      <c r="L15" s="39">
        <v>124.49</v>
      </c>
      <c r="M15" s="39">
        <v>20.68</v>
      </c>
      <c r="N15" s="39">
        <v>1900.5300299999999</v>
      </c>
    </row>
    <row r="16" spans="3:14" x14ac:dyDescent="0.25">
      <c r="C16" s="38">
        <v>41789</v>
      </c>
      <c r="D16" s="39">
        <v>142.55000000000001</v>
      </c>
      <c r="E16" s="39">
        <v>44.68</v>
      </c>
      <c r="F16" s="39">
        <v>312.54998999999998</v>
      </c>
      <c r="G16" s="39">
        <v>135.25</v>
      </c>
      <c r="H16" s="39">
        <v>40.03</v>
      </c>
      <c r="I16" s="39">
        <v>46.98</v>
      </c>
      <c r="J16" s="39">
        <v>16.440000000000001</v>
      </c>
      <c r="K16" s="39">
        <v>30.86</v>
      </c>
      <c r="L16" s="39">
        <v>124.46</v>
      </c>
      <c r="M16" s="39">
        <v>20.78</v>
      </c>
      <c r="N16" s="39">
        <v>1923.5699500000001</v>
      </c>
    </row>
    <row r="17" spans="3:14" x14ac:dyDescent="0.25">
      <c r="C17" s="38">
        <v>41796</v>
      </c>
      <c r="D17" s="39">
        <v>144.63999999999999</v>
      </c>
      <c r="E17" s="39">
        <v>44.26</v>
      </c>
      <c r="F17" s="39">
        <v>329.67000999999999</v>
      </c>
      <c r="G17" s="39">
        <v>138.25</v>
      </c>
      <c r="H17" s="39">
        <v>40.25</v>
      </c>
      <c r="I17" s="39">
        <v>47.5</v>
      </c>
      <c r="J17" s="39">
        <v>17.079999999999998</v>
      </c>
      <c r="K17" s="39">
        <v>31.95</v>
      </c>
      <c r="L17" s="39">
        <v>126.38</v>
      </c>
      <c r="M17" s="39">
        <v>20.92</v>
      </c>
      <c r="N17" s="39">
        <v>1949.43994</v>
      </c>
    </row>
    <row r="18" spans="3:14" x14ac:dyDescent="0.25">
      <c r="C18" s="38">
        <v>41803</v>
      </c>
      <c r="D18" s="39">
        <v>143.36000000000001</v>
      </c>
      <c r="E18" s="39">
        <v>44</v>
      </c>
      <c r="F18" s="39">
        <v>326.26999000000001</v>
      </c>
      <c r="G18" s="39">
        <v>132.28998999999999</v>
      </c>
      <c r="H18" s="39">
        <v>38.92</v>
      </c>
      <c r="I18" s="39">
        <v>48.33</v>
      </c>
      <c r="J18" s="39">
        <v>16.559999999999999</v>
      </c>
      <c r="K18" s="39">
        <v>31.59</v>
      </c>
      <c r="L18" s="39">
        <v>124.66</v>
      </c>
      <c r="M18" s="39">
        <v>21.41</v>
      </c>
      <c r="N18" s="39">
        <v>1936.16003</v>
      </c>
    </row>
    <row r="19" spans="3:14" x14ac:dyDescent="0.25">
      <c r="C19" s="38">
        <v>41810</v>
      </c>
      <c r="D19" s="39">
        <v>145.16</v>
      </c>
      <c r="E19" s="39">
        <v>44.63</v>
      </c>
      <c r="F19" s="39">
        <v>324.20001000000002</v>
      </c>
      <c r="G19" s="39">
        <v>132.10001</v>
      </c>
      <c r="H19" s="39">
        <v>39.11</v>
      </c>
      <c r="I19" s="39">
        <v>47.94</v>
      </c>
      <c r="J19" s="39">
        <v>16.670000000000002</v>
      </c>
      <c r="K19" s="39">
        <v>32.29</v>
      </c>
      <c r="L19" s="39">
        <v>127.15</v>
      </c>
      <c r="M19" s="39">
        <v>22.01</v>
      </c>
      <c r="N19" s="39">
        <v>1962.87</v>
      </c>
    </row>
    <row r="20" spans="3:14" x14ac:dyDescent="0.25">
      <c r="C20" s="38">
        <v>41817</v>
      </c>
      <c r="D20" s="39">
        <v>143.69</v>
      </c>
      <c r="E20" s="39">
        <v>44.84</v>
      </c>
      <c r="F20" s="39">
        <v>324.57001000000002</v>
      </c>
      <c r="G20" s="39">
        <v>128.53998999999999</v>
      </c>
      <c r="H20" s="39">
        <v>37.94</v>
      </c>
      <c r="I20" s="39">
        <v>47.76</v>
      </c>
      <c r="J20" s="39">
        <v>17.28</v>
      </c>
      <c r="K20" s="39">
        <v>31.55</v>
      </c>
      <c r="L20" s="39">
        <v>127.41</v>
      </c>
      <c r="M20" s="39">
        <v>21.92</v>
      </c>
      <c r="N20" s="39">
        <v>1960.9599599999999</v>
      </c>
    </row>
    <row r="21" spans="3:14" x14ac:dyDescent="0.25">
      <c r="C21" s="38">
        <v>41824</v>
      </c>
      <c r="D21" s="39">
        <v>145.41</v>
      </c>
      <c r="E21" s="39">
        <v>44.71</v>
      </c>
      <c r="F21" s="39">
        <v>337.48998999999998</v>
      </c>
      <c r="G21" s="39">
        <v>128.50998999999999</v>
      </c>
      <c r="H21" s="39">
        <v>37.869999999999997</v>
      </c>
      <c r="I21" s="39">
        <v>48.95</v>
      </c>
      <c r="J21" s="39">
        <v>17.32</v>
      </c>
      <c r="K21" s="39">
        <v>32.619999999999997</v>
      </c>
      <c r="L21" s="39">
        <v>130.21001000000001</v>
      </c>
      <c r="M21" s="39">
        <v>22.67</v>
      </c>
      <c r="N21" s="39">
        <v>1985.43994</v>
      </c>
    </row>
    <row r="22" spans="3:14" x14ac:dyDescent="0.25">
      <c r="C22" s="38">
        <v>41831</v>
      </c>
      <c r="D22" s="39">
        <v>144.31</v>
      </c>
      <c r="E22" s="39">
        <v>44.34</v>
      </c>
      <c r="F22" s="39">
        <v>346.20001000000002</v>
      </c>
      <c r="G22" s="39">
        <v>128.09</v>
      </c>
      <c r="H22" s="39">
        <v>36.799999999999997</v>
      </c>
      <c r="I22" s="39">
        <v>49.29</v>
      </c>
      <c r="J22" s="39">
        <v>17.47</v>
      </c>
      <c r="K22" s="39">
        <v>31.41</v>
      </c>
      <c r="L22" s="39">
        <v>127.4</v>
      </c>
      <c r="M22" s="39">
        <v>22.44</v>
      </c>
      <c r="N22" s="39">
        <v>1967.5699500000001</v>
      </c>
    </row>
    <row r="23" spans="3:14" x14ac:dyDescent="0.25">
      <c r="C23" s="38">
        <v>41838</v>
      </c>
      <c r="D23" s="39">
        <v>144.83000000000001</v>
      </c>
      <c r="E23" s="39">
        <v>44.44</v>
      </c>
      <c r="F23" s="39">
        <v>358.66</v>
      </c>
      <c r="G23" s="39">
        <v>127.64</v>
      </c>
      <c r="H23" s="39">
        <v>36.520000000000003</v>
      </c>
      <c r="I23" s="39">
        <v>48.82</v>
      </c>
      <c r="J23" s="39">
        <v>17.72</v>
      </c>
      <c r="K23" s="39">
        <v>32.64</v>
      </c>
      <c r="L23" s="39">
        <v>132.60001</v>
      </c>
      <c r="M23" s="39">
        <v>22.93</v>
      </c>
      <c r="N23" s="39">
        <v>1978.2199700000001</v>
      </c>
    </row>
    <row r="24" spans="3:14" x14ac:dyDescent="0.25">
      <c r="C24" s="38">
        <v>41845</v>
      </c>
      <c r="D24" s="39">
        <v>145.12</v>
      </c>
      <c r="E24" s="39">
        <v>44.1</v>
      </c>
      <c r="F24" s="39">
        <v>324.01001000000002</v>
      </c>
      <c r="G24" s="39">
        <v>123.2</v>
      </c>
      <c r="H24" s="39">
        <v>36.68</v>
      </c>
      <c r="I24" s="39">
        <v>46.82</v>
      </c>
      <c r="J24" s="39">
        <v>17.62</v>
      </c>
      <c r="K24" s="39">
        <v>33.24</v>
      </c>
      <c r="L24" s="39">
        <v>128.55000000000001</v>
      </c>
      <c r="M24" s="39">
        <v>22.99</v>
      </c>
      <c r="N24" s="39">
        <v>1978.33997</v>
      </c>
    </row>
    <row r="25" spans="3:14" x14ac:dyDescent="0.25">
      <c r="C25" s="38">
        <v>41852</v>
      </c>
      <c r="D25" s="39">
        <v>140.11000000000001</v>
      </c>
      <c r="E25" s="39">
        <v>44.41</v>
      </c>
      <c r="F25" s="39">
        <v>307.06</v>
      </c>
      <c r="G25" s="39">
        <v>120.38</v>
      </c>
      <c r="H25" s="39">
        <v>36.44</v>
      </c>
      <c r="I25" s="39">
        <v>46.24</v>
      </c>
      <c r="J25" s="39">
        <v>16.809999999999999</v>
      </c>
      <c r="K25" s="39">
        <v>31.6</v>
      </c>
      <c r="L25" s="39">
        <v>118.8</v>
      </c>
      <c r="M25" s="39">
        <v>22.44</v>
      </c>
      <c r="N25" s="39">
        <v>1925.15002</v>
      </c>
    </row>
    <row r="26" spans="3:14" x14ac:dyDescent="0.25">
      <c r="C26" s="38">
        <v>41859</v>
      </c>
      <c r="D26" s="39">
        <v>140.85001</v>
      </c>
      <c r="E26" s="39">
        <v>45.18</v>
      </c>
      <c r="F26" s="39">
        <v>316.79998999999998</v>
      </c>
      <c r="G26" s="39">
        <v>120.63</v>
      </c>
      <c r="H26" s="39">
        <v>36.450000000000003</v>
      </c>
      <c r="I26" s="39">
        <v>46.33</v>
      </c>
      <c r="J26" s="39">
        <v>17.09</v>
      </c>
      <c r="K26" s="39">
        <v>31.95</v>
      </c>
      <c r="L26" s="39">
        <v>118.11</v>
      </c>
      <c r="M26" s="39">
        <v>22.54</v>
      </c>
      <c r="N26" s="39">
        <v>1931.58997</v>
      </c>
    </row>
    <row r="27" spans="3:14" x14ac:dyDescent="0.25">
      <c r="C27" s="38">
        <v>41866</v>
      </c>
      <c r="D27" s="39">
        <v>141.91999999999999</v>
      </c>
      <c r="E27" s="39">
        <v>45.82</v>
      </c>
      <c r="F27" s="39">
        <v>333.63</v>
      </c>
      <c r="G27" s="39">
        <v>123.16</v>
      </c>
      <c r="H27" s="39">
        <v>37.340000000000003</v>
      </c>
      <c r="I27" s="39">
        <v>47.56</v>
      </c>
      <c r="J27" s="39">
        <v>17.309999999999999</v>
      </c>
      <c r="K27" s="39">
        <v>32.22</v>
      </c>
      <c r="L27" s="39">
        <v>120.45</v>
      </c>
      <c r="M27" s="39">
        <v>23.36</v>
      </c>
      <c r="N27" s="39">
        <v>1955.06006</v>
      </c>
    </row>
    <row r="28" spans="3:14" x14ac:dyDescent="0.25">
      <c r="C28" s="38">
        <v>41873</v>
      </c>
      <c r="D28" s="39">
        <v>144.13</v>
      </c>
      <c r="E28" s="39">
        <v>46.43</v>
      </c>
      <c r="F28" s="39">
        <v>331.59</v>
      </c>
      <c r="G28" s="39">
        <v>127.46</v>
      </c>
      <c r="H28" s="39">
        <v>37.909999999999997</v>
      </c>
      <c r="I28" s="39">
        <v>48.02</v>
      </c>
      <c r="J28" s="39">
        <v>17.170000000000002</v>
      </c>
      <c r="K28" s="39">
        <v>33.47</v>
      </c>
      <c r="L28" s="39">
        <v>123.19</v>
      </c>
      <c r="M28" s="39">
        <v>23.13</v>
      </c>
      <c r="N28" s="39">
        <v>1988.40002</v>
      </c>
    </row>
    <row r="29" spans="3:14" x14ac:dyDescent="0.25">
      <c r="C29" s="38">
        <v>41880</v>
      </c>
      <c r="D29" s="39">
        <v>144</v>
      </c>
      <c r="E29" s="39">
        <v>46.97</v>
      </c>
      <c r="F29" s="39">
        <v>339.04001</v>
      </c>
      <c r="G29" s="39">
        <v>126.8</v>
      </c>
      <c r="H29" s="39">
        <v>37.880000000000003</v>
      </c>
      <c r="I29" s="39">
        <v>48.18</v>
      </c>
      <c r="J29" s="39">
        <v>17.41</v>
      </c>
      <c r="K29" s="39">
        <v>34.31</v>
      </c>
      <c r="L29" s="39">
        <v>128.74001000000001</v>
      </c>
      <c r="M29" s="39">
        <v>23.54</v>
      </c>
      <c r="N29" s="39">
        <v>2003.37</v>
      </c>
    </row>
    <row r="30" spans="3:14" x14ac:dyDescent="0.25">
      <c r="C30" s="38">
        <v>41887</v>
      </c>
      <c r="D30" s="39">
        <v>144.19999999999999</v>
      </c>
      <c r="E30" s="39">
        <v>47.03</v>
      </c>
      <c r="F30" s="39">
        <v>346.38</v>
      </c>
      <c r="G30" s="39">
        <v>124.69</v>
      </c>
      <c r="H30" s="39">
        <v>39.33</v>
      </c>
      <c r="I30" s="39">
        <v>48.58</v>
      </c>
      <c r="J30" s="39">
        <v>17.14</v>
      </c>
      <c r="K30" s="39">
        <v>34.630000000000003</v>
      </c>
      <c r="L30" s="39">
        <v>129.19999999999999</v>
      </c>
      <c r="M30" s="39">
        <v>24.02</v>
      </c>
      <c r="N30" s="39">
        <v>2007.7099599999999</v>
      </c>
    </row>
    <row r="31" spans="3:14" x14ac:dyDescent="0.25">
      <c r="C31" s="38">
        <v>41894</v>
      </c>
      <c r="D31" s="39">
        <v>143.94</v>
      </c>
      <c r="E31" s="39">
        <v>46.8</v>
      </c>
      <c r="F31" s="39">
        <v>331.19</v>
      </c>
      <c r="G31" s="39">
        <v>126.95</v>
      </c>
      <c r="H31" s="39">
        <v>39.18</v>
      </c>
      <c r="I31" s="39">
        <v>47.83</v>
      </c>
      <c r="J31" s="39">
        <v>16.59</v>
      </c>
      <c r="K31" s="39">
        <v>35.01</v>
      </c>
      <c r="L31" s="39">
        <v>128.25998999999999</v>
      </c>
      <c r="M31" s="39">
        <v>23.39</v>
      </c>
      <c r="N31" s="39">
        <v>1985.5400400000001</v>
      </c>
    </row>
    <row r="32" spans="3:14" x14ac:dyDescent="0.25">
      <c r="C32" s="38">
        <v>41901</v>
      </c>
      <c r="D32" s="39">
        <v>146.69</v>
      </c>
      <c r="E32" s="39">
        <v>47.35</v>
      </c>
      <c r="F32" s="39">
        <v>331.32001000000002</v>
      </c>
      <c r="G32" s="39">
        <v>129.35001</v>
      </c>
      <c r="H32" s="39">
        <v>40.72</v>
      </c>
      <c r="I32" s="39">
        <v>48.75</v>
      </c>
      <c r="J32" s="39">
        <v>16.649999999999999</v>
      </c>
      <c r="K32" s="39">
        <v>35.76</v>
      </c>
      <c r="L32" s="39">
        <v>134.91</v>
      </c>
      <c r="M32" s="39">
        <v>21.82</v>
      </c>
      <c r="N32" s="39">
        <v>2010.40002</v>
      </c>
    </row>
    <row r="33" spans="3:14" x14ac:dyDescent="0.25">
      <c r="C33" s="38">
        <v>41908</v>
      </c>
      <c r="D33" s="39">
        <v>142.41999999999999</v>
      </c>
      <c r="E33" s="39">
        <v>47.18</v>
      </c>
      <c r="F33" s="39">
        <v>323.20999</v>
      </c>
      <c r="G33" s="39">
        <v>128.69</v>
      </c>
      <c r="H33" s="39">
        <v>40.869999999999997</v>
      </c>
      <c r="I33" s="39">
        <v>48.33</v>
      </c>
      <c r="J33" s="39">
        <v>16.329999999999998</v>
      </c>
      <c r="K33" s="39">
        <v>34.65</v>
      </c>
      <c r="L33" s="39">
        <v>131.72999999999999</v>
      </c>
      <c r="M33" s="39">
        <v>21.25</v>
      </c>
      <c r="N33" s="39">
        <v>1982.84998</v>
      </c>
    </row>
    <row r="34" spans="3:14" x14ac:dyDescent="0.25">
      <c r="C34" s="38">
        <v>41915</v>
      </c>
      <c r="D34" s="39">
        <v>140.16999999999999</v>
      </c>
      <c r="E34" s="39">
        <v>47.6</v>
      </c>
      <c r="F34" s="39">
        <v>322.73998999999998</v>
      </c>
      <c r="G34" s="39">
        <v>126.36</v>
      </c>
      <c r="H34" s="39">
        <v>39.58</v>
      </c>
      <c r="I34" s="39">
        <v>46.82</v>
      </c>
      <c r="J34" s="39">
        <v>14.59</v>
      </c>
      <c r="K34" s="39">
        <v>35.049999999999997</v>
      </c>
      <c r="L34" s="39">
        <v>128.91999999999999</v>
      </c>
      <c r="M34" s="39">
        <v>20.71</v>
      </c>
      <c r="N34" s="39">
        <v>1967.90002</v>
      </c>
    </row>
    <row r="35" spans="3:14" x14ac:dyDescent="0.25">
      <c r="C35" s="38">
        <v>41922</v>
      </c>
      <c r="D35" s="39">
        <v>133.83000000000001</v>
      </c>
      <c r="E35" s="39">
        <v>46.82</v>
      </c>
      <c r="F35" s="39">
        <v>311.39001000000002</v>
      </c>
      <c r="G35" s="39">
        <v>121.5</v>
      </c>
      <c r="H35" s="39">
        <v>35.51</v>
      </c>
      <c r="I35" s="39">
        <v>42.74</v>
      </c>
      <c r="J35" s="39">
        <v>13.79</v>
      </c>
      <c r="K35" s="39">
        <v>32.94</v>
      </c>
      <c r="L35" s="39">
        <v>126.39</v>
      </c>
      <c r="M35" s="39">
        <v>18.71</v>
      </c>
      <c r="N35" s="39">
        <v>1906.13</v>
      </c>
    </row>
    <row r="36" spans="3:14" x14ac:dyDescent="0.25">
      <c r="C36" s="38">
        <v>41929</v>
      </c>
      <c r="D36" s="39">
        <v>137.39999</v>
      </c>
      <c r="E36" s="39">
        <v>46.72</v>
      </c>
      <c r="F36" s="39">
        <v>303.64001000000002</v>
      </c>
      <c r="G36" s="39">
        <v>123.24</v>
      </c>
      <c r="H36" s="39">
        <v>34.92</v>
      </c>
      <c r="I36" s="39">
        <v>43.67</v>
      </c>
      <c r="J36" s="39">
        <v>14.02</v>
      </c>
      <c r="K36" s="39">
        <v>33.22</v>
      </c>
      <c r="L36" s="39">
        <v>128.22999999999999</v>
      </c>
      <c r="M36" s="39">
        <v>18.850000000000001</v>
      </c>
      <c r="N36" s="39">
        <v>1886.76001</v>
      </c>
    </row>
    <row r="37" spans="3:14" x14ac:dyDescent="0.25">
      <c r="C37" s="38">
        <v>41936</v>
      </c>
      <c r="D37" s="39">
        <v>148.59</v>
      </c>
      <c r="E37" s="39">
        <v>47.96</v>
      </c>
      <c r="F37" s="39">
        <v>287.06</v>
      </c>
      <c r="G37" s="39">
        <v>122.24</v>
      </c>
      <c r="H37" s="39">
        <v>38.520000000000003</v>
      </c>
      <c r="I37" s="39">
        <v>47.57</v>
      </c>
      <c r="J37" s="39">
        <v>13.78</v>
      </c>
      <c r="K37" s="39">
        <v>34.32</v>
      </c>
      <c r="L37" s="39">
        <v>133.11000000000001</v>
      </c>
      <c r="M37" s="39">
        <v>19.170000000000002</v>
      </c>
      <c r="N37" s="39">
        <v>1964.57996</v>
      </c>
    </row>
    <row r="38" spans="3:14" x14ac:dyDescent="0.25">
      <c r="C38" s="38">
        <v>41943</v>
      </c>
      <c r="D38" s="39">
        <v>153.77000000000001</v>
      </c>
      <c r="E38" s="39">
        <v>48.89</v>
      </c>
      <c r="F38" s="39">
        <v>305.45999</v>
      </c>
      <c r="G38" s="39">
        <v>124.91</v>
      </c>
      <c r="H38" s="39">
        <v>40.15</v>
      </c>
      <c r="I38" s="39">
        <v>49.66</v>
      </c>
      <c r="J38" s="39">
        <v>14.09</v>
      </c>
      <c r="K38" s="39">
        <v>34.950000000000003</v>
      </c>
      <c r="L38" s="39">
        <v>138.85001</v>
      </c>
      <c r="M38" s="39">
        <v>19.95</v>
      </c>
      <c r="N38" s="39">
        <v>2018.0500500000001</v>
      </c>
    </row>
    <row r="39" spans="3:14" x14ac:dyDescent="0.25">
      <c r="C39" s="38">
        <v>41950</v>
      </c>
      <c r="D39" s="39">
        <v>156.55000000000001</v>
      </c>
      <c r="E39" s="39">
        <v>49.45</v>
      </c>
      <c r="F39" s="39">
        <v>299.85998999999998</v>
      </c>
      <c r="G39" s="39">
        <v>124.45</v>
      </c>
      <c r="H39" s="39">
        <v>40.4</v>
      </c>
      <c r="I39" s="39">
        <v>50.9</v>
      </c>
      <c r="J39" s="39">
        <v>14.17</v>
      </c>
      <c r="K39" s="39">
        <v>35.659999999999997</v>
      </c>
      <c r="L39" s="39">
        <v>130.58000000000001</v>
      </c>
      <c r="M39" s="39">
        <v>20.65</v>
      </c>
      <c r="N39" s="39">
        <v>2031.92004</v>
      </c>
    </row>
    <row r="40" spans="3:14" x14ac:dyDescent="0.25">
      <c r="C40" s="38">
        <v>41957</v>
      </c>
      <c r="D40" s="39">
        <v>158.85001</v>
      </c>
      <c r="E40" s="39">
        <v>49.09</v>
      </c>
      <c r="F40" s="39">
        <v>327.82001000000002</v>
      </c>
      <c r="G40" s="39">
        <v>128.86000000000001</v>
      </c>
      <c r="H40" s="39">
        <v>41.5</v>
      </c>
      <c r="I40" s="39">
        <v>51.63</v>
      </c>
      <c r="J40" s="39">
        <v>15.14</v>
      </c>
      <c r="K40" s="39">
        <v>35.69</v>
      </c>
      <c r="L40" s="39">
        <v>135.77000000000001</v>
      </c>
      <c r="M40" s="39">
        <v>20.100000000000001</v>
      </c>
      <c r="N40" s="39">
        <v>2039.8199500000001</v>
      </c>
    </row>
    <row r="41" spans="3:14" x14ac:dyDescent="0.25">
      <c r="C41" s="38">
        <v>41964</v>
      </c>
      <c r="D41" s="39">
        <v>160.16</v>
      </c>
      <c r="E41" s="39">
        <v>48.53</v>
      </c>
      <c r="F41" s="39">
        <v>332.63</v>
      </c>
      <c r="G41" s="39">
        <v>132.78</v>
      </c>
      <c r="H41" s="39">
        <v>41.57</v>
      </c>
      <c r="I41" s="39">
        <v>52.56</v>
      </c>
      <c r="J41" s="39">
        <v>15.43</v>
      </c>
      <c r="K41" s="39">
        <v>35.53</v>
      </c>
      <c r="L41" s="39">
        <v>136.41999999999999</v>
      </c>
      <c r="M41" s="39">
        <v>21.17</v>
      </c>
      <c r="N41" s="39">
        <v>2063.5</v>
      </c>
    </row>
    <row r="42" spans="3:14" x14ac:dyDescent="0.25">
      <c r="C42" s="38">
        <v>41971</v>
      </c>
      <c r="D42" s="39">
        <v>160.09</v>
      </c>
      <c r="E42" s="39">
        <v>48.73</v>
      </c>
      <c r="F42" s="39">
        <v>338.64001000000002</v>
      </c>
      <c r="G42" s="39">
        <v>134.36000000000001</v>
      </c>
      <c r="H42" s="39">
        <v>44.16</v>
      </c>
      <c r="I42" s="39">
        <v>54.42</v>
      </c>
      <c r="J42" s="39">
        <v>15.73</v>
      </c>
      <c r="K42" s="39">
        <v>35.18</v>
      </c>
      <c r="L42" s="39">
        <v>137.97</v>
      </c>
      <c r="M42" s="39">
        <v>21.65</v>
      </c>
      <c r="N42" s="39">
        <v>2067.5600599999998</v>
      </c>
    </row>
    <row r="43" spans="3:14" x14ac:dyDescent="0.25">
      <c r="C43" s="38">
        <v>41978</v>
      </c>
      <c r="D43" s="39">
        <v>162.27000000000001</v>
      </c>
      <c r="E43" s="39">
        <v>49.45</v>
      </c>
      <c r="F43" s="39">
        <v>312.63</v>
      </c>
      <c r="G43" s="39">
        <v>132.21001000000001</v>
      </c>
      <c r="H43" s="39">
        <v>44.62</v>
      </c>
      <c r="I43" s="39">
        <v>55.58</v>
      </c>
      <c r="J43" s="39">
        <v>15.7</v>
      </c>
      <c r="K43" s="39">
        <v>37.24</v>
      </c>
      <c r="L43" s="39">
        <v>144.32001</v>
      </c>
      <c r="M43" s="39">
        <v>21.79</v>
      </c>
      <c r="N43" s="39">
        <v>2075.37012</v>
      </c>
    </row>
    <row r="44" spans="3:14" x14ac:dyDescent="0.25">
      <c r="C44" s="38">
        <v>41985</v>
      </c>
      <c r="D44" s="39">
        <v>157.12</v>
      </c>
      <c r="E44" s="39">
        <v>48.5</v>
      </c>
      <c r="F44" s="39">
        <v>307.32001000000002</v>
      </c>
      <c r="G44" s="39">
        <v>120.77</v>
      </c>
      <c r="H44" s="39">
        <v>42.95</v>
      </c>
      <c r="I44" s="39">
        <v>53.11</v>
      </c>
      <c r="J44" s="39">
        <v>14.99</v>
      </c>
      <c r="K44" s="39">
        <v>36.25</v>
      </c>
      <c r="L44" s="39">
        <v>143.60001</v>
      </c>
      <c r="M44" s="39">
        <v>19.899999999999999</v>
      </c>
      <c r="N44" s="39">
        <v>2002.32996</v>
      </c>
    </row>
    <row r="45" spans="3:14" x14ac:dyDescent="0.25">
      <c r="C45" s="38">
        <v>41992</v>
      </c>
      <c r="D45" s="39">
        <v>165.48</v>
      </c>
      <c r="E45" s="39">
        <v>50.78</v>
      </c>
      <c r="F45" s="39">
        <v>299.89999</v>
      </c>
      <c r="G45" s="39">
        <v>126.23</v>
      </c>
      <c r="H45" s="39">
        <v>44.79</v>
      </c>
      <c r="I45" s="39">
        <v>54.23</v>
      </c>
      <c r="J45" s="39">
        <v>15.03</v>
      </c>
      <c r="K45" s="39">
        <v>38.51</v>
      </c>
      <c r="L45" s="39">
        <v>146.47</v>
      </c>
      <c r="M45" s="39">
        <v>20.25</v>
      </c>
      <c r="N45" s="39">
        <v>2070.6498999999999</v>
      </c>
    </row>
    <row r="46" spans="3:14" x14ac:dyDescent="0.25">
      <c r="C46" s="38">
        <v>41999</v>
      </c>
      <c r="D46" s="39">
        <v>166.25998999999999</v>
      </c>
      <c r="E46" s="39">
        <v>51.36</v>
      </c>
      <c r="F46" s="39">
        <v>309.08999999999997</v>
      </c>
      <c r="G46" s="39">
        <v>131.63</v>
      </c>
      <c r="H46" s="39">
        <v>45.78</v>
      </c>
      <c r="I46" s="39">
        <v>54.74</v>
      </c>
      <c r="J46" s="39">
        <v>15.45</v>
      </c>
      <c r="K46" s="39">
        <v>38.72</v>
      </c>
      <c r="L46" s="39">
        <v>145.07001</v>
      </c>
      <c r="M46" s="39">
        <v>20.420000000000002</v>
      </c>
      <c r="N46" s="39">
        <v>2088.7700199999999</v>
      </c>
    </row>
    <row r="47" spans="3:14" x14ac:dyDescent="0.25">
      <c r="C47" s="38">
        <v>42006</v>
      </c>
      <c r="D47" s="39">
        <v>164.06</v>
      </c>
      <c r="E47" s="39">
        <v>51.75</v>
      </c>
      <c r="F47" s="39">
        <v>308.51999000000001</v>
      </c>
      <c r="G47" s="39">
        <v>129.94999999999999</v>
      </c>
      <c r="H47" s="39">
        <v>45.61</v>
      </c>
      <c r="I47" s="39">
        <v>53.48</v>
      </c>
      <c r="J47" s="39">
        <v>15.36</v>
      </c>
      <c r="K47" s="39">
        <v>38.71</v>
      </c>
      <c r="L47" s="39">
        <v>142.99001000000001</v>
      </c>
      <c r="M47" s="39">
        <v>20.13</v>
      </c>
      <c r="N47" s="39">
        <v>2058.1999500000002</v>
      </c>
    </row>
    <row r="48" spans="3:14" x14ac:dyDescent="0.25">
      <c r="C48" s="38">
        <v>42013</v>
      </c>
      <c r="D48" s="39">
        <v>161.62</v>
      </c>
      <c r="E48" s="39">
        <v>51.53</v>
      </c>
      <c r="F48" s="39">
        <v>296.92998999999998</v>
      </c>
      <c r="G48" s="39">
        <v>131.53998999999999</v>
      </c>
      <c r="H48" s="39">
        <v>46.3</v>
      </c>
      <c r="I48" s="39">
        <v>53.6</v>
      </c>
      <c r="J48" s="39">
        <v>15.21</v>
      </c>
      <c r="K48" s="39">
        <v>36.880000000000003</v>
      </c>
      <c r="L48" s="39">
        <v>146.75</v>
      </c>
      <c r="M48" s="39">
        <v>18.899999999999999</v>
      </c>
      <c r="N48" s="39">
        <v>2044.81006</v>
      </c>
    </row>
    <row r="49" spans="3:14" x14ac:dyDescent="0.25">
      <c r="C49" s="38">
        <v>42020</v>
      </c>
      <c r="D49" s="39">
        <v>162</v>
      </c>
      <c r="E49" s="39">
        <v>52.24</v>
      </c>
      <c r="F49" s="39">
        <v>290.73998999999998</v>
      </c>
      <c r="G49" s="39">
        <v>130.78</v>
      </c>
      <c r="H49" s="39">
        <v>45.46</v>
      </c>
      <c r="I49" s="39">
        <v>53.28</v>
      </c>
      <c r="J49" s="39">
        <v>15.02</v>
      </c>
      <c r="K49" s="39">
        <v>34.89</v>
      </c>
      <c r="L49" s="39">
        <v>149.94</v>
      </c>
      <c r="M49" s="39">
        <v>20.25</v>
      </c>
      <c r="N49" s="39">
        <v>2019.42004</v>
      </c>
    </row>
    <row r="50" spans="3:14" x14ac:dyDescent="0.25">
      <c r="C50" s="38">
        <v>42027</v>
      </c>
      <c r="D50" s="39">
        <v>164.02</v>
      </c>
      <c r="E50" s="39">
        <v>53</v>
      </c>
      <c r="F50" s="39">
        <v>312.39001000000002</v>
      </c>
      <c r="G50" s="39">
        <v>134.62</v>
      </c>
      <c r="H50" s="39">
        <v>46.38</v>
      </c>
      <c r="I50" s="39">
        <v>55.06</v>
      </c>
      <c r="J50" s="39">
        <v>14.91</v>
      </c>
      <c r="K50" s="39">
        <v>35.15</v>
      </c>
      <c r="L50" s="39">
        <v>151.47</v>
      </c>
      <c r="M50" s="39">
        <v>20.65</v>
      </c>
      <c r="N50" s="39">
        <v>2051.8200700000002</v>
      </c>
    </row>
    <row r="51" spans="3:14" x14ac:dyDescent="0.25">
      <c r="C51" s="38">
        <v>42034</v>
      </c>
      <c r="D51" s="39">
        <v>162.30000000000001</v>
      </c>
      <c r="E51" s="39">
        <v>51.43</v>
      </c>
      <c r="F51" s="39">
        <v>354.53</v>
      </c>
      <c r="G51" s="39">
        <v>145.37</v>
      </c>
      <c r="H51" s="39">
        <v>43.96</v>
      </c>
      <c r="I51" s="39">
        <v>53.45</v>
      </c>
      <c r="J51" s="39">
        <v>14.71</v>
      </c>
      <c r="K51" s="39">
        <v>33.81</v>
      </c>
      <c r="L51" s="39">
        <v>146.44</v>
      </c>
      <c r="M51" s="39">
        <v>20.9</v>
      </c>
      <c r="N51" s="39">
        <v>1994.98999</v>
      </c>
    </row>
    <row r="52" spans="3:14" x14ac:dyDescent="0.25">
      <c r="C52" s="38">
        <v>42041</v>
      </c>
      <c r="D52" s="39">
        <v>166.07001</v>
      </c>
      <c r="E52" s="39">
        <v>52.44</v>
      </c>
      <c r="F52" s="39">
        <v>374.28</v>
      </c>
      <c r="G52" s="39">
        <v>148</v>
      </c>
      <c r="H52" s="39">
        <v>43.33</v>
      </c>
      <c r="I52" s="39">
        <v>54.36</v>
      </c>
      <c r="J52" s="39">
        <v>15.86</v>
      </c>
      <c r="K52" s="39">
        <v>35.79</v>
      </c>
      <c r="L52" s="39">
        <v>147.74001000000001</v>
      </c>
      <c r="M52" s="39">
        <v>22.1</v>
      </c>
      <c r="N52" s="39">
        <v>2055.4699700000001</v>
      </c>
    </row>
    <row r="53" spans="3:14" x14ac:dyDescent="0.25">
      <c r="C53" s="38">
        <v>42048</v>
      </c>
      <c r="D53" s="39">
        <v>165.94</v>
      </c>
      <c r="E53" s="39">
        <v>51.29</v>
      </c>
      <c r="F53" s="39">
        <v>381.82999000000001</v>
      </c>
      <c r="G53" s="39">
        <v>149.72999999999999</v>
      </c>
      <c r="H53" s="39">
        <v>43.48</v>
      </c>
      <c r="I53" s="39">
        <v>57.97</v>
      </c>
      <c r="J53" s="39">
        <v>16.3</v>
      </c>
      <c r="K53" s="39">
        <v>36.78</v>
      </c>
      <c r="L53" s="39">
        <v>152.66999999999999</v>
      </c>
      <c r="M53" s="39">
        <v>23.11</v>
      </c>
      <c r="N53" s="39">
        <v>2096.98999</v>
      </c>
    </row>
    <row r="54" spans="3:14" x14ac:dyDescent="0.25">
      <c r="C54" s="38">
        <v>42055</v>
      </c>
      <c r="D54" s="39">
        <v>168.12</v>
      </c>
      <c r="E54" s="39">
        <v>54.51</v>
      </c>
      <c r="F54" s="39">
        <v>383.66</v>
      </c>
      <c r="G54" s="39">
        <v>158.31</v>
      </c>
      <c r="H54" s="39">
        <v>43.27</v>
      </c>
      <c r="I54" s="39">
        <v>58.52</v>
      </c>
      <c r="J54" s="39">
        <v>16.399999999999999</v>
      </c>
      <c r="K54" s="39">
        <v>36.74</v>
      </c>
      <c r="L54" s="39">
        <v>156.12</v>
      </c>
      <c r="M54" s="39">
        <v>23.31</v>
      </c>
      <c r="N54" s="39">
        <v>2110.3000499999998</v>
      </c>
    </row>
    <row r="55" spans="3:14" x14ac:dyDescent="0.25">
      <c r="C55" s="38">
        <v>42062</v>
      </c>
      <c r="D55" s="39">
        <v>168.64999</v>
      </c>
      <c r="E55" s="39">
        <v>54.48</v>
      </c>
      <c r="F55" s="39">
        <v>380.16</v>
      </c>
      <c r="G55" s="39">
        <v>150.85001</v>
      </c>
      <c r="H55" s="39">
        <v>43.99</v>
      </c>
      <c r="I55" s="39">
        <v>58.8</v>
      </c>
      <c r="J55" s="39">
        <v>16.34</v>
      </c>
      <c r="K55" s="39">
        <v>35.79</v>
      </c>
      <c r="L55" s="39">
        <v>164.38</v>
      </c>
      <c r="M55" s="39">
        <v>23.32</v>
      </c>
      <c r="N55" s="39">
        <v>2104.5</v>
      </c>
    </row>
    <row r="56" spans="3:14" x14ac:dyDescent="0.25">
      <c r="C56" s="38">
        <v>42069</v>
      </c>
      <c r="D56" s="39">
        <v>164.36</v>
      </c>
      <c r="E56" s="39">
        <v>53.65</v>
      </c>
      <c r="F56" s="39">
        <v>380.09</v>
      </c>
      <c r="G56" s="39">
        <v>153.12</v>
      </c>
      <c r="H56" s="39">
        <v>44.4</v>
      </c>
      <c r="I56" s="39">
        <v>57.64</v>
      </c>
      <c r="J56" s="39">
        <v>15.93</v>
      </c>
      <c r="K56" s="39">
        <v>35.53</v>
      </c>
      <c r="L56" s="39">
        <v>159.72999999999999</v>
      </c>
      <c r="M56" s="39">
        <v>23.07</v>
      </c>
      <c r="N56" s="39">
        <v>2071.26001</v>
      </c>
    </row>
    <row r="57" spans="3:14" x14ac:dyDescent="0.25">
      <c r="C57" s="38">
        <v>42076</v>
      </c>
      <c r="D57" s="39">
        <v>162.74001000000001</v>
      </c>
      <c r="E57" s="39">
        <v>53.32</v>
      </c>
      <c r="F57" s="39">
        <v>370.57999000000001</v>
      </c>
      <c r="G57" s="39">
        <v>151.57001</v>
      </c>
      <c r="H57" s="39">
        <v>45.33</v>
      </c>
      <c r="I57" s="39">
        <v>57.12</v>
      </c>
      <c r="J57" s="39">
        <v>16.2</v>
      </c>
      <c r="K57" s="39">
        <v>36.35</v>
      </c>
      <c r="L57" s="39">
        <v>166.5</v>
      </c>
      <c r="M57" s="39">
        <v>22.99</v>
      </c>
      <c r="N57" s="39">
        <v>2053.3998999999999</v>
      </c>
    </row>
    <row r="58" spans="3:14" x14ac:dyDescent="0.25">
      <c r="C58" s="38">
        <v>42083</v>
      </c>
      <c r="D58" s="39">
        <v>166.49001000000001</v>
      </c>
      <c r="E58" s="39">
        <v>54.55</v>
      </c>
      <c r="F58" s="39">
        <v>378.48998999999998</v>
      </c>
      <c r="G58" s="39">
        <v>154.5</v>
      </c>
      <c r="H58" s="39">
        <v>46.88</v>
      </c>
      <c r="I58" s="39">
        <v>59.28</v>
      </c>
      <c r="J58" s="39">
        <v>16.48</v>
      </c>
      <c r="K58" s="39">
        <v>36.5</v>
      </c>
      <c r="L58" s="39">
        <v>182.78998999999999</v>
      </c>
      <c r="M58" s="39">
        <v>23.42</v>
      </c>
      <c r="N58" s="39">
        <v>2108.1001000000001</v>
      </c>
    </row>
    <row r="59" spans="3:14" x14ac:dyDescent="0.25">
      <c r="C59" s="38">
        <v>42090</v>
      </c>
      <c r="D59" s="39">
        <v>163.5</v>
      </c>
      <c r="E59" s="39">
        <v>53.4</v>
      </c>
      <c r="F59" s="39">
        <v>370.56</v>
      </c>
      <c r="G59" s="39">
        <v>148.85001</v>
      </c>
      <c r="H59" s="39">
        <v>47.12</v>
      </c>
      <c r="I59" s="39">
        <v>56.76</v>
      </c>
      <c r="J59" s="39">
        <v>15.98</v>
      </c>
      <c r="K59" s="39">
        <v>35.83</v>
      </c>
      <c r="L59" s="39">
        <v>177.52</v>
      </c>
      <c r="M59" s="39">
        <v>22.76</v>
      </c>
      <c r="N59" s="39">
        <v>2061.0200199999999</v>
      </c>
    </row>
    <row r="60" spans="3:14" x14ac:dyDescent="0.25">
      <c r="C60" s="38">
        <v>42097</v>
      </c>
      <c r="D60" s="39">
        <v>162.80000000000001</v>
      </c>
      <c r="E60" s="39">
        <v>53.9</v>
      </c>
      <c r="F60" s="39">
        <v>372.25</v>
      </c>
      <c r="G60" s="39">
        <v>149.28</v>
      </c>
      <c r="H60" s="39">
        <v>47.97</v>
      </c>
      <c r="I60" s="39">
        <v>56.72</v>
      </c>
      <c r="J60" s="39">
        <v>16.03</v>
      </c>
      <c r="K60" s="39">
        <v>36.06</v>
      </c>
      <c r="L60" s="39">
        <v>177.98</v>
      </c>
      <c r="M60" s="39">
        <v>22.64</v>
      </c>
      <c r="N60" s="39">
        <v>2066.9599600000001</v>
      </c>
    </row>
    <row r="61" spans="3:14" x14ac:dyDescent="0.25">
      <c r="C61" s="38">
        <v>42104</v>
      </c>
      <c r="D61" s="39">
        <v>167.07001</v>
      </c>
      <c r="E61" s="39">
        <v>55.14</v>
      </c>
      <c r="F61" s="39">
        <v>382.64999</v>
      </c>
      <c r="G61" s="39">
        <v>154.38</v>
      </c>
      <c r="H61" s="39">
        <v>48.33</v>
      </c>
      <c r="I61" s="39">
        <v>57.7</v>
      </c>
      <c r="J61" s="39">
        <v>16.03</v>
      </c>
      <c r="K61" s="39">
        <v>36.24</v>
      </c>
      <c r="L61" s="39">
        <v>178.48</v>
      </c>
      <c r="M61" s="39">
        <v>22.92</v>
      </c>
      <c r="N61" s="39">
        <v>2102.0600599999998</v>
      </c>
    </row>
    <row r="62" spans="3:14" x14ac:dyDescent="0.25">
      <c r="C62" s="38">
        <v>42111</v>
      </c>
      <c r="D62" s="39">
        <v>161.71001000000001</v>
      </c>
      <c r="E62" s="39">
        <v>52.88</v>
      </c>
      <c r="F62" s="39">
        <v>375.56</v>
      </c>
      <c r="G62" s="39">
        <v>149.60001</v>
      </c>
      <c r="H62" s="39">
        <v>47.01</v>
      </c>
      <c r="I62" s="39">
        <v>57.33</v>
      </c>
      <c r="J62" s="39">
        <v>15.76</v>
      </c>
      <c r="K62" s="39">
        <v>36.75</v>
      </c>
      <c r="L62" s="39">
        <v>177.48</v>
      </c>
      <c r="M62" s="39">
        <v>22.81</v>
      </c>
      <c r="N62" s="39">
        <v>2081.1799299999998</v>
      </c>
    </row>
    <row r="63" spans="3:14" x14ac:dyDescent="0.25">
      <c r="C63" s="38">
        <v>42118</v>
      </c>
      <c r="D63" s="39">
        <v>158.99001000000001</v>
      </c>
      <c r="E63" s="39">
        <v>52.66</v>
      </c>
      <c r="F63" s="39">
        <v>445.10001</v>
      </c>
      <c r="G63" s="39">
        <v>148.39999</v>
      </c>
      <c r="H63" s="39">
        <v>46.38</v>
      </c>
      <c r="I63" s="39">
        <v>54.73</v>
      </c>
      <c r="J63" s="39">
        <v>15.77</v>
      </c>
      <c r="K63" s="39">
        <v>37.36</v>
      </c>
      <c r="L63" s="39">
        <v>182.35001</v>
      </c>
      <c r="M63" s="39">
        <v>23.94</v>
      </c>
      <c r="N63" s="39">
        <v>2117.6899400000002</v>
      </c>
    </row>
    <row r="64" spans="3:14" x14ac:dyDescent="0.25">
      <c r="C64" s="38">
        <v>42125</v>
      </c>
      <c r="D64" s="39">
        <v>157.67999</v>
      </c>
      <c r="E64" s="39">
        <v>50.09</v>
      </c>
      <c r="F64" s="39">
        <v>422.87</v>
      </c>
      <c r="G64" s="39">
        <v>144.66999999999999</v>
      </c>
      <c r="H64" s="39">
        <v>44.53</v>
      </c>
      <c r="I64" s="39">
        <v>55.31</v>
      </c>
      <c r="J64" s="39">
        <v>15.81</v>
      </c>
      <c r="K64" s="39">
        <v>37.51</v>
      </c>
      <c r="L64" s="39">
        <v>166.36</v>
      </c>
      <c r="M64" s="39">
        <v>23.05</v>
      </c>
      <c r="N64" s="39">
        <v>2108.2900399999999</v>
      </c>
    </row>
    <row r="65" spans="3:14" x14ac:dyDescent="0.25">
      <c r="C65" s="38">
        <v>42132</v>
      </c>
      <c r="D65" s="39">
        <v>160.60001</v>
      </c>
      <c r="E65" s="39">
        <v>49.33</v>
      </c>
      <c r="F65" s="39">
        <v>433.69</v>
      </c>
      <c r="G65" s="39">
        <v>145.46001000000001</v>
      </c>
      <c r="H65" s="39">
        <v>46.16</v>
      </c>
      <c r="I65" s="39">
        <v>54.7</v>
      </c>
      <c r="J65" s="39">
        <v>15.67</v>
      </c>
      <c r="K65" s="39">
        <v>37.89</v>
      </c>
      <c r="L65" s="39">
        <v>167.89999</v>
      </c>
      <c r="M65" s="39">
        <v>25.05</v>
      </c>
      <c r="N65" s="39">
        <v>2116.1001000000001</v>
      </c>
    </row>
    <row r="66" spans="3:14" x14ac:dyDescent="0.25">
      <c r="C66" s="38">
        <v>42139</v>
      </c>
      <c r="D66" s="39">
        <v>163.30000000000001</v>
      </c>
      <c r="E66" s="39">
        <v>49.83</v>
      </c>
      <c r="F66" s="39">
        <v>426</v>
      </c>
      <c r="G66" s="39">
        <v>146.88</v>
      </c>
      <c r="H66" s="39">
        <v>47.9</v>
      </c>
      <c r="I66" s="39">
        <v>55.61</v>
      </c>
      <c r="J66" s="39">
        <v>15.48</v>
      </c>
      <c r="K66" s="39">
        <v>37.85</v>
      </c>
      <c r="L66" s="39">
        <v>175.89999</v>
      </c>
      <c r="M66" s="39">
        <v>25.42</v>
      </c>
      <c r="N66" s="39">
        <v>2122.7299800000001</v>
      </c>
    </row>
    <row r="67" spans="3:14" x14ac:dyDescent="0.25">
      <c r="C67" s="38">
        <v>42146</v>
      </c>
      <c r="D67" s="39">
        <v>160.97999999999999</v>
      </c>
      <c r="E67" s="39">
        <v>50.06</v>
      </c>
      <c r="F67" s="39">
        <v>427.63</v>
      </c>
      <c r="G67" s="39">
        <v>144.81</v>
      </c>
      <c r="H67" s="39">
        <v>47.35</v>
      </c>
      <c r="I67" s="39">
        <v>55.36</v>
      </c>
      <c r="J67" s="39">
        <v>15.27</v>
      </c>
      <c r="K67" s="39">
        <v>38.17</v>
      </c>
      <c r="L67" s="39">
        <v>179</v>
      </c>
      <c r="M67" s="39">
        <v>25.49</v>
      </c>
      <c r="N67" s="39">
        <v>2126.0600599999998</v>
      </c>
    </row>
    <row r="68" spans="3:14" x14ac:dyDescent="0.25">
      <c r="C68" s="38">
        <v>42153</v>
      </c>
      <c r="D68" s="39">
        <v>159.08000000000001</v>
      </c>
      <c r="E68" s="39">
        <v>49.65</v>
      </c>
      <c r="F68" s="39">
        <v>429.23000999999999</v>
      </c>
      <c r="G68" s="39">
        <v>140.52000000000001</v>
      </c>
      <c r="H68" s="39">
        <v>46.33</v>
      </c>
      <c r="I68" s="39">
        <v>55.92</v>
      </c>
      <c r="J68" s="39">
        <v>15.17</v>
      </c>
      <c r="K68" s="39">
        <v>38.200000000000003</v>
      </c>
      <c r="L68" s="39">
        <v>214.64999</v>
      </c>
      <c r="M68" s="39">
        <v>25.26</v>
      </c>
      <c r="N68" s="39">
        <v>2107.3898899999999</v>
      </c>
    </row>
    <row r="69" spans="3:14" x14ac:dyDescent="0.25">
      <c r="C69" s="38">
        <v>42160</v>
      </c>
      <c r="D69" s="39">
        <v>157.08000000000001</v>
      </c>
      <c r="E69" s="39">
        <v>48.41</v>
      </c>
      <c r="F69" s="39">
        <v>426.95001000000002</v>
      </c>
      <c r="G69" s="39">
        <v>140.72999999999999</v>
      </c>
      <c r="H69" s="39">
        <v>47.25</v>
      </c>
      <c r="I69" s="39">
        <v>53.79</v>
      </c>
      <c r="J69" s="39">
        <v>14.78</v>
      </c>
      <c r="K69" s="39">
        <v>39.29</v>
      </c>
      <c r="L69" s="39">
        <v>214.38</v>
      </c>
      <c r="M69" s="39">
        <v>25.77</v>
      </c>
      <c r="N69" s="39">
        <v>2092.8300800000002</v>
      </c>
    </row>
    <row r="70" spans="3:14" x14ac:dyDescent="0.25">
      <c r="C70" s="38">
        <v>42167</v>
      </c>
      <c r="D70" s="39">
        <v>158.03998999999999</v>
      </c>
      <c r="E70" s="39">
        <v>48.44</v>
      </c>
      <c r="F70" s="39">
        <v>429.92000999999999</v>
      </c>
      <c r="G70" s="39">
        <v>142.80000000000001</v>
      </c>
      <c r="H70" s="39">
        <v>47.42</v>
      </c>
      <c r="I70" s="39">
        <v>53.01</v>
      </c>
      <c r="J70" s="39">
        <v>15.23</v>
      </c>
      <c r="K70" s="39">
        <v>39.61</v>
      </c>
      <c r="L70" s="39">
        <v>212.47</v>
      </c>
      <c r="M70" s="39">
        <v>25.4</v>
      </c>
      <c r="N70" s="39">
        <v>2094.1101100000001</v>
      </c>
    </row>
    <row r="71" spans="3:14" x14ac:dyDescent="0.25">
      <c r="C71" s="38">
        <v>42174</v>
      </c>
      <c r="D71" s="39">
        <v>158.94999999999999</v>
      </c>
      <c r="E71" s="39">
        <v>47.76</v>
      </c>
      <c r="F71" s="39">
        <v>434.92000999999999</v>
      </c>
      <c r="G71" s="39">
        <v>145.13</v>
      </c>
      <c r="H71" s="39">
        <v>48.92</v>
      </c>
      <c r="I71" s="39">
        <v>54.51</v>
      </c>
      <c r="J71" s="39">
        <v>15.11</v>
      </c>
      <c r="K71" s="39">
        <v>39.369999999999997</v>
      </c>
      <c r="L71" s="39">
        <v>202.31</v>
      </c>
      <c r="M71" s="39">
        <v>25.01</v>
      </c>
      <c r="N71" s="39">
        <v>2109.98999</v>
      </c>
    </row>
    <row r="72" spans="3:14" x14ac:dyDescent="0.25">
      <c r="C72" s="38">
        <v>42181</v>
      </c>
      <c r="D72" s="39">
        <v>157.09</v>
      </c>
      <c r="E72" s="39">
        <v>47.03</v>
      </c>
      <c r="F72" s="39">
        <v>438.10001</v>
      </c>
      <c r="G72" s="39">
        <v>142.47999999999999</v>
      </c>
      <c r="H72" s="39">
        <v>50.6</v>
      </c>
      <c r="I72" s="39">
        <v>52.9</v>
      </c>
      <c r="J72" s="39">
        <v>15.4</v>
      </c>
      <c r="K72" s="39">
        <v>39.5</v>
      </c>
      <c r="L72" s="39">
        <v>195.5</v>
      </c>
      <c r="M72" s="39">
        <v>25.04</v>
      </c>
      <c r="N72" s="39">
        <v>2101.48999</v>
      </c>
    </row>
    <row r="73" spans="3:14" x14ac:dyDescent="0.25">
      <c r="C73" s="38">
        <v>42188</v>
      </c>
      <c r="D73" s="39">
        <v>155.38</v>
      </c>
      <c r="E73" s="39">
        <v>46.37</v>
      </c>
      <c r="F73" s="39">
        <v>437.70999</v>
      </c>
      <c r="G73" s="39">
        <v>140.21001000000001</v>
      </c>
      <c r="H73" s="39">
        <v>49.86</v>
      </c>
      <c r="I73" s="39">
        <v>51.97</v>
      </c>
      <c r="J73" s="39">
        <v>14.87</v>
      </c>
      <c r="K73" s="39">
        <v>39</v>
      </c>
      <c r="L73" s="39">
        <v>187.5</v>
      </c>
      <c r="M73" s="39">
        <v>24.63</v>
      </c>
      <c r="N73" s="39">
        <v>2076.7800299999999</v>
      </c>
    </row>
    <row r="74" spans="3:14" x14ac:dyDescent="0.25">
      <c r="C74" s="38">
        <v>42195</v>
      </c>
      <c r="D74" s="39">
        <v>154.94999999999999</v>
      </c>
      <c r="E74" s="39">
        <v>47.75</v>
      </c>
      <c r="F74" s="39">
        <v>443.51001000000002</v>
      </c>
      <c r="G74" s="39">
        <v>144.47999999999999</v>
      </c>
      <c r="H74" s="39">
        <v>50.58</v>
      </c>
      <c r="I74" s="39">
        <v>49.01</v>
      </c>
      <c r="J74" s="39">
        <v>14.48</v>
      </c>
      <c r="K74" s="39">
        <v>38.64</v>
      </c>
      <c r="L74" s="39">
        <v>187.25</v>
      </c>
      <c r="M74" s="39">
        <v>25.36</v>
      </c>
      <c r="N74" s="39">
        <v>2076.62012</v>
      </c>
    </row>
    <row r="75" spans="3:14" x14ac:dyDescent="0.25">
      <c r="C75" s="38">
        <v>42202</v>
      </c>
      <c r="D75" s="39">
        <v>156.69</v>
      </c>
      <c r="E75" s="39">
        <v>48.68</v>
      </c>
      <c r="F75" s="39">
        <v>483.01001000000002</v>
      </c>
      <c r="G75" s="39">
        <v>146.84</v>
      </c>
      <c r="H75" s="39">
        <v>52.1</v>
      </c>
      <c r="I75" s="39">
        <v>49.36</v>
      </c>
      <c r="J75" s="39">
        <v>14.69</v>
      </c>
      <c r="K75" s="39">
        <v>40.200000000000003</v>
      </c>
      <c r="L75" s="39">
        <v>187.44</v>
      </c>
      <c r="M75" s="39">
        <v>25.81</v>
      </c>
      <c r="N75" s="39">
        <v>2126.6398899999999</v>
      </c>
    </row>
    <row r="76" spans="3:14" x14ac:dyDescent="0.25">
      <c r="C76" s="38">
        <v>42209</v>
      </c>
      <c r="D76" s="39">
        <v>149.33000000000001</v>
      </c>
      <c r="E76" s="39">
        <v>48.83</v>
      </c>
      <c r="F76" s="39">
        <v>529.41998000000001</v>
      </c>
      <c r="G76" s="39">
        <v>144.06</v>
      </c>
      <c r="H76" s="39">
        <v>51.12</v>
      </c>
      <c r="I76" s="39">
        <v>49.03</v>
      </c>
      <c r="J76" s="39">
        <v>14.39</v>
      </c>
      <c r="K76" s="39">
        <v>39.6</v>
      </c>
      <c r="L76" s="39">
        <v>181.75998999999999</v>
      </c>
      <c r="M76" s="39">
        <v>26.18</v>
      </c>
      <c r="N76" s="39">
        <v>2079.6498999999999</v>
      </c>
    </row>
    <row r="77" spans="3:14" x14ac:dyDescent="0.25">
      <c r="C77" s="38">
        <v>42216</v>
      </c>
      <c r="D77" s="39">
        <v>151.34</v>
      </c>
      <c r="E77" s="39">
        <v>51.13</v>
      </c>
      <c r="F77" s="39">
        <v>536.15002000000004</v>
      </c>
      <c r="G77" s="39">
        <v>144.16999999999999</v>
      </c>
      <c r="H77" s="39">
        <v>53.29</v>
      </c>
      <c r="I77" s="39">
        <v>49.98</v>
      </c>
      <c r="J77" s="39">
        <v>14.83</v>
      </c>
      <c r="K77" s="39">
        <v>38.840000000000003</v>
      </c>
      <c r="L77" s="39">
        <v>182.09</v>
      </c>
      <c r="M77" s="39">
        <v>25.79</v>
      </c>
      <c r="N77" s="39">
        <v>2103.8400900000001</v>
      </c>
    </row>
    <row r="78" spans="3:14" x14ac:dyDescent="0.25">
      <c r="C78" s="38">
        <v>42223</v>
      </c>
      <c r="D78" s="39">
        <v>148.88999999999999</v>
      </c>
      <c r="E78" s="39">
        <v>50.76</v>
      </c>
      <c r="F78" s="39">
        <v>522.62</v>
      </c>
      <c r="G78" s="39">
        <v>142.41999999999999</v>
      </c>
      <c r="H78" s="39">
        <v>52.13</v>
      </c>
      <c r="I78" s="39">
        <v>50.32</v>
      </c>
      <c r="J78" s="39">
        <v>14.8</v>
      </c>
      <c r="K78" s="39">
        <v>38.58</v>
      </c>
      <c r="L78" s="39">
        <v>184.06</v>
      </c>
      <c r="M78" s="39">
        <v>28.78</v>
      </c>
      <c r="N78" s="39">
        <v>2077.5700700000002</v>
      </c>
    </row>
    <row r="79" spans="3:14" x14ac:dyDescent="0.25">
      <c r="C79" s="38">
        <v>42230</v>
      </c>
      <c r="D79" s="39">
        <v>148.28</v>
      </c>
      <c r="E79" s="39">
        <v>52.25</v>
      </c>
      <c r="F79" s="39">
        <v>531.52002000000005</v>
      </c>
      <c r="G79" s="39">
        <v>145.09</v>
      </c>
      <c r="H79" s="39">
        <v>52.44</v>
      </c>
      <c r="I79" s="39">
        <v>50.64</v>
      </c>
      <c r="J79" s="39">
        <v>14.78</v>
      </c>
      <c r="K79" s="39">
        <v>38.049999999999997</v>
      </c>
      <c r="L79" s="39">
        <v>186.50998999999999</v>
      </c>
      <c r="M79" s="39">
        <v>28.68</v>
      </c>
      <c r="N79" s="39">
        <v>2091.5400399999999</v>
      </c>
    </row>
    <row r="80" spans="3:14" x14ac:dyDescent="0.25">
      <c r="C80" s="38">
        <v>42237</v>
      </c>
      <c r="D80" s="39">
        <v>142.09</v>
      </c>
      <c r="E80" s="39">
        <v>51.64</v>
      </c>
      <c r="F80" s="39">
        <v>494.47</v>
      </c>
      <c r="G80" s="39">
        <v>131.71001000000001</v>
      </c>
      <c r="H80" s="39">
        <v>48.38</v>
      </c>
      <c r="I80" s="39">
        <v>45.96</v>
      </c>
      <c r="J80" s="39">
        <v>13.86</v>
      </c>
      <c r="K80" s="39">
        <v>34.21</v>
      </c>
      <c r="L80" s="39">
        <v>181.73</v>
      </c>
      <c r="M80" s="39">
        <v>27.22</v>
      </c>
      <c r="N80" s="39">
        <v>1970.8900100000001</v>
      </c>
    </row>
    <row r="81" spans="3:14" x14ac:dyDescent="0.25">
      <c r="C81" s="38">
        <v>42244</v>
      </c>
      <c r="D81" s="39">
        <v>144.21001000000001</v>
      </c>
      <c r="E81" s="39">
        <v>50.21</v>
      </c>
      <c r="F81" s="39">
        <v>518.01000999999997</v>
      </c>
      <c r="G81" s="39">
        <v>133.24001000000001</v>
      </c>
      <c r="H81" s="39">
        <v>49.5</v>
      </c>
      <c r="I81" s="39">
        <v>47.99</v>
      </c>
      <c r="J81" s="39">
        <v>13.74</v>
      </c>
      <c r="K81" s="39">
        <v>34.049999999999997</v>
      </c>
      <c r="L81" s="39">
        <v>184.00998999999999</v>
      </c>
      <c r="M81" s="39">
        <v>29.22</v>
      </c>
      <c r="N81" s="39">
        <v>1988.87</v>
      </c>
    </row>
    <row r="82" spans="3:14" x14ac:dyDescent="0.25">
      <c r="C82" s="38">
        <v>42251</v>
      </c>
      <c r="D82" s="39">
        <v>139.84</v>
      </c>
      <c r="E82" s="39">
        <v>49.93</v>
      </c>
      <c r="F82" s="39">
        <v>499</v>
      </c>
      <c r="G82" s="39">
        <v>129.75998999999999</v>
      </c>
      <c r="H82" s="39">
        <v>48.93</v>
      </c>
      <c r="I82" s="39">
        <v>46.53</v>
      </c>
      <c r="J82" s="39">
        <v>13.56</v>
      </c>
      <c r="K82" s="39">
        <v>33.19</v>
      </c>
      <c r="L82" s="39">
        <v>181.52</v>
      </c>
      <c r="M82" s="39">
        <v>28.1</v>
      </c>
      <c r="N82" s="39">
        <v>1921.2199700000001</v>
      </c>
    </row>
    <row r="83" spans="3:14" x14ac:dyDescent="0.25">
      <c r="C83" s="38">
        <v>42258</v>
      </c>
      <c r="D83" s="39">
        <v>141.25998999999999</v>
      </c>
      <c r="E83" s="39">
        <v>50</v>
      </c>
      <c r="F83" s="39">
        <v>529.44000000000005</v>
      </c>
      <c r="G83" s="39">
        <v>134.66999999999999</v>
      </c>
      <c r="H83" s="39">
        <v>51.38</v>
      </c>
      <c r="I83" s="39">
        <v>47.57</v>
      </c>
      <c r="J83" s="39">
        <v>13.71</v>
      </c>
      <c r="K83" s="39">
        <v>33.99</v>
      </c>
      <c r="L83" s="39">
        <v>187.32001</v>
      </c>
      <c r="M83" s="39">
        <v>29.15</v>
      </c>
      <c r="N83" s="39">
        <v>1961.0500500000001</v>
      </c>
    </row>
    <row r="84" spans="3:14" x14ac:dyDescent="0.25">
      <c r="C84" s="38">
        <v>42265</v>
      </c>
      <c r="D84" s="39">
        <v>139.62</v>
      </c>
      <c r="E84" s="39">
        <v>49.89</v>
      </c>
      <c r="F84" s="39">
        <v>540.26000999999997</v>
      </c>
      <c r="G84" s="39">
        <v>136.09</v>
      </c>
      <c r="H84" s="39">
        <v>52.07</v>
      </c>
      <c r="I84" s="39">
        <v>47.8</v>
      </c>
      <c r="J84" s="39">
        <v>14.28</v>
      </c>
      <c r="K84" s="39">
        <v>33.03</v>
      </c>
      <c r="L84" s="39">
        <v>187.89</v>
      </c>
      <c r="M84" s="39">
        <v>31.1</v>
      </c>
      <c r="N84" s="39">
        <v>1958.0300299999999</v>
      </c>
    </row>
    <row r="85" spans="3:14" x14ac:dyDescent="0.25">
      <c r="C85" s="38">
        <v>42272</v>
      </c>
      <c r="D85" s="39">
        <v>139.56</v>
      </c>
      <c r="E85" s="39">
        <v>50.37</v>
      </c>
      <c r="F85" s="39">
        <v>524.25</v>
      </c>
      <c r="G85" s="39">
        <v>131.00998999999999</v>
      </c>
      <c r="H85" s="39">
        <v>50.7</v>
      </c>
      <c r="I85" s="39">
        <v>47.17</v>
      </c>
      <c r="J85" s="39">
        <v>13.53</v>
      </c>
      <c r="K85" s="39">
        <v>32.19</v>
      </c>
      <c r="L85" s="39">
        <v>181.14999</v>
      </c>
      <c r="M85" s="39">
        <v>32.06</v>
      </c>
      <c r="N85" s="39">
        <v>1931.33997</v>
      </c>
    </row>
    <row r="86" spans="3:14" x14ac:dyDescent="0.25">
      <c r="C86" s="38">
        <v>42279</v>
      </c>
      <c r="D86" s="39">
        <v>143.19999999999999</v>
      </c>
      <c r="E86" s="39">
        <v>50.53</v>
      </c>
      <c r="F86" s="39">
        <v>532.53998000000001</v>
      </c>
      <c r="G86" s="39">
        <v>132.56</v>
      </c>
      <c r="H86" s="39">
        <v>49.76</v>
      </c>
      <c r="I86" s="39">
        <v>48.77</v>
      </c>
      <c r="J86" s="39">
        <v>13.99</v>
      </c>
      <c r="K86" s="39">
        <v>31.43</v>
      </c>
      <c r="L86" s="39">
        <v>183.50998999999999</v>
      </c>
      <c r="M86" s="39">
        <v>31.46</v>
      </c>
      <c r="N86" s="39">
        <v>1951.3599899999999</v>
      </c>
    </row>
    <row r="87" spans="3:14" x14ac:dyDescent="0.25">
      <c r="C87" s="38">
        <v>42286</v>
      </c>
      <c r="D87" s="39">
        <v>149.89999</v>
      </c>
      <c r="E87" s="39">
        <v>53.16</v>
      </c>
      <c r="F87" s="39">
        <v>539.79998999999998</v>
      </c>
      <c r="G87" s="39">
        <v>139.69999999999999</v>
      </c>
      <c r="H87" s="39">
        <v>49.36</v>
      </c>
      <c r="I87" s="39">
        <v>50.87</v>
      </c>
      <c r="J87" s="39">
        <v>14.97</v>
      </c>
      <c r="K87" s="39">
        <v>32.72</v>
      </c>
      <c r="L87" s="39">
        <v>181.03998999999999</v>
      </c>
      <c r="M87" s="39">
        <v>32.07</v>
      </c>
      <c r="N87" s="39">
        <v>2014.8900100000001</v>
      </c>
    </row>
    <row r="88" spans="3:14" x14ac:dyDescent="0.25">
      <c r="C88" s="38">
        <v>42293</v>
      </c>
      <c r="D88" s="39">
        <v>148.69999999999999</v>
      </c>
      <c r="E88" s="39">
        <v>52.45</v>
      </c>
      <c r="F88" s="39">
        <v>570.76000999999997</v>
      </c>
      <c r="G88" s="39">
        <v>137.60001</v>
      </c>
      <c r="H88" s="39">
        <v>51.1</v>
      </c>
      <c r="I88" s="39">
        <v>52.57</v>
      </c>
      <c r="J88" s="39">
        <v>15.28</v>
      </c>
      <c r="K88" s="39">
        <v>33.950000000000003</v>
      </c>
      <c r="L88" s="39">
        <v>184.2</v>
      </c>
      <c r="M88" s="39">
        <v>34.17</v>
      </c>
      <c r="N88" s="39">
        <v>2033.1099899999999</v>
      </c>
    </row>
    <row r="89" spans="3:14" x14ac:dyDescent="0.25">
      <c r="C89" s="38">
        <v>42300</v>
      </c>
      <c r="D89" s="39">
        <v>155.78998999999999</v>
      </c>
      <c r="E89" s="39">
        <v>53.19</v>
      </c>
      <c r="F89" s="39">
        <v>599.03003000000001</v>
      </c>
      <c r="G89" s="39">
        <v>146.69999999999999</v>
      </c>
      <c r="H89" s="39">
        <v>53.58</v>
      </c>
      <c r="I89" s="39">
        <v>58.98</v>
      </c>
      <c r="J89" s="39">
        <v>15.67</v>
      </c>
      <c r="K89" s="39">
        <v>32.619999999999997</v>
      </c>
      <c r="L89" s="39">
        <v>168.2</v>
      </c>
      <c r="M89" s="39">
        <v>34.9</v>
      </c>
      <c r="N89" s="39">
        <v>2075.1498999999999</v>
      </c>
    </row>
    <row r="90" spans="3:14" x14ac:dyDescent="0.25">
      <c r="C90" s="38">
        <v>42307</v>
      </c>
      <c r="D90" s="39">
        <v>157.21001000000001</v>
      </c>
      <c r="E90" s="39">
        <v>53.76</v>
      </c>
      <c r="F90" s="39">
        <v>625.90002000000004</v>
      </c>
      <c r="G90" s="39">
        <v>148.07001</v>
      </c>
      <c r="H90" s="39">
        <v>54.08</v>
      </c>
      <c r="I90" s="39">
        <v>56.72</v>
      </c>
      <c r="J90" s="39">
        <v>14.81</v>
      </c>
      <c r="K90" s="39">
        <v>32.97</v>
      </c>
      <c r="L90" s="39">
        <v>178.63</v>
      </c>
      <c r="M90" s="39">
        <v>34.76</v>
      </c>
      <c r="N90" s="39">
        <v>2079.3601100000001</v>
      </c>
    </row>
    <row r="91" spans="3:14" x14ac:dyDescent="0.25">
      <c r="C91" s="38">
        <v>42314</v>
      </c>
      <c r="D91" s="39">
        <v>159.25998999999999</v>
      </c>
      <c r="E91" s="39">
        <v>54.43</v>
      </c>
      <c r="F91" s="39">
        <v>659.37</v>
      </c>
      <c r="G91" s="39">
        <v>147.94</v>
      </c>
      <c r="H91" s="39">
        <v>53.36</v>
      </c>
      <c r="I91" s="39">
        <v>57.63</v>
      </c>
      <c r="J91" s="39">
        <v>14.52</v>
      </c>
      <c r="K91" s="39">
        <v>35.409999999999997</v>
      </c>
      <c r="L91" s="39">
        <v>177.24001000000001</v>
      </c>
      <c r="M91" s="39">
        <v>35</v>
      </c>
      <c r="N91" s="39">
        <v>2099.1999500000002</v>
      </c>
    </row>
    <row r="92" spans="3:14" x14ac:dyDescent="0.25">
      <c r="C92" s="38">
        <v>42321</v>
      </c>
      <c r="D92" s="39">
        <v>155.64999</v>
      </c>
      <c r="E92" s="39">
        <v>52.16</v>
      </c>
      <c r="F92" s="39">
        <v>642.34997999999996</v>
      </c>
      <c r="G92" s="39">
        <v>142.59</v>
      </c>
      <c r="H92" s="39">
        <v>51.56</v>
      </c>
      <c r="I92" s="39">
        <v>56.13</v>
      </c>
      <c r="J92" s="39">
        <v>13.92</v>
      </c>
      <c r="K92" s="39">
        <v>33.93</v>
      </c>
      <c r="L92" s="39">
        <v>167.36</v>
      </c>
      <c r="M92" s="39">
        <v>34.590000000000003</v>
      </c>
      <c r="N92" s="39">
        <v>2023.0400400000001</v>
      </c>
    </row>
    <row r="93" spans="3:14" x14ac:dyDescent="0.25">
      <c r="C93" s="38">
        <v>42328</v>
      </c>
      <c r="D93" s="39">
        <v>158.94999999999999</v>
      </c>
      <c r="E93" s="39">
        <v>54.12</v>
      </c>
      <c r="F93" s="39">
        <v>668.45001000000002</v>
      </c>
      <c r="G93" s="39">
        <v>149.39999</v>
      </c>
      <c r="H93" s="39">
        <v>51.58</v>
      </c>
      <c r="I93" s="39">
        <v>58.12</v>
      </c>
      <c r="J93" s="39">
        <v>14.6</v>
      </c>
      <c r="K93" s="39">
        <v>33.909999999999997</v>
      </c>
      <c r="L93" s="39">
        <v>167.61</v>
      </c>
      <c r="M93" s="39">
        <v>37.51</v>
      </c>
      <c r="N93" s="39">
        <v>2089.1699199999998</v>
      </c>
    </row>
    <row r="94" spans="3:14" x14ac:dyDescent="0.25">
      <c r="C94" s="38">
        <v>42335</v>
      </c>
      <c r="D94" s="39">
        <v>157.99001000000001</v>
      </c>
      <c r="E94" s="39">
        <v>53.92</v>
      </c>
      <c r="F94" s="39">
        <v>673.26000999999997</v>
      </c>
      <c r="G94" s="39">
        <v>146.94999999999999</v>
      </c>
      <c r="H94" s="39">
        <v>50.84</v>
      </c>
      <c r="I94" s="39">
        <v>57.55</v>
      </c>
      <c r="J94" s="39">
        <v>14.53</v>
      </c>
      <c r="K94" s="39">
        <v>33.78</v>
      </c>
      <c r="L94" s="39">
        <v>168.89999</v>
      </c>
      <c r="M94" s="39">
        <v>37.24</v>
      </c>
      <c r="N94" s="39">
        <v>2090.1101100000001</v>
      </c>
    </row>
    <row r="95" spans="3:14" x14ac:dyDescent="0.25">
      <c r="C95" s="38">
        <v>42342</v>
      </c>
      <c r="D95" s="39">
        <v>158.22</v>
      </c>
      <c r="E95" s="39">
        <v>52.66</v>
      </c>
      <c r="F95" s="39">
        <v>672.64000999999996</v>
      </c>
      <c r="G95" s="39">
        <v>148.5</v>
      </c>
      <c r="H95" s="39">
        <v>50.69</v>
      </c>
      <c r="I95" s="39">
        <v>58.88</v>
      </c>
      <c r="J95" s="39">
        <v>14.2</v>
      </c>
      <c r="K95" s="39">
        <v>35.32</v>
      </c>
      <c r="L95" s="39">
        <v>170.77</v>
      </c>
      <c r="M95" s="39">
        <v>38.89</v>
      </c>
      <c r="N95" s="39">
        <v>2091.6899400000002</v>
      </c>
    </row>
    <row r="96" spans="3:14" x14ac:dyDescent="0.25">
      <c r="C96" s="38">
        <v>42349</v>
      </c>
      <c r="D96" s="39">
        <v>154.83000000000001</v>
      </c>
      <c r="E96" s="39">
        <v>51.34</v>
      </c>
      <c r="F96" s="39">
        <v>640.15002000000004</v>
      </c>
      <c r="G96" s="39">
        <v>144.62</v>
      </c>
      <c r="H96" s="39">
        <v>50.69</v>
      </c>
      <c r="I96" s="39">
        <v>56.21</v>
      </c>
      <c r="J96" s="39">
        <v>13.64</v>
      </c>
      <c r="K96" s="39">
        <v>32.08</v>
      </c>
      <c r="L96" s="39">
        <v>172.78</v>
      </c>
      <c r="M96" s="39">
        <v>37.22</v>
      </c>
      <c r="N96" s="39">
        <v>2012.37</v>
      </c>
    </row>
    <row r="97" spans="3:14" x14ac:dyDescent="0.25">
      <c r="C97" s="38">
        <v>42356</v>
      </c>
      <c r="D97" s="39">
        <v>146.91999999999999</v>
      </c>
      <c r="E97" s="39">
        <v>52.73</v>
      </c>
      <c r="F97" s="39">
        <v>664.14000999999996</v>
      </c>
      <c r="G97" s="39">
        <v>139.58000000000001</v>
      </c>
      <c r="H97" s="39">
        <v>52.41</v>
      </c>
      <c r="I97" s="39">
        <v>54.94</v>
      </c>
      <c r="J97" s="39">
        <v>13.8</v>
      </c>
      <c r="K97" s="39">
        <v>31.29</v>
      </c>
      <c r="L97" s="39">
        <v>175.38</v>
      </c>
      <c r="M97" s="39">
        <v>38.47</v>
      </c>
      <c r="N97" s="39">
        <v>2005.5500500000001</v>
      </c>
    </row>
    <row r="98" spans="3:14" x14ac:dyDescent="0.25">
      <c r="C98" s="38">
        <v>42363</v>
      </c>
      <c r="D98" s="39">
        <v>151.19</v>
      </c>
      <c r="E98" s="39">
        <v>53.43</v>
      </c>
      <c r="F98" s="39">
        <v>662.78998000000001</v>
      </c>
      <c r="G98" s="39">
        <v>143.53</v>
      </c>
      <c r="H98" s="39">
        <v>54.12</v>
      </c>
      <c r="I98" s="39">
        <v>56.75</v>
      </c>
      <c r="J98" s="39">
        <v>14.31</v>
      </c>
      <c r="K98" s="39">
        <v>32.479999999999997</v>
      </c>
      <c r="L98" s="39">
        <v>178.3</v>
      </c>
      <c r="M98" s="39">
        <v>38.92</v>
      </c>
      <c r="N98" s="39">
        <v>2060.98999</v>
      </c>
    </row>
    <row r="99" spans="3:14" x14ac:dyDescent="0.25">
      <c r="C99" s="38">
        <v>42370</v>
      </c>
      <c r="D99" s="39">
        <v>150.63999999999999</v>
      </c>
      <c r="E99" s="39">
        <v>53.37</v>
      </c>
      <c r="F99" s="39">
        <v>675.89000999999996</v>
      </c>
      <c r="G99" s="39">
        <v>144.59</v>
      </c>
      <c r="H99" s="39">
        <v>54.48</v>
      </c>
      <c r="I99" s="39">
        <v>54.81</v>
      </c>
      <c r="J99" s="39">
        <v>14.09</v>
      </c>
      <c r="K99" s="39">
        <v>31.81</v>
      </c>
      <c r="L99" s="39">
        <v>178.50998999999999</v>
      </c>
      <c r="M99" s="39">
        <v>38.71</v>
      </c>
      <c r="N99" s="39">
        <v>2043.93994</v>
      </c>
    </row>
    <row r="100" spans="3:14" x14ac:dyDescent="0.25">
      <c r="C100" s="38">
        <v>42377</v>
      </c>
      <c r="D100" s="39">
        <v>140.49001000000001</v>
      </c>
      <c r="E100" s="39">
        <v>52.35</v>
      </c>
      <c r="F100" s="39">
        <v>607.04998999999998</v>
      </c>
      <c r="G100" s="39">
        <v>129.99001000000001</v>
      </c>
      <c r="H100" s="39">
        <v>52.05</v>
      </c>
      <c r="I100" s="39">
        <v>50.36</v>
      </c>
      <c r="J100" s="39">
        <v>12.54</v>
      </c>
      <c r="K100" s="39">
        <v>28.38</v>
      </c>
      <c r="L100" s="39">
        <v>172.91</v>
      </c>
      <c r="M100" s="39">
        <v>35.71</v>
      </c>
      <c r="N100" s="39">
        <v>1922.0300299999999</v>
      </c>
    </row>
    <row r="101" spans="3:14" x14ac:dyDescent="0.25">
      <c r="C101" s="38">
        <v>42384</v>
      </c>
      <c r="D101" s="39">
        <v>138.69</v>
      </c>
      <c r="E101" s="39">
        <v>51.52</v>
      </c>
      <c r="F101" s="39">
        <v>570.17998999999998</v>
      </c>
      <c r="G101" s="39">
        <v>125.63</v>
      </c>
      <c r="H101" s="39">
        <v>49.83</v>
      </c>
      <c r="I101" s="39">
        <v>48.03</v>
      </c>
      <c r="J101" s="39">
        <v>11.97</v>
      </c>
      <c r="K101" s="39">
        <v>25.97</v>
      </c>
      <c r="L101" s="39">
        <v>162.16</v>
      </c>
      <c r="M101" s="39">
        <v>34.909999999999997</v>
      </c>
      <c r="N101" s="39">
        <v>1880.32996</v>
      </c>
    </row>
    <row r="102" spans="3:14" x14ac:dyDescent="0.25">
      <c r="C102" s="38">
        <v>42391</v>
      </c>
      <c r="D102" s="39">
        <v>139.52000000000001</v>
      </c>
      <c r="E102" s="39">
        <v>52.98</v>
      </c>
      <c r="F102" s="39">
        <v>596.38</v>
      </c>
      <c r="G102" s="39">
        <v>124.61</v>
      </c>
      <c r="H102" s="39">
        <v>49.57</v>
      </c>
      <c r="I102" s="39">
        <v>50.3</v>
      </c>
      <c r="J102" s="39">
        <v>12.14</v>
      </c>
      <c r="K102" s="39">
        <v>25.61</v>
      </c>
      <c r="L102" s="39">
        <v>166.22</v>
      </c>
      <c r="M102" s="39">
        <v>35.92</v>
      </c>
      <c r="N102" s="39">
        <v>1906.90002</v>
      </c>
    </row>
    <row r="103" spans="3:14" x14ac:dyDescent="0.25">
      <c r="C103" s="38">
        <v>42398</v>
      </c>
      <c r="D103" s="39">
        <v>151</v>
      </c>
      <c r="E103" s="39">
        <v>52.95</v>
      </c>
      <c r="F103" s="39">
        <v>587</v>
      </c>
      <c r="G103" s="39">
        <v>120.13</v>
      </c>
      <c r="H103" s="39">
        <v>48.13</v>
      </c>
      <c r="I103" s="39">
        <v>52.93</v>
      </c>
      <c r="J103" s="39">
        <v>11.94</v>
      </c>
      <c r="K103" s="39">
        <v>25.88</v>
      </c>
      <c r="L103" s="39">
        <v>162.78998999999999</v>
      </c>
      <c r="M103" s="39">
        <v>34.82</v>
      </c>
      <c r="N103" s="39">
        <v>1940.23999</v>
      </c>
    </row>
    <row r="104" spans="3:14" x14ac:dyDescent="0.25">
      <c r="C104" s="38">
        <v>42405</v>
      </c>
      <c r="D104" s="39">
        <v>153.47</v>
      </c>
      <c r="E104" s="39">
        <v>52.57</v>
      </c>
      <c r="F104" s="39">
        <v>502.13</v>
      </c>
      <c r="G104" s="39">
        <v>122.56</v>
      </c>
      <c r="H104" s="39">
        <v>43.04</v>
      </c>
      <c r="I104" s="39">
        <v>49.88</v>
      </c>
      <c r="J104" s="39">
        <v>11.45</v>
      </c>
      <c r="K104" s="39">
        <v>24.35</v>
      </c>
      <c r="L104" s="39">
        <v>164.78</v>
      </c>
      <c r="M104" s="39">
        <v>30.53</v>
      </c>
      <c r="N104" s="39">
        <v>1880.0500500000001</v>
      </c>
    </row>
    <row r="105" spans="3:14" x14ac:dyDescent="0.25">
      <c r="C105" s="38">
        <v>42412</v>
      </c>
      <c r="D105" s="39">
        <v>153.96001000000001</v>
      </c>
      <c r="E105" s="39">
        <v>53.98</v>
      </c>
      <c r="F105" s="39">
        <v>507.07999000000001</v>
      </c>
      <c r="G105" s="39">
        <v>108.63</v>
      </c>
      <c r="H105" s="39">
        <v>44.06</v>
      </c>
      <c r="I105" s="39">
        <v>51.14</v>
      </c>
      <c r="J105" s="39">
        <v>11.55</v>
      </c>
      <c r="K105" s="39">
        <v>23.09</v>
      </c>
      <c r="L105" s="39">
        <v>160.37</v>
      </c>
      <c r="M105" s="39">
        <v>28.12</v>
      </c>
      <c r="N105" s="39">
        <v>1864.7800299999999</v>
      </c>
    </row>
    <row r="106" spans="3:14" x14ac:dyDescent="0.25">
      <c r="C106" s="38">
        <v>42419</v>
      </c>
      <c r="D106" s="39">
        <v>156.44999999999999</v>
      </c>
      <c r="E106" s="39">
        <v>55.5</v>
      </c>
      <c r="F106" s="39">
        <v>534.90002000000004</v>
      </c>
      <c r="G106" s="39">
        <v>115.16</v>
      </c>
      <c r="H106" s="39">
        <v>46.39</v>
      </c>
      <c r="I106" s="39">
        <v>52.76</v>
      </c>
      <c r="J106" s="39">
        <v>12.1</v>
      </c>
      <c r="K106" s="39">
        <v>24</v>
      </c>
      <c r="L106" s="39">
        <v>165.34</v>
      </c>
      <c r="M106" s="39">
        <v>30.19</v>
      </c>
      <c r="N106" s="39">
        <v>1917.7800299999999</v>
      </c>
    </row>
    <row r="107" spans="3:14" x14ac:dyDescent="0.25">
      <c r="C107" s="38">
        <v>42426</v>
      </c>
      <c r="D107" s="39">
        <v>158.27000000000001</v>
      </c>
      <c r="E107" s="39">
        <v>56.04</v>
      </c>
      <c r="F107" s="39">
        <v>555.22997999999995</v>
      </c>
      <c r="G107" s="39">
        <v>118.16</v>
      </c>
      <c r="H107" s="39">
        <v>48.34</v>
      </c>
      <c r="I107" s="39">
        <v>53.3</v>
      </c>
      <c r="J107" s="39">
        <v>12.47</v>
      </c>
      <c r="K107" s="39">
        <v>25.16</v>
      </c>
      <c r="L107" s="39">
        <v>178.71001000000001</v>
      </c>
      <c r="M107" s="39">
        <v>31.89</v>
      </c>
      <c r="N107" s="39">
        <v>1948.0500500000001</v>
      </c>
    </row>
    <row r="108" spans="3:14" x14ac:dyDescent="0.25">
      <c r="C108" s="38">
        <v>42433</v>
      </c>
      <c r="D108" s="39">
        <v>160.07001</v>
      </c>
      <c r="E108" s="39">
        <v>57.15</v>
      </c>
      <c r="F108" s="39">
        <v>575.14000999999996</v>
      </c>
      <c r="G108" s="39">
        <v>121.07</v>
      </c>
      <c r="H108" s="39">
        <v>47.97</v>
      </c>
      <c r="I108" s="39">
        <v>54.89</v>
      </c>
      <c r="J108" s="39">
        <v>13.59</v>
      </c>
      <c r="K108" s="39">
        <v>26.13</v>
      </c>
      <c r="L108" s="39">
        <v>183.25</v>
      </c>
      <c r="M108" s="39">
        <v>31.19</v>
      </c>
      <c r="N108" s="39">
        <v>1999.98999</v>
      </c>
    </row>
    <row r="109" spans="3:14" x14ac:dyDescent="0.25">
      <c r="C109" s="38">
        <v>42440</v>
      </c>
      <c r="D109" s="39">
        <v>161.88</v>
      </c>
      <c r="E109" s="39">
        <v>58.4</v>
      </c>
      <c r="F109" s="39">
        <v>569.60999000000004</v>
      </c>
      <c r="G109" s="39">
        <v>124.63</v>
      </c>
      <c r="H109" s="39">
        <v>47.91</v>
      </c>
      <c r="I109" s="39">
        <v>56.06</v>
      </c>
      <c r="J109" s="39">
        <v>13.29</v>
      </c>
      <c r="K109" s="39">
        <v>26</v>
      </c>
      <c r="L109" s="39">
        <v>186.91</v>
      </c>
      <c r="M109" s="39">
        <v>31.52</v>
      </c>
      <c r="N109" s="39">
        <v>2022.18994</v>
      </c>
    </row>
    <row r="110" spans="3:14" x14ac:dyDescent="0.25">
      <c r="C110" s="38">
        <v>42447</v>
      </c>
      <c r="D110" s="39">
        <v>165.33</v>
      </c>
      <c r="E110" s="39">
        <v>58.6</v>
      </c>
      <c r="F110" s="39">
        <v>552.08001999999999</v>
      </c>
      <c r="G110" s="39">
        <v>133.96001000000001</v>
      </c>
      <c r="H110" s="39">
        <v>49.63</v>
      </c>
      <c r="I110" s="39">
        <v>57.09</v>
      </c>
      <c r="J110" s="39">
        <v>13.64</v>
      </c>
      <c r="K110" s="39">
        <v>26.28</v>
      </c>
      <c r="L110" s="39">
        <v>184.60001</v>
      </c>
      <c r="M110" s="39">
        <v>32.200000000000003</v>
      </c>
      <c r="N110" s="39">
        <v>2049.5800800000002</v>
      </c>
    </row>
    <row r="111" spans="3:14" x14ac:dyDescent="0.25">
      <c r="C111" s="38">
        <v>42454</v>
      </c>
      <c r="D111" s="39">
        <v>164.46001000000001</v>
      </c>
      <c r="E111" s="39">
        <v>59.11</v>
      </c>
      <c r="F111" s="39">
        <v>582.95001000000002</v>
      </c>
      <c r="G111" s="39">
        <v>132.12</v>
      </c>
      <c r="H111" s="39">
        <v>48.92</v>
      </c>
      <c r="I111" s="39">
        <v>56.7</v>
      </c>
      <c r="J111" s="39">
        <v>13.06</v>
      </c>
      <c r="K111" s="39">
        <v>24.93</v>
      </c>
      <c r="L111" s="39">
        <v>184.07001</v>
      </c>
      <c r="M111" s="39">
        <v>32.21</v>
      </c>
      <c r="N111" s="39">
        <v>2035.93994</v>
      </c>
    </row>
    <row r="112" spans="3:14" x14ac:dyDescent="0.25">
      <c r="C112" s="38">
        <v>42461</v>
      </c>
      <c r="D112" s="39">
        <v>167.53</v>
      </c>
      <c r="E112" s="39">
        <v>59.17</v>
      </c>
      <c r="F112" s="39">
        <v>598.5</v>
      </c>
      <c r="G112" s="39">
        <v>126.96</v>
      </c>
      <c r="H112" s="39">
        <v>52.75</v>
      </c>
      <c r="I112" s="39">
        <v>57.94</v>
      </c>
      <c r="J112" s="39">
        <v>13.1</v>
      </c>
      <c r="K112" s="39">
        <v>25.53</v>
      </c>
      <c r="L112" s="39">
        <v>184.74001000000001</v>
      </c>
      <c r="M112" s="39">
        <v>34.42</v>
      </c>
      <c r="N112" s="39">
        <v>2072.7800299999999</v>
      </c>
    </row>
    <row r="113" spans="3:14" x14ac:dyDescent="0.25">
      <c r="C113" s="38">
        <v>42468</v>
      </c>
      <c r="D113" s="39">
        <v>166.63</v>
      </c>
      <c r="E113" s="39">
        <v>57.67</v>
      </c>
      <c r="F113" s="39">
        <v>594.59997999999996</v>
      </c>
      <c r="G113" s="39">
        <v>127.88</v>
      </c>
      <c r="H113" s="39">
        <v>51.14</v>
      </c>
      <c r="I113" s="39">
        <v>57.89</v>
      </c>
      <c r="J113" s="39">
        <v>12.55</v>
      </c>
      <c r="K113" s="39">
        <v>23.75</v>
      </c>
      <c r="L113" s="39">
        <v>171.03</v>
      </c>
      <c r="M113" s="39">
        <v>33.97</v>
      </c>
      <c r="N113" s="39">
        <v>2047.59998</v>
      </c>
    </row>
    <row r="114" spans="3:14" x14ac:dyDescent="0.25">
      <c r="C114" s="38">
        <v>42475</v>
      </c>
      <c r="D114" s="39">
        <v>168.78</v>
      </c>
      <c r="E114" s="39">
        <v>56.9</v>
      </c>
      <c r="F114" s="39">
        <v>625.89000999999996</v>
      </c>
      <c r="G114" s="39">
        <v>131.13</v>
      </c>
      <c r="H114" s="39">
        <v>51.02</v>
      </c>
      <c r="I114" s="39">
        <v>58.93</v>
      </c>
      <c r="J114" s="39">
        <v>12.94</v>
      </c>
      <c r="K114" s="39">
        <v>25.76</v>
      </c>
      <c r="L114" s="39">
        <v>169.87</v>
      </c>
      <c r="M114" s="39">
        <v>34.57</v>
      </c>
      <c r="N114" s="39">
        <v>2080.7299800000001</v>
      </c>
    </row>
    <row r="115" spans="3:14" x14ac:dyDescent="0.25">
      <c r="C115" s="38">
        <v>42482</v>
      </c>
      <c r="D115" s="39">
        <v>168.66</v>
      </c>
      <c r="E115" s="39">
        <v>56.39</v>
      </c>
      <c r="F115" s="39">
        <v>620.5</v>
      </c>
      <c r="G115" s="39">
        <v>131.05000000000001</v>
      </c>
      <c r="H115" s="39">
        <v>48.51</v>
      </c>
      <c r="I115" s="39">
        <v>58.68</v>
      </c>
      <c r="J115" s="39">
        <v>13.61</v>
      </c>
      <c r="K115" s="39">
        <v>27.7</v>
      </c>
      <c r="L115" s="39">
        <v>175.3</v>
      </c>
      <c r="M115" s="39">
        <v>34.65</v>
      </c>
      <c r="N115" s="39">
        <v>2091.5800800000002</v>
      </c>
    </row>
    <row r="116" spans="3:14" x14ac:dyDescent="0.25">
      <c r="C116" s="38">
        <v>42489</v>
      </c>
      <c r="D116" s="39">
        <v>167.38</v>
      </c>
      <c r="E116" s="39">
        <v>58.79</v>
      </c>
      <c r="F116" s="39">
        <v>659.59002999999996</v>
      </c>
      <c r="G116" s="39">
        <v>134.80000000000001</v>
      </c>
      <c r="H116" s="39">
        <v>49.05</v>
      </c>
      <c r="I116" s="39">
        <v>57.04</v>
      </c>
      <c r="J116" s="39">
        <v>13.56</v>
      </c>
      <c r="K116" s="39">
        <v>27.06</v>
      </c>
      <c r="L116" s="39">
        <v>177.07001</v>
      </c>
      <c r="M116" s="39">
        <v>34.47</v>
      </c>
      <c r="N116" s="39">
        <v>2065.3000499999998</v>
      </c>
    </row>
    <row r="117" spans="3:14" x14ac:dyDescent="0.25">
      <c r="C117" s="38">
        <v>42496</v>
      </c>
      <c r="D117" s="39">
        <v>168.89</v>
      </c>
      <c r="E117" s="39">
        <v>60.69</v>
      </c>
      <c r="F117" s="39">
        <v>673.95001000000002</v>
      </c>
      <c r="G117" s="39">
        <v>133.25998999999999</v>
      </c>
      <c r="H117" s="39">
        <v>49.22</v>
      </c>
      <c r="I117" s="39">
        <v>57.2</v>
      </c>
      <c r="J117" s="39">
        <v>13.44</v>
      </c>
      <c r="K117" s="39">
        <v>26.25</v>
      </c>
      <c r="L117" s="39">
        <v>170.67999</v>
      </c>
      <c r="M117" s="39">
        <v>37.869999999999997</v>
      </c>
      <c r="N117" s="39">
        <v>2057.1398899999999</v>
      </c>
    </row>
    <row r="118" spans="3:14" x14ac:dyDescent="0.25">
      <c r="C118" s="38">
        <v>42503</v>
      </c>
      <c r="D118" s="39">
        <v>168.32001</v>
      </c>
      <c r="E118" s="39">
        <v>61.46</v>
      </c>
      <c r="F118" s="39">
        <v>709.91998000000001</v>
      </c>
      <c r="G118" s="39">
        <v>132.12</v>
      </c>
      <c r="H118" s="39">
        <v>49.6</v>
      </c>
      <c r="I118" s="39">
        <v>57.12</v>
      </c>
      <c r="J118" s="39">
        <v>13.22</v>
      </c>
      <c r="K118" s="39">
        <v>25.89</v>
      </c>
      <c r="L118" s="39">
        <v>165.23</v>
      </c>
      <c r="M118" s="39">
        <v>38.29</v>
      </c>
      <c r="N118" s="39">
        <v>2046.6099899999999</v>
      </c>
    </row>
    <row r="119" spans="3:14" x14ac:dyDescent="0.25">
      <c r="C119" s="38">
        <v>42510</v>
      </c>
      <c r="D119" s="39">
        <v>165.00998999999999</v>
      </c>
      <c r="E119" s="39">
        <v>60.73</v>
      </c>
      <c r="F119" s="39">
        <v>702.79998999999998</v>
      </c>
      <c r="G119" s="39">
        <v>127.39</v>
      </c>
      <c r="H119" s="39">
        <v>50.03</v>
      </c>
      <c r="I119" s="39">
        <v>58.53</v>
      </c>
      <c r="J119" s="39">
        <v>13.19</v>
      </c>
      <c r="K119" s="39">
        <v>26.77</v>
      </c>
      <c r="L119" s="39">
        <v>169.60001</v>
      </c>
      <c r="M119" s="39">
        <v>37.53</v>
      </c>
      <c r="N119" s="39">
        <v>2052.3200700000002</v>
      </c>
    </row>
    <row r="120" spans="3:14" x14ac:dyDescent="0.25">
      <c r="C120" s="38">
        <v>42517</v>
      </c>
      <c r="D120" s="39">
        <v>168.89</v>
      </c>
      <c r="E120" s="39">
        <v>61.33</v>
      </c>
      <c r="F120" s="39">
        <v>712.23999000000003</v>
      </c>
      <c r="G120" s="39">
        <v>129.22</v>
      </c>
      <c r="H120" s="39">
        <v>48.6</v>
      </c>
      <c r="I120" s="39">
        <v>61.02</v>
      </c>
      <c r="J120" s="39">
        <v>13.45</v>
      </c>
      <c r="K120" s="39">
        <v>27.53</v>
      </c>
      <c r="L120" s="39">
        <v>173.74001000000001</v>
      </c>
      <c r="M120" s="39">
        <v>39.340000000000003</v>
      </c>
      <c r="N120" s="39">
        <v>2099.0600599999998</v>
      </c>
    </row>
    <row r="121" spans="3:14" x14ac:dyDescent="0.25">
      <c r="C121" s="38">
        <v>42524</v>
      </c>
      <c r="D121" s="39">
        <v>168.38</v>
      </c>
      <c r="E121" s="39">
        <v>61.47</v>
      </c>
      <c r="F121" s="39">
        <v>725.53998000000001</v>
      </c>
      <c r="G121" s="39">
        <v>127.38</v>
      </c>
      <c r="H121" s="39">
        <v>47.75</v>
      </c>
      <c r="I121" s="39">
        <v>60.53</v>
      </c>
      <c r="J121" s="39">
        <v>13.04</v>
      </c>
      <c r="K121" s="39">
        <v>26.54</v>
      </c>
      <c r="L121" s="39">
        <v>186.2</v>
      </c>
      <c r="M121" s="39">
        <v>37.81</v>
      </c>
      <c r="N121" s="39">
        <v>2099.12988</v>
      </c>
    </row>
    <row r="122" spans="3:14" x14ac:dyDescent="0.25">
      <c r="C122" s="38">
        <v>42531</v>
      </c>
      <c r="D122" s="39">
        <v>168.56</v>
      </c>
      <c r="E122" s="39">
        <v>62.62</v>
      </c>
      <c r="F122" s="39">
        <v>717.90997000000004</v>
      </c>
      <c r="G122" s="39">
        <v>131.13999999999999</v>
      </c>
      <c r="H122" s="39">
        <v>47.15</v>
      </c>
      <c r="I122" s="39">
        <v>61.91</v>
      </c>
      <c r="J122" s="39">
        <v>13.1</v>
      </c>
      <c r="K122" s="39">
        <v>25.54</v>
      </c>
      <c r="L122" s="39">
        <v>186.75998999999999</v>
      </c>
      <c r="M122" s="39">
        <v>37.770000000000003</v>
      </c>
      <c r="N122" s="39">
        <v>2096.0700700000002</v>
      </c>
    </row>
    <row r="123" spans="3:14" x14ac:dyDescent="0.25">
      <c r="C123" s="38">
        <v>42538</v>
      </c>
      <c r="D123" s="39">
        <v>168.94</v>
      </c>
      <c r="E123" s="39">
        <v>62.65</v>
      </c>
      <c r="F123" s="39">
        <v>706.39000999999996</v>
      </c>
      <c r="G123" s="39">
        <v>129.82001</v>
      </c>
      <c r="H123" s="39">
        <v>47.81</v>
      </c>
      <c r="I123" s="39">
        <v>61.62</v>
      </c>
      <c r="J123" s="39">
        <v>13.26</v>
      </c>
      <c r="K123" s="39">
        <v>25.31</v>
      </c>
      <c r="L123" s="39">
        <v>187.14999</v>
      </c>
      <c r="M123" s="39">
        <v>38.08</v>
      </c>
      <c r="N123" s="39">
        <v>2071.2199700000001</v>
      </c>
    </row>
    <row r="124" spans="3:14" x14ac:dyDescent="0.25">
      <c r="C124" s="38">
        <v>42545</v>
      </c>
      <c r="D124" s="39">
        <v>169.12</v>
      </c>
      <c r="E124" s="39">
        <v>63.7</v>
      </c>
      <c r="F124" s="39">
        <v>698.96001999999999</v>
      </c>
      <c r="G124" s="39">
        <v>126.52</v>
      </c>
      <c r="H124" s="39">
        <v>45.65</v>
      </c>
      <c r="I124" s="39">
        <v>60.54</v>
      </c>
      <c r="J124" s="39">
        <v>12.52</v>
      </c>
      <c r="K124" s="39">
        <v>24.52</v>
      </c>
      <c r="L124" s="39">
        <v>182.89999</v>
      </c>
      <c r="M124" s="39">
        <v>36.979999999999997</v>
      </c>
      <c r="N124" s="39">
        <v>2037.41003</v>
      </c>
    </row>
    <row r="125" spans="3:14" x14ac:dyDescent="0.25">
      <c r="C125" s="38">
        <v>42552</v>
      </c>
      <c r="D125" s="39">
        <v>175.53998999999999</v>
      </c>
      <c r="E125" s="39">
        <v>66.47</v>
      </c>
      <c r="F125" s="39">
        <v>725.67998999999998</v>
      </c>
      <c r="G125" s="39">
        <v>129.69</v>
      </c>
      <c r="H125" s="39">
        <v>44.86</v>
      </c>
      <c r="I125" s="39">
        <v>62.11</v>
      </c>
      <c r="J125" s="39">
        <v>12.72</v>
      </c>
      <c r="K125" s="39">
        <v>25.92</v>
      </c>
      <c r="L125" s="39">
        <v>174</v>
      </c>
      <c r="M125" s="39">
        <v>39.61</v>
      </c>
      <c r="N125" s="39">
        <v>2102.9499500000002</v>
      </c>
    </row>
    <row r="126" spans="3:14" x14ac:dyDescent="0.25">
      <c r="C126" s="38">
        <v>42559</v>
      </c>
      <c r="D126" s="39">
        <v>177.12</v>
      </c>
      <c r="E126" s="39">
        <v>67.61</v>
      </c>
      <c r="F126" s="39">
        <v>745.81</v>
      </c>
      <c r="G126" s="39">
        <v>130.09</v>
      </c>
      <c r="H126" s="39">
        <v>44.52</v>
      </c>
      <c r="I126" s="39">
        <v>63.27</v>
      </c>
      <c r="J126" s="39">
        <v>13.09</v>
      </c>
      <c r="K126" s="39">
        <v>26.37</v>
      </c>
      <c r="L126" s="39">
        <v>158.14999</v>
      </c>
      <c r="M126" s="39">
        <v>41.29</v>
      </c>
      <c r="N126" s="39">
        <v>2129.8998999999999</v>
      </c>
    </row>
    <row r="127" spans="3:14" x14ac:dyDescent="0.25">
      <c r="C127" s="38">
        <v>42566</v>
      </c>
      <c r="D127" s="39">
        <v>181.39999</v>
      </c>
      <c r="E127" s="39">
        <v>67.45</v>
      </c>
      <c r="F127" s="39">
        <v>735.44</v>
      </c>
      <c r="G127" s="39">
        <v>132.38999999999999</v>
      </c>
      <c r="H127" s="39">
        <v>45.32</v>
      </c>
      <c r="I127" s="39">
        <v>64.849999999999994</v>
      </c>
      <c r="J127" s="39">
        <v>13.57</v>
      </c>
      <c r="K127" s="39">
        <v>28.01</v>
      </c>
      <c r="L127" s="39">
        <v>158.88999999999999</v>
      </c>
      <c r="M127" s="39">
        <v>42.2</v>
      </c>
      <c r="N127" s="39">
        <v>2161.73999</v>
      </c>
    </row>
    <row r="128" spans="3:14" x14ac:dyDescent="0.25">
      <c r="C128" s="38">
        <v>42573</v>
      </c>
      <c r="D128" s="39">
        <v>180.44</v>
      </c>
      <c r="E128" s="39">
        <v>67.2</v>
      </c>
      <c r="F128" s="39">
        <v>744.85999000000004</v>
      </c>
      <c r="G128" s="39">
        <v>133.47</v>
      </c>
      <c r="H128" s="39">
        <v>45.94</v>
      </c>
      <c r="I128" s="39">
        <v>65.489999999999995</v>
      </c>
      <c r="J128" s="39">
        <v>13.84</v>
      </c>
      <c r="K128" s="39">
        <v>28.92</v>
      </c>
      <c r="L128" s="39">
        <v>176.05</v>
      </c>
      <c r="M128" s="39">
        <v>41.44</v>
      </c>
      <c r="N128" s="39">
        <v>2175.0300299999999</v>
      </c>
    </row>
    <row r="129" spans="3:14" x14ac:dyDescent="0.25">
      <c r="C129" s="38">
        <v>42580</v>
      </c>
      <c r="D129" s="39">
        <v>178.36</v>
      </c>
      <c r="E129" s="39">
        <v>66.12</v>
      </c>
      <c r="F129" s="39">
        <v>758.81</v>
      </c>
      <c r="G129" s="39">
        <v>133.66</v>
      </c>
      <c r="H129" s="39">
        <v>46.72</v>
      </c>
      <c r="I129" s="39">
        <v>69.75</v>
      </c>
      <c r="J129" s="39">
        <v>12.66</v>
      </c>
      <c r="K129" s="39">
        <v>28.73</v>
      </c>
      <c r="L129" s="39">
        <v>172.55</v>
      </c>
      <c r="M129" s="39">
        <v>40.159999999999997</v>
      </c>
      <c r="N129" s="39">
        <v>2173.6001000000001</v>
      </c>
    </row>
    <row r="130" spans="3:14" x14ac:dyDescent="0.25">
      <c r="C130" s="38">
        <v>42587</v>
      </c>
      <c r="D130" s="39">
        <v>178.57001</v>
      </c>
      <c r="E130" s="39">
        <v>65.97</v>
      </c>
      <c r="F130" s="39">
        <v>765.97997999999995</v>
      </c>
      <c r="G130" s="39">
        <v>131.72999999999999</v>
      </c>
      <c r="H130" s="39">
        <v>47.05</v>
      </c>
      <c r="I130" s="39">
        <v>70.150000000000006</v>
      </c>
      <c r="J130" s="39">
        <v>12.19</v>
      </c>
      <c r="K130" s="39">
        <v>29.01</v>
      </c>
      <c r="L130" s="39">
        <v>178.96001000000001</v>
      </c>
      <c r="M130" s="39">
        <v>40.56</v>
      </c>
      <c r="N130" s="39">
        <v>2182.87012</v>
      </c>
    </row>
    <row r="131" spans="3:14" x14ac:dyDescent="0.25">
      <c r="C131" s="38">
        <v>42594</v>
      </c>
      <c r="D131" s="39">
        <v>180.27</v>
      </c>
      <c r="E131" s="39">
        <v>66.67</v>
      </c>
      <c r="F131" s="39">
        <v>772.56</v>
      </c>
      <c r="G131" s="39">
        <v>133.10001</v>
      </c>
      <c r="H131" s="39">
        <v>46.04</v>
      </c>
      <c r="I131" s="39">
        <v>69.84</v>
      </c>
      <c r="J131" s="39">
        <v>12.33</v>
      </c>
      <c r="K131" s="39">
        <v>29.17</v>
      </c>
      <c r="L131" s="39">
        <v>180.86</v>
      </c>
      <c r="M131" s="39">
        <v>41.14</v>
      </c>
      <c r="N131" s="39">
        <v>2184.0500499999998</v>
      </c>
    </row>
    <row r="132" spans="3:14" x14ac:dyDescent="0.25">
      <c r="C132" s="38">
        <v>42601</v>
      </c>
      <c r="D132" s="39">
        <v>179.61</v>
      </c>
      <c r="E132" s="39">
        <v>64.97</v>
      </c>
      <c r="F132" s="39">
        <v>757.31</v>
      </c>
      <c r="G132" s="39">
        <v>134.44</v>
      </c>
      <c r="H132" s="39">
        <v>46.63</v>
      </c>
      <c r="I132" s="39">
        <v>70.27</v>
      </c>
      <c r="J132" s="39">
        <v>12.39</v>
      </c>
      <c r="K132" s="39">
        <v>30.55</v>
      </c>
      <c r="L132" s="39">
        <v>178</v>
      </c>
      <c r="M132" s="39">
        <v>39.979999999999997</v>
      </c>
      <c r="N132" s="39">
        <v>2183.87012</v>
      </c>
    </row>
    <row r="133" spans="3:14" x14ac:dyDescent="0.25">
      <c r="C133" s="38">
        <v>42608</v>
      </c>
      <c r="D133" s="39">
        <v>179.41</v>
      </c>
      <c r="E133" s="39">
        <v>63.97</v>
      </c>
      <c r="F133" s="39">
        <v>769</v>
      </c>
      <c r="G133" s="39">
        <v>132.22999999999999</v>
      </c>
      <c r="H133" s="39">
        <v>47.1</v>
      </c>
      <c r="I133" s="39">
        <v>69.75</v>
      </c>
      <c r="J133" s="39">
        <v>12.38</v>
      </c>
      <c r="K133" s="39">
        <v>31.16</v>
      </c>
      <c r="L133" s="39">
        <v>177.38</v>
      </c>
      <c r="M133" s="39">
        <v>41.05</v>
      </c>
      <c r="N133" s="39">
        <v>2169.0400399999999</v>
      </c>
    </row>
    <row r="134" spans="3:14" x14ac:dyDescent="0.25">
      <c r="C134" s="38">
        <v>42615</v>
      </c>
      <c r="D134" s="39">
        <v>180.81</v>
      </c>
      <c r="E134" s="39">
        <v>64.349999999999994</v>
      </c>
      <c r="F134" s="39">
        <v>772.44</v>
      </c>
      <c r="G134" s="39">
        <v>131.16</v>
      </c>
      <c r="H134" s="39">
        <v>46.39</v>
      </c>
      <c r="I134" s="39">
        <v>69.680000000000007</v>
      </c>
      <c r="J134" s="39">
        <v>12.5</v>
      </c>
      <c r="K134" s="39">
        <v>31.89</v>
      </c>
      <c r="L134" s="39">
        <v>177.33</v>
      </c>
      <c r="M134" s="39">
        <v>42.8</v>
      </c>
      <c r="N134" s="39">
        <v>2179.9799800000001</v>
      </c>
    </row>
    <row r="135" spans="3:14" x14ac:dyDescent="0.25">
      <c r="C135" s="38">
        <v>42622</v>
      </c>
      <c r="D135" s="39">
        <v>175.64</v>
      </c>
      <c r="E135" s="39">
        <v>62.75</v>
      </c>
      <c r="F135" s="39">
        <v>760.14000999999996</v>
      </c>
      <c r="G135" s="39">
        <v>128.53</v>
      </c>
      <c r="H135" s="39">
        <v>44.37</v>
      </c>
      <c r="I135" s="39">
        <v>66.67</v>
      </c>
      <c r="J135" s="39">
        <v>12.38</v>
      </c>
      <c r="K135" s="39">
        <v>31.59</v>
      </c>
      <c r="L135" s="39">
        <v>176.5</v>
      </c>
      <c r="M135" s="39">
        <v>42.29</v>
      </c>
      <c r="N135" s="39">
        <v>2127.8100599999998</v>
      </c>
    </row>
    <row r="136" spans="3:14" x14ac:dyDescent="0.25">
      <c r="C136" s="38">
        <v>42629</v>
      </c>
      <c r="D136" s="39">
        <v>175.06</v>
      </c>
      <c r="E136" s="39">
        <v>62.81</v>
      </c>
      <c r="F136" s="39">
        <v>778.52002000000005</v>
      </c>
      <c r="G136" s="39">
        <v>126.7</v>
      </c>
      <c r="H136" s="39">
        <v>46.25</v>
      </c>
      <c r="I136" s="39">
        <v>69.36</v>
      </c>
      <c r="J136" s="39">
        <v>12.11</v>
      </c>
      <c r="K136" s="39">
        <v>31.59</v>
      </c>
      <c r="L136" s="39">
        <v>174.62</v>
      </c>
      <c r="M136" s="39">
        <v>44.42</v>
      </c>
      <c r="N136" s="39">
        <v>2139.1599099999999</v>
      </c>
    </row>
    <row r="137" spans="3:14" x14ac:dyDescent="0.25">
      <c r="C137" s="38">
        <v>42636</v>
      </c>
      <c r="D137" s="39">
        <v>177.39</v>
      </c>
      <c r="E137" s="39">
        <v>63.36</v>
      </c>
      <c r="F137" s="39">
        <v>805.75</v>
      </c>
      <c r="G137" s="39">
        <v>131.78</v>
      </c>
      <c r="H137" s="39">
        <v>47.26</v>
      </c>
      <c r="I137" s="39">
        <v>68.98</v>
      </c>
      <c r="J137" s="39">
        <v>12.17</v>
      </c>
      <c r="K137" s="39">
        <v>31.91</v>
      </c>
      <c r="L137" s="39">
        <v>175.55</v>
      </c>
      <c r="M137" s="39">
        <v>44.36</v>
      </c>
      <c r="N137" s="39">
        <v>2164.6899400000002</v>
      </c>
    </row>
    <row r="138" spans="3:14" x14ac:dyDescent="0.25">
      <c r="C138" s="38">
        <v>42643</v>
      </c>
      <c r="D138" s="39">
        <v>176.23</v>
      </c>
      <c r="E138" s="39">
        <v>63.76</v>
      </c>
      <c r="F138" s="39">
        <v>837.31</v>
      </c>
      <c r="G138" s="39">
        <v>131.74001000000001</v>
      </c>
      <c r="H138" s="39">
        <v>48.82</v>
      </c>
      <c r="I138" s="39">
        <v>70.180000000000007</v>
      </c>
      <c r="J138" s="39">
        <v>12.07</v>
      </c>
      <c r="K138" s="39">
        <v>32.06</v>
      </c>
      <c r="L138" s="39">
        <v>176.89</v>
      </c>
      <c r="M138" s="39">
        <v>44.3</v>
      </c>
      <c r="N138" s="39">
        <v>2168.2700199999999</v>
      </c>
    </row>
    <row r="139" spans="3:14" x14ac:dyDescent="0.25">
      <c r="C139" s="38">
        <v>42650</v>
      </c>
      <c r="D139" s="39">
        <v>171.33</v>
      </c>
      <c r="E139" s="39">
        <v>62.28</v>
      </c>
      <c r="F139" s="39">
        <v>839.42998999999998</v>
      </c>
      <c r="G139" s="39">
        <v>133.85001</v>
      </c>
      <c r="H139" s="39">
        <v>47.75</v>
      </c>
      <c r="I139" s="39">
        <v>70.87</v>
      </c>
      <c r="J139" s="39">
        <v>12.29</v>
      </c>
      <c r="K139" s="39">
        <v>32.31</v>
      </c>
      <c r="L139" s="39">
        <v>177.74001000000001</v>
      </c>
      <c r="M139" s="39">
        <v>43.92</v>
      </c>
      <c r="N139" s="39">
        <v>2153.73999</v>
      </c>
    </row>
    <row r="140" spans="3:14" x14ac:dyDescent="0.25">
      <c r="C140" s="38">
        <v>42657</v>
      </c>
      <c r="D140" s="39">
        <v>170.33</v>
      </c>
      <c r="E140" s="39">
        <v>61.88</v>
      </c>
      <c r="F140" s="39">
        <v>822.96001999999999</v>
      </c>
      <c r="G140" s="39">
        <v>133.5</v>
      </c>
      <c r="H140" s="39">
        <v>46.15</v>
      </c>
      <c r="I140" s="39">
        <v>68.489999999999995</v>
      </c>
      <c r="J140" s="39">
        <v>11.91</v>
      </c>
      <c r="K140" s="39">
        <v>32.07</v>
      </c>
      <c r="L140" s="39">
        <v>170.82001</v>
      </c>
      <c r="M140" s="39">
        <v>43.69</v>
      </c>
      <c r="N140" s="39">
        <v>2132.9799800000001</v>
      </c>
    </row>
    <row r="141" spans="3:14" x14ac:dyDescent="0.25">
      <c r="C141" s="38">
        <v>42664</v>
      </c>
      <c r="D141" s="39">
        <v>169.5</v>
      </c>
      <c r="E141" s="39">
        <v>62.21</v>
      </c>
      <c r="F141" s="39">
        <v>818.98999000000003</v>
      </c>
      <c r="G141" s="39">
        <v>135.63</v>
      </c>
      <c r="H141" s="39">
        <v>46.71</v>
      </c>
      <c r="I141" s="39">
        <v>69.97</v>
      </c>
      <c r="J141" s="39">
        <v>12.02</v>
      </c>
      <c r="K141" s="39">
        <v>33.44</v>
      </c>
      <c r="L141" s="39">
        <v>175.88</v>
      </c>
      <c r="M141" s="39">
        <v>44.54</v>
      </c>
      <c r="N141" s="39">
        <v>2141.1599099999999</v>
      </c>
    </row>
    <row r="142" spans="3:14" x14ac:dyDescent="0.25">
      <c r="C142" s="38">
        <v>42671</v>
      </c>
      <c r="D142" s="39">
        <v>165.77</v>
      </c>
      <c r="E142" s="39">
        <v>63.98</v>
      </c>
      <c r="F142" s="39">
        <v>776.32001000000002</v>
      </c>
      <c r="G142" s="39">
        <v>143.00998999999999</v>
      </c>
      <c r="H142" s="39">
        <v>48.45</v>
      </c>
      <c r="I142" s="39">
        <v>70.8</v>
      </c>
      <c r="J142" s="39">
        <v>11.72</v>
      </c>
      <c r="K142" s="39">
        <v>33.520000000000003</v>
      </c>
      <c r="L142" s="39">
        <v>171.06</v>
      </c>
      <c r="M142" s="39">
        <v>43.32</v>
      </c>
      <c r="N142" s="39">
        <v>2126.4099099999999</v>
      </c>
    </row>
    <row r="143" spans="3:14" x14ac:dyDescent="0.25">
      <c r="C143" s="38">
        <v>42678</v>
      </c>
      <c r="D143" s="39">
        <v>166.48</v>
      </c>
      <c r="E143" s="39">
        <v>63.37</v>
      </c>
      <c r="F143" s="39">
        <v>755.04998999999998</v>
      </c>
      <c r="G143" s="39">
        <v>139.53998999999999</v>
      </c>
      <c r="H143" s="39">
        <v>48.04</v>
      </c>
      <c r="I143" s="39">
        <v>67.599999999999994</v>
      </c>
      <c r="J143" s="39">
        <v>11.34</v>
      </c>
      <c r="K143" s="39">
        <v>32.78</v>
      </c>
      <c r="L143" s="39">
        <v>167.42</v>
      </c>
      <c r="M143" s="39">
        <v>41.7</v>
      </c>
      <c r="N143" s="39">
        <v>2085.1799299999998</v>
      </c>
    </row>
    <row r="144" spans="3:14" x14ac:dyDescent="0.25">
      <c r="C144" s="38">
        <v>42685</v>
      </c>
      <c r="D144" s="39">
        <v>175.08</v>
      </c>
      <c r="E144" s="39">
        <v>67.61</v>
      </c>
      <c r="F144" s="39">
        <v>739.01000999999997</v>
      </c>
      <c r="G144" s="39">
        <v>148.52000000000001</v>
      </c>
      <c r="H144" s="39">
        <v>49.82</v>
      </c>
      <c r="I144" s="39">
        <v>69.849999999999994</v>
      </c>
      <c r="J144" s="39">
        <v>12.28</v>
      </c>
      <c r="K144" s="39">
        <v>38.49</v>
      </c>
      <c r="L144" s="39">
        <v>193.19</v>
      </c>
      <c r="M144" s="39">
        <v>39.409999999999997</v>
      </c>
      <c r="N144" s="39">
        <v>2164.4499500000002</v>
      </c>
    </row>
    <row r="145" spans="3:14" x14ac:dyDescent="0.25">
      <c r="C145" s="38">
        <v>42692</v>
      </c>
      <c r="D145" s="39">
        <v>172.96001000000001</v>
      </c>
      <c r="E145" s="39">
        <v>68.900000000000006</v>
      </c>
      <c r="F145" s="39">
        <v>760.15997000000004</v>
      </c>
      <c r="G145" s="39">
        <v>146.35001</v>
      </c>
      <c r="H145" s="39">
        <v>51.5</v>
      </c>
      <c r="I145" s="39">
        <v>72.599999999999994</v>
      </c>
      <c r="J145" s="39">
        <v>11.76</v>
      </c>
      <c r="K145" s="39">
        <v>40.43</v>
      </c>
      <c r="L145" s="39">
        <v>200.16</v>
      </c>
      <c r="M145" s="39">
        <v>38.39</v>
      </c>
      <c r="N145" s="39">
        <v>2181.8998999999999</v>
      </c>
    </row>
    <row r="146" spans="3:14" x14ac:dyDescent="0.25">
      <c r="C146" s="38">
        <v>42699</v>
      </c>
      <c r="D146" s="39">
        <v>173.49001000000001</v>
      </c>
      <c r="E146" s="39">
        <v>70.03</v>
      </c>
      <c r="F146" s="39">
        <v>780.37</v>
      </c>
      <c r="G146" s="39">
        <v>150.03998999999999</v>
      </c>
      <c r="H146" s="39">
        <v>52.55</v>
      </c>
      <c r="I146" s="39">
        <v>74.430000000000007</v>
      </c>
      <c r="J146" s="39">
        <v>12.04</v>
      </c>
      <c r="K146" s="39">
        <v>41.1</v>
      </c>
      <c r="L146" s="39">
        <v>207.88</v>
      </c>
      <c r="M146" s="39">
        <v>37.22</v>
      </c>
      <c r="N146" s="39">
        <v>2213.3501000000001</v>
      </c>
    </row>
    <row r="147" spans="3:14" x14ac:dyDescent="0.25">
      <c r="C147" s="38">
        <v>42706</v>
      </c>
      <c r="D147" s="39">
        <v>172.42999</v>
      </c>
      <c r="E147" s="39">
        <v>69.87</v>
      </c>
      <c r="F147" s="39">
        <v>740.34002999999996</v>
      </c>
      <c r="G147" s="39">
        <v>152.25</v>
      </c>
      <c r="H147" s="39">
        <v>50.4</v>
      </c>
      <c r="I147" s="39">
        <v>70.72</v>
      </c>
      <c r="J147" s="39">
        <v>12.24</v>
      </c>
      <c r="K147" s="39">
        <v>41.83</v>
      </c>
      <c r="L147" s="39">
        <v>213.63</v>
      </c>
      <c r="M147" s="39">
        <v>35.71</v>
      </c>
      <c r="N147" s="39">
        <v>2191.9499500000002</v>
      </c>
    </row>
    <row r="148" spans="3:14" x14ac:dyDescent="0.25">
      <c r="C148" s="38">
        <v>42713</v>
      </c>
      <c r="D148" s="39">
        <v>178.49001000000001</v>
      </c>
      <c r="E148" s="39">
        <v>70.02</v>
      </c>
      <c r="F148" s="39">
        <v>768.65997000000004</v>
      </c>
      <c r="G148" s="39">
        <v>156.49001000000001</v>
      </c>
      <c r="H148" s="39">
        <v>53.34</v>
      </c>
      <c r="I148" s="39">
        <v>71.989999999999995</v>
      </c>
      <c r="J148" s="39">
        <v>13.17</v>
      </c>
      <c r="K148" s="39">
        <v>43.73</v>
      </c>
      <c r="L148" s="39">
        <v>203.28998999999999</v>
      </c>
      <c r="M148" s="39">
        <v>36.79</v>
      </c>
      <c r="N148" s="39">
        <v>2259.5300299999999</v>
      </c>
    </row>
    <row r="149" spans="3:14" x14ac:dyDescent="0.25">
      <c r="C149" s="38">
        <v>42720</v>
      </c>
      <c r="D149" s="39">
        <v>177.45</v>
      </c>
      <c r="E149" s="39">
        <v>70.08</v>
      </c>
      <c r="F149" s="39">
        <v>757.77002000000005</v>
      </c>
      <c r="G149" s="39">
        <v>154.5</v>
      </c>
      <c r="H149" s="39">
        <v>51.5</v>
      </c>
      <c r="I149" s="39">
        <v>72.89</v>
      </c>
      <c r="J149" s="39">
        <v>12.63</v>
      </c>
      <c r="K149" s="39">
        <v>42.71</v>
      </c>
      <c r="L149" s="39">
        <v>205.64</v>
      </c>
      <c r="M149" s="39">
        <v>36.47</v>
      </c>
      <c r="N149" s="39">
        <v>2258.0700700000002</v>
      </c>
    </row>
    <row r="150" spans="3:14" x14ac:dyDescent="0.25">
      <c r="C150" s="38">
        <v>42727</v>
      </c>
      <c r="D150" s="39">
        <v>178.75</v>
      </c>
      <c r="E150" s="39">
        <v>70.92</v>
      </c>
      <c r="F150" s="39">
        <v>760.59002999999996</v>
      </c>
      <c r="G150" s="39">
        <v>157.81</v>
      </c>
      <c r="H150" s="39">
        <v>53.03</v>
      </c>
      <c r="I150" s="39">
        <v>74.38</v>
      </c>
      <c r="J150" s="39">
        <v>12.46</v>
      </c>
      <c r="K150" s="39">
        <v>43.06</v>
      </c>
      <c r="L150" s="39">
        <v>205.53</v>
      </c>
      <c r="M150" s="39">
        <v>36.5</v>
      </c>
      <c r="N150" s="39">
        <v>2263.7900399999999</v>
      </c>
    </row>
    <row r="151" spans="3:14" x14ac:dyDescent="0.25">
      <c r="C151" s="38">
        <v>42734</v>
      </c>
      <c r="D151" s="39">
        <v>178.57001</v>
      </c>
      <c r="E151" s="39">
        <v>70.91</v>
      </c>
      <c r="F151" s="39">
        <v>749.87</v>
      </c>
      <c r="G151" s="39">
        <v>155.67999</v>
      </c>
      <c r="H151" s="39">
        <v>52.06</v>
      </c>
      <c r="I151" s="39">
        <v>72.97</v>
      </c>
      <c r="J151" s="39">
        <v>12.13</v>
      </c>
      <c r="K151" s="39">
        <v>42.25</v>
      </c>
      <c r="L151" s="39">
        <v>204.03</v>
      </c>
      <c r="M151" s="39">
        <v>36.11</v>
      </c>
      <c r="N151" s="39">
        <v>2238.8300800000002</v>
      </c>
    </row>
    <row r="152" spans="3:14" x14ac:dyDescent="0.25">
      <c r="C152" s="38">
        <v>42741</v>
      </c>
      <c r="D152" s="39">
        <v>178.23</v>
      </c>
      <c r="E152" s="39">
        <v>70.19</v>
      </c>
      <c r="F152" s="39">
        <v>795.98999000000003</v>
      </c>
      <c r="G152" s="39">
        <v>159.10001</v>
      </c>
      <c r="H152" s="39">
        <v>53.65</v>
      </c>
      <c r="I152" s="39">
        <v>74.150000000000006</v>
      </c>
      <c r="J152" s="39">
        <v>12.76</v>
      </c>
      <c r="K152" s="39">
        <v>43.85</v>
      </c>
      <c r="L152" s="39">
        <v>201.73</v>
      </c>
      <c r="M152" s="39">
        <v>37.909999999999997</v>
      </c>
      <c r="N152" s="39">
        <v>2276.9799800000001</v>
      </c>
    </row>
    <row r="153" spans="3:14" x14ac:dyDescent="0.25">
      <c r="C153" s="38">
        <v>42748</v>
      </c>
      <c r="D153" s="39">
        <v>177.39</v>
      </c>
      <c r="E153" s="39">
        <v>69.790000000000006</v>
      </c>
      <c r="F153" s="39">
        <v>817.14000999999996</v>
      </c>
      <c r="G153" s="39">
        <v>158.83000000000001</v>
      </c>
      <c r="H153" s="39">
        <v>53.46</v>
      </c>
      <c r="I153" s="39">
        <v>75</v>
      </c>
      <c r="J153" s="39">
        <v>12.63</v>
      </c>
      <c r="K153" s="39">
        <v>43.81</v>
      </c>
      <c r="L153" s="39">
        <v>202.92</v>
      </c>
      <c r="M153" s="39">
        <v>38.950000000000003</v>
      </c>
      <c r="N153" s="39">
        <v>2274.6398899999999</v>
      </c>
    </row>
    <row r="154" spans="3:14" x14ac:dyDescent="0.25">
      <c r="C154" s="38">
        <v>42755</v>
      </c>
      <c r="D154" s="39">
        <v>178.49001000000001</v>
      </c>
      <c r="E154" s="39">
        <v>69.66</v>
      </c>
      <c r="F154" s="39">
        <v>808.33001999999999</v>
      </c>
      <c r="G154" s="39">
        <v>159.53</v>
      </c>
      <c r="H154" s="39">
        <v>53.3</v>
      </c>
      <c r="I154" s="39">
        <v>74.75</v>
      </c>
      <c r="J154" s="39">
        <v>12.36</v>
      </c>
      <c r="K154" s="39">
        <v>42.59</v>
      </c>
      <c r="L154" s="39">
        <v>200.53</v>
      </c>
      <c r="M154" s="39">
        <v>38.97</v>
      </c>
      <c r="N154" s="39">
        <v>2271.3100599999998</v>
      </c>
    </row>
    <row r="155" spans="3:14" x14ac:dyDescent="0.25">
      <c r="C155" s="38">
        <v>42762</v>
      </c>
      <c r="D155" s="39">
        <v>177.48</v>
      </c>
      <c r="E155" s="39">
        <v>69.64</v>
      </c>
      <c r="F155" s="39">
        <v>835.77002000000005</v>
      </c>
      <c r="G155" s="39">
        <v>167.7</v>
      </c>
      <c r="H155" s="39">
        <v>56.29</v>
      </c>
      <c r="I155" s="39">
        <v>78.03</v>
      </c>
      <c r="J155" s="39">
        <v>12.49</v>
      </c>
      <c r="K155" s="39">
        <v>43.65</v>
      </c>
      <c r="L155" s="39">
        <v>201.66</v>
      </c>
      <c r="M155" s="39">
        <v>39.61</v>
      </c>
      <c r="N155" s="39">
        <v>2294.6899400000002</v>
      </c>
    </row>
    <row r="156" spans="3:14" x14ac:dyDescent="0.25">
      <c r="C156" s="38">
        <v>42769</v>
      </c>
      <c r="D156" s="39">
        <v>175.03998999999999</v>
      </c>
      <c r="E156" s="39">
        <v>69.650000000000006</v>
      </c>
      <c r="F156" s="39">
        <v>810.20001000000002</v>
      </c>
      <c r="G156" s="39">
        <v>162.39999</v>
      </c>
      <c r="H156" s="39">
        <v>55.28</v>
      </c>
      <c r="I156" s="39">
        <v>76.5</v>
      </c>
      <c r="J156" s="39">
        <v>12.56</v>
      </c>
      <c r="K156" s="39">
        <v>44.43</v>
      </c>
      <c r="L156" s="39">
        <v>198.24001000000001</v>
      </c>
      <c r="M156" s="39">
        <v>40.01</v>
      </c>
      <c r="N156" s="39">
        <v>2297.4199199999998</v>
      </c>
    </row>
    <row r="157" spans="3:14" x14ac:dyDescent="0.25">
      <c r="C157" s="38">
        <v>42776</v>
      </c>
      <c r="D157" s="39">
        <v>179</v>
      </c>
      <c r="E157" s="39">
        <v>70.540000000000006</v>
      </c>
      <c r="F157" s="39">
        <v>827.46001999999999</v>
      </c>
      <c r="G157" s="39">
        <v>166.23</v>
      </c>
      <c r="H157" s="39">
        <v>56.25</v>
      </c>
      <c r="I157" s="39">
        <v>75.16</v>
      </c>
      <c r="J157" s="39">
        <v>12.51</v>
      </c>
      <c r="K157" s="39">
        <v>44.7</v>
      </c>
      <c r="L157" s="39">
        <v>205.42999</v>
      </c>
      <c r="M157" s="39">
        <v>47.23</v>
      </c>
      <c r="N157" s="39">
        <v>2316.1001000000001</v>
      </c>
    </row>
    <row r="158" spans="3:14" x14ac:dyDescent="0.25">
      <c r="C158" s="38">
        <v>42783</v>
      </c>
      <c r="D158" s="39">
        <v>182.95</v>
      </c>
      <c r="E158" s="39">
        <v>72.45</v>
      </c>
      <c r="F158" s="39">
        <v>845.07001000000002</v>
      </c>
      <c r="G158" s="39">
        <v>172.71001000000001</v>
      </c>
      <c r="H158" s="39">
        <v>55.4</v>
      </c>
      <c r="I158" s="39">
        <v>76.44</v>
      </c>
      <c r="J158" s="39">
        <v>12.58</v>
      </c>
      <c r="K158" s="39">
        <v>46.15</v>
      </c>
      <c r="L158" s="39">
        <v>204.60001</v>
      </c>
      <c r="M158" s="39">
        <v>45.33</v>
      </c>
      <c r="N158" s="39">
        <v>2351.1599099999999</v>
      </c>
    </row>
    <row r="159" spans="3:14" x14ac:dyDescent="0.25">
      <c r="C159" s="38">
        <v>42790</v>
      </c>
      <c r="D159" s="39">
        <v>187.41</v>
      </c>
      <c r="E159" s="39">
        <v>73.150000000000006</v>
      </c>
      <c r="F159" s="39">
        <v>845.23999000000003</v>
      </c>
      <c r="G159" s="39">
        <v>177.44</v>
      </c>
      <c r="H159" s="39">
        <v>56.03</v>
      </c>
      <c r="I159" s="39">
        <v>77.239999999999995</v>
      </c>
      <c r="J159" s="39">
        <v>12.47</v>
      </c>
      <c r="K159" s="39">
        <v>45.53</v>
      </c>
      <c r="L159" s="39">
        <v>207.28</v>
      </c>
      <c r="M159" s="39">
        <v>45.55</v>
      </c>
      <c r="N159" s="39">
        <v>2367.3400900000001</v>
      </c>
    </row>
    <row r="160" spans="3:14" x14ac:dyDescent="0.25">
      <c r="C160" s="38">
        <v>42797</v>
      </c>
      <c r="D160" s="39">
        <v>189.31</v>
      </c>
      <c r="E160" s="39">
        <v>72.83</v>
      </c>
      <c r="F160" s="39">
        <v>849.88</v>
      </c>
      <c r="G160" s="39">
        <v>182.17999</v>
      </c>
      <c r="H160" s="39">
        <v>55.72</v>
      </c>
      <c r="I160" s="39">
        <v>77.86</v>
      </c>
      <c r="J160" s="39">
        <v>12.65</v>
      </c>
      <c r="K160" s="39">
        <v>46.83</v>
      </c>
      <c r="L160" s="39">
        <v>213.97</v>
      </c>
      <c r="M160" s="39">
        <v>47.07</v>
      </c>
      <c r="N160" s="39">
        <v>2383.12012</v>
      </c>
    </row>
    <row r="161" spans="3:14" x14ac:dyDescent="0.25">
      <c r="C161" s="38">
        <v>42804</v>
      </c>
      <c r="D161" s="39">
        <v>191.21001000000001</v>
      </c>
      <c r="E161" s="39">
        <v>73</v>
      </c>
      <c r="F161" s="39">
        <v>852.46001999999999</v>
      </c>
      <c r="G161" s="39">
        <v>178.7</v>
      </c>
      <c r="H161" s="39">
        <v>57.21</v>
      </c>
      <c r="I161" s="39">
        <v>80.33</v>
      </c>
      <c r="J161" s="39">
        <v>12.53</v>
      </c>
      <c r="K161" s="39">
        <v>46.49</v>
      </c>
      <c r="L161" s="39">
        <v>217.92999</v>
      </c>
      <c r="M161" s="39">
        <v>49.2</v>
      </c>
      <c r="N161" s="39">
        <v>2372.6001000000001</v>
      </c>
    </row>
    <row r="162" spans="3:14" x14ac:dyDescent="0.25">
      <c r="C162" s="38">
        <v>42811</v>
      </c>
      <c r="D162" s="39">
        <v>192.36</v>
      </c>
      <c r="E162" s="39">
        <v>73.540000000000006</v>
      </c>
      <c r="F162" s="39">
        <v>852.31</v>
      </c>
      <c r="G162" s="39">
        <v>180.10001</v>
      </c>
      <c r="H162" s="39">
        <v>57.64</v>
      </c>
      <c r="I162" s="39">
        <v>82.2</v>
      </c>
      <c r="J162" s="39">
        <v>12.48</v>
      </c>
      <c r="K162" s="39">
        <v>45.02</v>
      </c>
      <c r="L162" s="39">
        <v>218.89999</v>
      </c>
      <c r="M162" s="39">
        <v>49.13</v>
      </c>
      <c r="N162" s="39">
        <v>2378.25</v>
      </c>
    </row>
    <row r="163" spans="3:14" x14ac:dyDescent="0.25">
      <c r="C163" s="38">
        <v>42818</v>
      </c>
      <c r="D163" s="39">
        <v>191.50998999999999</v>
      </c>
      <c r="E163" s="39">
        <v>72.319999999999993</v>
      </c>
      <c r="F163" s="39">
        <v>845.60999000000004</v>
      </c>
      <c r="G163" s="39">
        <v>175.82001</v>
      </c>
      <c r="H163" s="39">
        <v>58.6</v>
      </c>
      <c r="I163" s="39">
        <v>80.59</v>
      </c>
      <c r="J163" s="39">
        <v>11.62</v>
      </c>
      <c r="K163" s="39">
        <v>42.46</v>
      </c>
      <c r="L163" s="39">
        <v>207.27</v>
      </c>
      <c r="M163" s="39">
        <v>49.12</v>
      </c>
      <c r="N163" s="39">
        <v>2343.9799800000001</v>
      </c>
    </row>
    <row r="164" spans="3:14" x14ac:dyDescent="0.25">
      <c r="C164" s="38">
        <v>42825</v>
      </c>
      <c r="D164" s="39">
        <v>191.33</v>
      </c>
      <c r="E164" s="39">
        <v>72.92</v>
      </c>
      <c r="F164" s="39">
        <v>886.53998000000001</v>
      </c>
      <c r="G164" s="39">
        <v>176.86</v>
      </c>
      <c r="H164" s="39">
        <v>58.91</v>
      </c>
      <c r="I164" s="39">
        <v>80.56</v>
      </c>
      <c r="J164" s="39">
        <v>11.64</v>
      </c>
      <c r="K164" s="39">
        <v>42.84</v>
      </c>
      <c r="L164" s="39">
        <v>206.14</v>
      </c>
      <c r="M164" s="39">
        <v>49.86</v>
      </c>
      <c r="N164" s="39">
        <v>2362.7199700000001</v>
      </c>
    </row>
    <row r="165" spans="3:14" x14ac:dyDescent="0.25">
      <c r="C165" s="38">
        <v>42832</v>
      </c>
      <c r="D165" s="39">
        <v>189.99001000000001</v>
      </c>
      <c r="E165" s="39">
        <v>73.209999999999994</v>
      </c>
      <c r="F165" s="39">
        <v>894.88</v>
      </c>
      <c r="G165" s="39">
        <v>178.85001</v>
      </c>
      <c r="H165" s="39">
        <v>58.61</v>
      </c>
      <c r="I165" s="39">
        <v>80.53</v>
      </c>
      <c r="J165" s="39">
        <v>11.23</v>
      </c>
      <c r="K165" s="39">
        <v>41.95</v>
      </c>
      <c r="L165" s="39">
        <v>210.75</v>
      </c>
      <c r="M165" s="39">
        <v>49.61</v>
      </c>
      <c r="N165" s="39">
        <v>2355.5400399999999</v>
      </c>
    </row>
    <row r="166" spans="3:14" x14ac:dyDescent="0.25">
      <c r="C166" s="38">
        <v>42839</v>
      </c>
      <c r="D166" s="39">
        <v>188.64999</v>
      </c>
      <c r="E166" s="39">
        <v>72.02</v>
      </c>
      <c r="F166" s="39">
        <v>884.66998000000001</v>
      </c>
      <c r="G166" s="39">
        <v>175.62</v>
      </c>
      <c r="H166" s="39">
        <v>57.47</v>
      </c>
      <c r="I166" s="39">
        <v>77.84</v>
      </c>
      <c r="J166" s="39">
        <v>11.11</v>
      </c>
      <c r="K166" s="39">
        <v>40.69</v>
      </c>
      <c r="L166" s="39">
        <v>211.8</v>
      </c>
      <c r="M166" s="39">
        <v>48.42</v>
      </c>
      <c r="N166" s="39">
        <v>2328.9499500000002</v>
      </c>
    </row>
    <row r="167" spans="3:14" x14ac:dyDescent="0.25">
      <c r="C167" s="38">
        <v>42846</v>
      </c>
      <c r="D167" s="39">
        <v>191.5</v>
      </c>
      <c r="E167" s="39">
        <v>73.38</v>
      </c>
      <c r="F167" s="39">
        <v>898.53003000000001</v>
      </c>
      <c r="G167" s="39">
        <v>180.38</v>
      </c>
      <c r="H167" s="39">
        <v>58.96</v>
      </c>
      <c r="I167" s="39">
        <v>79.81</v>
      </c>
      <c r="J167" s="39">
        <v>11.34</v>
      </c>
      <c r="K167" s="39">
        <v>41.8</v>
      </c>
      <c r="L167" s="39">
        <v>213.67</v>
      </c>
      <c r="M167" s="39">
        <v>49.87</v>
      </c>
      <c r="N167" s="39">
        <v>2348.6899400000002</v>
      </c>
    </row>
    <row r="168" spans="3:14" x14ac:dyDescent="0.25">
      <c r="C168" s="38">
        <v>42853</v>
      </c>
      <c r="D168" s="39">
        <v>195.83</v>
      </c>
      <c r="E168" s="39">
        <v>72.78</v>
      </c>
      <c r="F168" s="39">
        <v>924.98999000000003</v>
      </c>
      <c r="G168" s="39">
        <v>184.83</v>
      </c>
      <c r="H168" s="39">
        <v>61.77</v>
      </c>
      <c r="I168" s="39">
        <v>79.180000000000007</v>
      </c>
      <c r="J168" s="39">
        <v>11.47</v>
      </c>
      <c r="K168" s="39">
        <v>43.37</v>
      </c>
      <c r="L168" s="39">
        <v>221.98</v>
      </c>
      <c r="M168" s="39">
        <v>52.25</v>
      </c>
      <c r="N168" s="39">
        <v>2384.1999500000002</v>
      </c>
    </row>
    <row r="169" spans="3:14" x14ac:dyDescent="0.25">
      <c r="C169" s="38">
        <v>42860</v>
      </c>
      <c r="D169" s="39">
        <v>199.39999</v>
      </c>
      <c r="E169" s="39">
        <v>73.39</v>
      </c>
      <c r="F169" s="39">
        <v>934.15002000000004</v>
      </c>
      <c r="G169" s="39">
        <v>185.00998999999999</v>
      </c>
      <c r="H169" s="39">
        <v>63.02</v>
      </c>
      <c r="I169" s="39">
        <v>79.63</v>
      </c>
      <c r="J169" s="39">
        <v>11.14</v>
      </c>
      <c r="K169" s="39">
        <v>43.08</v>
      </c>
      <c r="L169" s="39">
        <v>229.75998999999999</v>
      </c>
      <c r="M169" s="39">
        <v>53.83</v>
      </c>
      <c r="N169" s="39">
        <v>2399.2900399999999</v>
      </c>
    </row>
    <row r="170" spans="3:14" x14ac:dyDescent="0.25">
      <c r="C170" s="38">
        <v>42867</v>
      </c>
      <c r="D170" s="39">
        <v>196.57001</v>
      </c>
      <c r="E170" s="39">
        <v>71.959999999999994</v>
      </c>
      <c r="F170" s="39">
        <v>961.34997999999996</v>
      </c>
      <c r="G170" s="39">
        <v>183.25</v>
      </c>
      <c r="H170" s="39">
        <v>61.19</v>
      </c>
      <c r="I170" s="39">
        <v>80.69</v>
      </c>
      <c r="J170" s="39">
        <v>10.92</v>
      </c>
      <c r="K170" s="39">
        <v>42.73</v>
      </c>
      <c r="L170" s="39">
        <v>231.99001000000001</v>
      </c>
      <c r="M170" s="39">
        <v>56.01</v>
      </c>
      <c r="N170" s="39">
        <v>2390.8998999999999</v>
      </c>
    </row>
    <row r="171" spans="3:14" x14ac:dyDescent="0.25">
      <c r="C171" s="38">
        <v>42874</v>
      </c>
      <c r="D171" s="39">
        <v>195.8</v>
      </c>
      <c r="E171" s="39">
        <v>70.5</v>
      </c>
      <c r="F171" s="39">
        <v>959.84002999999996</v>
      </c>
      <c r="G171" s="39">
        <v>180.75998999999999</v>
      </c>
      <c r="H171" s="39">
        <v>61.5</v>
      </c>
      <c r="I171" s="39">
        <v>80.3</v>
      </c>
      <c r="J171" s="39">
        <v>10.87</v>
      </c>
      <c r="K171" s="39">
        <v>41.8</v>
      </c>
      <c r="L171" s="39">
        <v>227.89</v>
      </c>
      <c r="M171" s="39">
        <v>55.88</v>
      </c>
      <c r="N171" s="39">
        <v>2381.7299800000001</v>
      </c>
    </row>
    <row r="172" spans="3:14" x14ac:dyDescent="0.25">
      <c r="C172" s="38">
        <v>42881</v>
      </c>
      <c r="D172" s="39">
        <v>200.67</v>
      </c>
      <c r="E172" s="39">
        <v>71.84</v>
      </c>
      <c r="F172" s="39">
        <v>995.78003000000001</v>
      </c>
      <c r="G172" s="39">
        <v>186.59</v>
      </c>
      <c r="H172" s="39">
        <v>63.36</v>
      </c>
      <c r="I172" s="39">
        <v>81.12</v>
      </c>
      <c r="J172" s="39">
        <v>10.93</v>
      </c>
      <c r="K172" s="39">
        <v>42.84</v>
      </c>
      <c r="L172" s="39">
        <v>232.25</v>
      </c>
      <c r="M172" s="39">
        <v>58.28</v>
      </c>
      <c r="N172" s="39">
        <v>2415.8200700000002</v>
      </c>
    </row>
    <row r="173" spans="3:14" x14ac:dyDescent="0.25">
      <c r="C173" s="38">
        <v>42888</v>
      </c>
      <c r="D173" s="39">
        <v>206.7</v>
      </c>
      <c r="E173" s="39">
        <v>74.25</v>
      </c>
      <c r="F173" s="39">
        <v>1006.72998</v>
      </c>
      <c r="G173" s="39">
        <v>190.23</v>
      </c>
      <c r="H173" s="39">
        <v>65.47</v>
      </c>
      <c r="I173" s="39">
        <v>81.63</v>
      </c>
      <c r="J173" s="39">
        <v>11.35</v>
      </c>
      <c r="K173" s="39">
        <v>42.52</v>
      </c>
      <c r="L173" s="39">
        <v>234.21001000000001</v>
      </c>
      <c r="M173" s="39">
        <v>59.65</v>
      </c>
      <c r="N173" s="39">
        <v>2439.0700700000002</v>
      </c>
    </row>
    <row r="174" spans="3:14" x14ac:dyDescent="0.25">
      <c r="C174" s="38">
        <v>42895</v>
      </c>
      <c r="D174" s="39">
        <v>206.92999</v>
      </c>
      <c r="E174" s="39">
        <v>72.650000000000006</v>
      </c>
      <c r="F174" s="39">
        <v>978.31</v>
      </c>
      <c r="G174" s="39">
        <v>190.03</v>
      </c>
      <c r="H174" s="39">
        <v>63.34</v>
      </c>
      <c r="I174" s="39">
        <v>80.900000000000006</v>
      </c>
      <c r="J174" s="39">
        <v>11.13</v>
      </c>
      <c r="K174" s="39">
        <v>44.91</v>
      </c>
      <c r="L174" s="39">
        <v>229.69</v>
      </c>
      <c r="M174" s="39">
        <v>58.03</v>
      </c>
      <c r="N174" s="39">
        <v>2431.7700199999999</v>
      </c>
    </row>
    <row r="175" spans="3:14" x14ac:dyDescent="0.25">
      <c r="C175" s="38">
        <v>42902</v>
      </c>
      <c r="D175" s="39">
        <v>213.24001000000001</v>
      </c>
      <c r="E175" s="39">
        <v>74.14</v>
      </c>
      <c r="F175" s="39">
        <v>987.71001999999999</v>
      </c>
      <c r="G175" s="39">
        <v>196.44</v>
      </c>
      <c r="H175" s="39">
        <v>65.64</v>
      </c>
      <c r="I175" s="39">
        <v>79.7</v>
      </c>
      <c r="J175" s="39">
        <v>11.22</v>
      </c>
      <c r="K175" s="39">
        <v>44.48</v>
      </c>
      <c r="L175" s="39">
        <v>234.46001000000001</v>
      </c>
      <c r="M175" s="39">
        <v>58.8</v>
      </c>
      <c r="N175" s="39">
        <v>2433.1498999999999</v>
      </c>
    </row>
    <row r="176" spans="3:14" x14ac:dyDescent="0.25">
      <c r="C176" s="38">
        <v>42909</v>
      </c>
      <c r="D176" s="39">
        <v>212.89999</v>
      </c>
      <c r="E176" s="39">
        <v>73.430000000000007</v>
      </c>
      <c r="F176" s="39">
        <v>1003.73999</v>
      </c>
      <c r="G176" s="39">
        <v>202.23</v>
      </c>
      <c r="H176" s="39">
        <v>66.45</v>
      </c>
      <c r="I176" s="39">
        <v>79.58</v>
      </c>
      <c r="J176" s="39">
        <v>11.04</v>
      </c>
      <c r="K176" s="39">
        <v>43.69</v>
      </c>
      <c r="L176" s="39">
        <v>238.42</v>
      </c>
      <c r="M176" s="39">
        <v>60.44</v>
      </c>
      <c r="N176" s="39">
        <v>2438.3000499999998</v>
      </c>
    </row>
    <row r="177" spans="3:14" x14ac:dyDescent="0.25">
      <c r="C177" s="38">
        <v>42916</v>
      </c>
      <c r="D177" s="39">
        <v>208.19</v>
      </c>
      <c r="E177" s="39">
        <v>73.349999999999994</v>
      </c>
      <c r="F177" s="39">
        <v>968</v>
      </c>
      <c r="G177" s="39">
        <v>197.75</v>
      </c>
      <c r="H177" s="39">
        <v>65.569999999999993</v>
      </c>
      <c r="I177" s="39">
        <v>76.930000000000007</v>
      </c>
      <c r="J177" s="39">
        <v>11.19</v>
      </c>
      <c r="K177" s="39">
        <v>44.56</v>
      </c>
      <c r="L177" s="39">
        <v>240.62</v>
      </c>
      <c r="M177" s="39">
        <v>57.57</v>
      </c>
      <c r="N177" s="39">
        <v>2423.4099099999999</v>
      </c>
    </row>
    <row r="178" spans="3:14" x14ac:dyDescent="0.25">
      <c r="C178" s="38">
        <v>42923</v>
      </c>
      <c r="D178" s="39">
        <v>209.59</v>
      </c>
      <c r="E178" s="39">
        <v>73.989999999999995</v>
      </c>
      <c r="F178" s="39">
        <v>978.76000999999997</v>
      </c>
      <c r="G178" s="39">
        <v>202.37</v>
      </c>
      <c r="H178" s="39">
        <v>65.83</v>
      </c>
      <c r="I178" s="39">
        <v>78.48</v>
      </c>
      <c r="J178" s="39">
        <v>11.26</v>
      </c>
      <c r="K178" s="39">
        <v>46.05</v>
      </c>
      <c r="L178" s="39">
        <v>238.23</v>
      </c>
      <c r="M178" s="39">
        <v>58.09</v>
      </c>
      <c r="N178" s="39">
        <v>2425.1799299999998</v>
      </c>
    </row>
    <row r="179" spans="3:14" x14ac:dyDescent="0.25">
      <c r="C179" s="38">
        <v>42930</v>
      </c>
      <c r="D179" s="39">
        <v>211.77</v>
      </c>
      <c r="E179" s="39">
        <v>74.27</v>
      </c>
      <c r="F179" s="39">
        <v>1001.81</v>
      </c>
      <c r="G179" s="39">
        <v>208.50998999999999</v>
      </c>
      <c r="H179" s="39">
        <v>65.75</v>
      </c>
      <c r="I179" s="39">
        <v>82</v>
      </c>
      <c r="J179" s="39">
        <v>11.68</v>
      </c>
      <c r="K179" s="39">
        <v>45.2</v>
      </c>
      <c r="L179" s="39">
        <v>239.09</v>
      </c>
      <c r="M179" s="39">
        <v>60.75</v>
      </c>
      <c r="N179" s="39">
        <v>2459.2700199999999</v>
      </c>
    </row>
    <row r="180" spans="3:14" x14ac:dyDescent="0.25">
      <c r="C180" s="38">
        <v>42937</v>
      </c>
      <c r="D180" s="39">
        <v>211.16</v>
      </c>
      <c r="E180" s="39">
        <v>75.37</v>
      </c>
      <c r="F180" s="39">
        <v>1025.67004</v>
      </c>
      <c r="G180" s="39">
        <v>212.14</v>
      </c>
      <c r="H180" s="39">
        <v>67</v>
      </c>
      <c r="I180" s="39">
        <v>81.7</v>
      </c>
      <c r="J180" s="39">
        <v>11.53</v>
      </c>
      <c r="K180" s="39">
        <v>46.59</v>
      </c>
      <c r="L180" s="39">
        <v>235.92</v>
      </c>
      <c r="M180" s="39">
        <v>60.93</v>
      </c>
      <c r="N180" s="39">
        <v>2472.5400399999999</v>
      </c>
    </row>
    <row r="181" spans="3:14" x14ac:dyDescent="0.25">
      <c r="C181" s="38">
        <v>42944</v>
      </c>
      <c r="D181" s="39">
        <v>199.72</v>
      </c>
      <c r="E181" s="39">
        <v>74.8</v>
      </c>
      <c r="F181" s="39">
        <v>1020.03998</v>
      </c>
      <c r="G181" s="39">
        <v>241.27</v>
      </c>
      <c r="H181" s="39">
        <v>66.400000000000006</v>
      </c>
      <c r="I181" s="39">
        <v>80.709999999999994</v>
      </c>
      <c r="J181" s="39">
        <v>11.17</v>
      </c>
      <c r="K181" s="39">
        <v>46.66</v>
      </c>
      <c r="L181" s="39">
        <v>233.08</v>
      </c>
      <c r="M181" s="39">
        <v>61.45</v>
      </c>
      <c r="N181" s="39">
        <v>2472.1001000000001</v>
      </c>
    </row>
    <row r="182" spans="3:14" x14ac:dyDescent="0.25">
      <c r="C182" s="38">
        <v>42951</v>
      </c>
      <c r="D182" s="39">
        <v>207.64999</v>
      </c>
      <c r="E182" s="39">
        <v>75.52</v>
      </c>
      <c r="F182" s="39">
        <v>987.58001999999999</v>
      </c>
      <c r="G182" s="39">
        <v>237.71001000000001</v>
      </c>
      <c r="H182" s="39">
        <v>67.81</v>
      </c>
      <c r="I182" s="39">
        <v>81.430000000000007</v>
      </c>
      <c r="J182" s="39">
        <v>10.95</v>
      </c>
      <c r="K182" s="39">
        <v>48.08</v>
      </c>
      <c r="L182" s="39">
        <v>245.92999</v>
      </c>
      <c r="M182" s="39">
        <v>62.01</v>
      </c>
      <c r="N182" s="39">
        <v>2476.8300800000002</v>
      </c>
    </row>
    <row r="183" spans="3:14" x14ac:dyDescent="0.25">
      <c r="C183" s="38">
        <v>42958</v>
      </c>
      <c r="D183" s="39">
        <v>205.98</v>
      </c>
      <c r="E183" s="39">
        <v>74.61</v>
      </c>
      <c r="F183" s="39">
        <v>967.98999000000003</v>
      </c>
      <c r="G183" s="39">
        <v>234.88</v>
      </c>
      <c r="H183" s="39">
        <v>67.48</v>
      </c>
      <c r="I183" s="39">
        <v>80.89</v>
      </c>
      <c r="J183" s="39">
        <v>10.77</v>
      </c>
      <c r="K183" s="39">
        <v>45.65</v>
      </c>
      <c r="L183" s="39">
        <v>249.99001000000001</v>
      </c>
      <c r="M183" s="39">
        <v>60.74</v>
      </c>
      <c r="N183" s="39">
        <v>2441.3200700000002</v>
      </c>
    </row>
    <row r="184" spans="3:14" x14ac:dyDescent="0.25">
      <c r="C184" s="38">
        <v>42965</v>
      </c>
      <c r="D184" s="39">
        <v>203.53</v>
      </c>
      <c r="E184" s="39">
        <v>75.25</v>
      </c>
      <c r="F184" s="39">
        <v>958.46996999999999</v>
      </c>
      <c r="G184" s="39">
        <v>235.77</v>
      </c>
      <c r="H184" s="39">
        <v>67.459999999999994</v>
      </c>
      <c r="I184" s="39">
        <v>79.97</v>
      </c>
      <c r="J184" s="39">
        <v>10.56</v>
      </c>
      <c r="K184" s="39">
        <v>45.39</v>
      </c>
      <c r="L184" s="39">
        <v>247.28</v>
      </c>
      <c r="M184" s="39">
        <v>62.01</v>
      </c>
      <c r="N184" s="39">
        <v>2425.5500499999998</v>
      </c>
    </row>
    <row r="185" spans="3:14" x14ac:dyDescent="0.25">
      <c r="C185" s="38">
        <v>42972</v>
      </c>
      <c r="D185" s="39">
        <v>202.13</v>
      </c>
      <c r="E185" s="39">
        <v>75.89</v>
      </c>
      <c r="F185" s="39">
        <v>945.26000999999997</v>
      </c>
      <c r="G185" s="39">
        <v>235.89</v>
      </c>
      <c r="H185" s="39">
        <v>68.17</v>
      </c>
      <c r="I185" s="39">
        <v>80.98</v>
      </c>
      <c r="J185" s="39">
        <v>10.82</v>
      </c>
      <c r="K185" s="39">
        <v>45.94</v>
      </c>
      <c r="L185" s="39">
        <v>253</v>
      </c>
      <c r="M185" s="39">
        <v>62.58</v>
      </c>
      <c r="N185" s="39">
        <v>2443.0500499999998</v>
      </c>
    </row>
    <row r="186" spans="3:14" x14ac:dyDescent="0.25">
      <c r="C186" s="38">
        <v>42979</v>
      </c>
      <c r="D186" s="39">
        <v>203.56</v>
      </c>
      <c r="E186" s="39">
        <v>77.19</v>
      </c>
      <c r="F186" s="39">
        <v>978.25</v>
      </c>
      <c r="G186" s="39">
        <v>240.33</v>
      </c>
      <c r="H186" s="39">
        <v>69.13</v>
      </c>
      <c r="I186" s="39">
        <v>82.54</v>
      </c>
      <c r="J186" s="39">
        <v>11.35</v>
      </c>
      <c r="K186" s="39">
        <v>46.19</v>
      </c>
      <c r="L186" s="39">
        <v>258.75</v>
      </c>
      <c r="M186" s="39">
        <v>65.12</v>
      </c>
      <c r="N186" s="39">
        <v>2476.5500499999998</v>
      </c>
    </row>
    <row r="187" spans="3:14" x14ac:dyDescent="0.25">
      <c r="C187" s="38">
        <v>42986</v>
      </c>
      <c r="D187" s="39">
        <v>205.69</v>
      </c>
      <c r="E187" s="39">
        <v>77.12</v>
      </c>
      <c r="F187" s="39">
        <v>965.90002000000004</v>
      </c>
      <c r="G187" s="39">
        <v>238.78</v>
      </c>
      <c r="H187" s="39">
        <v>65.569999999999993</v>
      </c>
      <c r="I187" s="39">
        <v>81.38</v>
      </c>
      <c r="J187" s="39">
        <v>11.36</v>
      </c>
      <c r="K187" s="39">
        <v>44.01</v>
      </c>
      <c r="L187" s="39">
        <v>256.56</v>
      </c>
      <c r="M187" s="39">
        <v>64.930000000000007</v>
      </c>
      <c r="N187" s="39">
        <v>2461.4299299999998</v>
      </c>
    </row>
    <row r="188" spans="3:14" x14ac:dyDescent="0.25">
      <c r="C188" s="38">
        <v>42993</v>
      </c>
      <c r="D188" s="39">
        <v>213.35001</v>
      </c>
      <c r="E188" s="39">
        <v>78</v>
      </c>
      <c r="F188" s="39">
        <v>986.78998000000001</v>
      </c>
      <c r="G188" s="39">
        <v>249</v>
      </c>
      <c r="H188" s="39">
        <v>65.94</v>
      </c>
      <c r="I188" s="39">
        <v>84.84</v>
      </c>
      <c r="J188" s="39">
        <v>11.62</v>
      </c>
      <c r="K188" s="39">
        <v>46.6</v>
      </c>
      <c r="L188" s="39">
        <v>249.28</v>
      </c>
      <c r="M188" s="39">
        <v>65</v>
      </c>
      <c r="N188" s="39">
        <v>2500.2299800000001</v>
      </c>
    </row>
    <row r="189" spans="3:14" x14ac:dyDescent="0.25">
      <c r="C189" s="38">
        <v>43000</v>
      </c>
      <c r="D189" s="39">
        <v>210.75998999999999</v>
      </c>
      <c r="E189" s="39">
        <v>78.2</v>
      </c>
      <c r="F189" s="39">
        <v>955.09997999999996</v>
      </c>
      <c r="G189" s="39">
        <v>256.45001000000002</v>
      </c>
      <c r="H189" s="39">
        <v>64.33</v>
      </c>
      <c r="I189" s="39">
        <v>88.27</v>
      </c>
      <c r="J189" s="39">
        <v>11.84</v>
      </c>
      <c r="K189" s="39">
        <v>48.22</v>
      </c>
      <c r="L189" s="39">
        <v>239.09</v>
      </c>
      <c r="M189" s="39">
        <v>63.9</v>
      </c>
      <c r="N189" s="39">
        <v>2502.2199700000001</v>
      </c>
    </row>
    <row r="190" spans="3:14" x14ac:dyDescent="0.25">
      <c r="C190" s="38">
        <v>43007</v>
      </c>
      <c r="D190" s="39">
        <v>209.89999</v>
      </c>
      <c r="E190" s="39">
        <v>78.27</v>
      </c>
      <c r="F190" s="39">
        <v>961.34997999999996</v>
      </c>
      <c r="G190" s="39">
        <v>254.21001000000001</v>
      </c>
      <c r="H190" s="39">
        <v>64.569999999999993</v>
      </c>
      <c r="I190" s="39">
        <v>89.64</v>
      </c>
      <c r="J190" s="39">
        <v>11.97</v>
      </c>
      <c r="K190" s="39">
        <v>48.17</v>
      </c>
      <c r="L190" s="39">
        <v>243.63</v>
      </c>
      <c r="M190" s="39">
        <v>64.510000000000005</v>
      </c>
      <c r="N190" s="39">
        <v>2519.3601100000001</v>
      </c>
    </row>
    <row r="191" spans="3:14" x14ac:dyDescent="0.25">
      <c r="C191" s="38">
        <v>43014</v>
      </c>
      <c r="D191" s="39">
        <v>216.52</v>
      </c>
      <c r="E191" s="39">
        <v>76.28</v>
      </c>
      <c r="F191" s="39">
        <v>989.58001999999999</v>
      </c>
      <c r="G191" s="39">
        <v>258.57999000000001</v>
      </c>
      <c r="H191" s="39">
        <v>65.63</v>
      </c>
      <c r="I191" s="39">
        <v>91.35</v>
      </c>
      <c r="J191" s="39">
        <v>12.31</v>
      </c>
      <c r="K191" s="39">
        <v>49.76</v>
      </c>
      <c r="L191" s="39">
        <v>246.89999</v>
      </c>
      <c r="M191" s="39">
        <v>63.25</v>
      </c>
      <c r="N191" s="39">
        <v>2549.3300800000002</v>
      </c>
    </row>
    <row r="192" spans="3:14" x14ac:dyDescent="0.25">
      <c r="C192" s="38">
        <v>43021</v>
      </c>
      <c r="D192" s="39">
        <v>217.72</v>
      </c>
      <c r="E192" s="39">
        <v>77.02</v>
      </c>
      <c r="F192" s="39">
        <v>1002.94</v>
      </c>
      <c r="G192" s="39">
        <v>260.73998999999998</v>
      </c>
      <c r="H192" s="39">
        <v>67.94</v>
      </c>
      <c r="I192" s="39">
        <v>93.59</v>
      </c>
      <c r="J192" s="39">
        <v>12.05</v>
      </c>
      <c r="K192" s="39">
        <v>48.3</v>
      </c>
      <c r="L192" s="39">
        <v>237.73</v>
      </c>
      <c r="M192" s="39">
        <v>61.08</v>
      </c>
      <c r="N192" s="39">
        <v>2553.1699199999998</v>
      </c>
    </row>
    <row r="193" spans="3:14" x14ac:dyDescent="0.25">
      <c r="C193" s="38">
        <v>43028</v>
      </c>
      <c r="D193" s="39">
        <v>221.32001</v>
      </c>
      <c r="E193" s="39">
        <v>77.73</v>
      </c>
      <c r="F193" s="39">
        <v>982.90997000000004</v>
      </c>
      <c r="G193" s="39">
        <v>264.75</v>
      </c>
      <c r="H193" s="39">
        <v>65.88</v>
      </c>
      <c r="I193" s="39">
        <v>95.18</v>
      </c>
      <c r="J193" s="39">
        <v>12.1</v>
      </c>
      <c r="K193" s="39">
        <v>50.68</v>
      </c>
      <c r="L193" s="39">
        <v>245.81</v>
      </c>
      <c r="M193" s="39">
        <v>62.63</v>
      </c>
      <c r="N193" s="39">
        <v>2575.2099600000001</v>
      </c>
    </row>
    <row r="194" spans="3:14" x14ac:dyDescent="0.25">
      <c r="C194" s="38">
        <v>43035</v>
      </c>
      <c r="D194" s="39">
        <v>234.74001000000001</v>
      </c>
      <c r="E194" s="39">
        <v>82.31</v>
      </c>
      <c r="F194" s="39">
        <v>1100.9499499999999</v>
      </c>
      <c r="G194" s="39">
        <v>256.45999</v>
      </c>
      <c r="H194" s="39">
        <v>67.209999999999994</v>
      </c>
      <c r="I194" s="39">
        <v>97.5</v>
      </c>
      <c r="J194" s="39">
        <v>12.06</v>
      </c>
      <c r="K194" s="39">
        <v>51.16</v>
      </c>
      <c r="L194" s="39">
        <v>258.97000000000003</v>
      </c>
      <c r="M194" s="39">
        <v>64.14</v>
      </c>
      <c r="N194" s="39">
        <v>2581.0700700000002</v>
      </c>
    </row>
    <row r="195" spans="3:14" x14ac:dyDescent="0.25">
      <c r="C195" s="38">
        <v>43042</v>
      </c>
      <c r="D195" s="39">
        <v>232.22</v>
      </c>
      <c r="E195" s="39">
        <v>81.7</v>
      </c>
      <c r="F195" s="39">
        <v>1111.59998</v>
      </c>
      <c r="G195" s="39">
        <v>261.75</v>
      </c>
      <c r="H195" s="39">
        <v>65.430000000000007</v>
      </c>
      <c r="I195" s="39">
        <v>97.98</v>
      </c>
      <c r="J195" s="39">
        <v>12.36</v>
      </c>
      <c r="K195" s="39">
        <v>50.02</v>
      </c>
      <c r="L195" s="39">
        <v>256.69</v>
      </c>
      <c r="M195" s="39">
        <v>63.2</v>
      </c>
      <c r="N195" s="39">
        <v>2587.8400900000001</v>
      </c>
    </row>
    <row r="196" spans="3:14" x14ac:dyDescent="0.25">
      <c r="C196" s="38">
        <v>43049</v>
      </c>
      <c r="D196" s="39">
        <v>227.45</v>
      </c>
      <c r="E196" s="39">
        <v>81.319999999999993</v>
      </c>
      <c r="F196" s="39">
        <v>1125.34998</v>
      </c>
      <c r="G196" s="39">
        <v>260.85001</v>
      </c>
      <c r="H196" s="39">
        <v>64.66</v>
      </c>
      <c r="I196" s="39">
        <v>96.94</v>
      </c>
      <c r="J196" s="39">
        <v>12.01</v>
      </c>
      <c r="K196" s="39">
        <v>48.76</v>
      </c>
      <c r="L196" s="39">
        <v>244.39</v>
      </c>
      <c r="M196" s="39">
        <v>63</v>
      </c>
      <c r="N196" s="39">
        <v>2582.3000499999998</v>
      </c>
    </row>
    <row r="197" spans="3:14" x14ac:dyDescent="0.25">
      <c r="C197" s="38">
        <v>43056</v>
      </c>
      <c r="D197" s="39">
        <v>229.36</v>
      </c>
      <c r="E197" s="39">
        <v>80.650000000000006</v>
      </c>
      <c r="F197" s="39">
        <v>1129.8800000000001</v>
      </c>
      <c r="G197" s="39">
        <v>262.26001000000002</v>
      </c>
      <c r="H197" s="39">
        <v>66.22</v>
      </c>
      <c r="I197" s="39">
        <v>97.74</v>
      </c>
      <c r="J197" s="39">
        <v>12.01</v>
      </c>
      <c r="K197" s="39">
        <v>48.7</v>
      </c>
      <c r="L197" s="39">
        <v>233.46001000000001</v>
      </c>
      <c r="M197" s="39">
        <v>64.099999999999994</v>
      </c>
      <c r="N197" s="39">
        <v>2578.8501000000001</v>
      </c>
    </row>
    <row r="198" spans="3:14" x14ac:dyDescent="0.25">
      <c r="C198" s="38">
        <v>43063</v>
      </c>
      <c r="D198" s="39">
        <v>231.38</v>
      </c>
      <c r="E198" s="39">
        <v>80.38</v>
      </c>
      <c r="F198" s="39">
        <v>1186</v>
      </c>
      <c r="G198" s="39">
        <v>265.88</v>
      </c>
      <c r="H198" s="39">
        <v>66.709999999999994</v>
      </c>
      <c r="I198" s="39">
        <v>99.3</v>
      </c>
      <c r="J198" s="39">
        <v>12.1</v>
      </c>
      <c r="K198" s="39">
        <v>49.06</v>
      </c>
      <c r="L198" s="39">
        <v>240.50998999999999</v>
      </c>
      <c r="M198" s="39">
        <v>66.03</v>
      </c>
      <c r="N198" s="39">
        <v>2602.4199199999998</v>
      </c>
    </row>
    <row r="199" spans="3:14" x14ac:dyDescent="0.25">
      <c r="C199" s="38">
        <v>43070</v>
      </c>
      <c r="D199" s="39">
        <v>241.14999</v>
      </c>
      <c r="E199" s="39">
        <v>81.81</v>
      </c>
      <c r="F199" s="39">
        <v>1162.34998</v>
      </c>
      <c r="G199" s="39">
        <v>271.38</v>
      </c>
      <c r="H199" s="39">
        <v>66</v>
      </c>
      <c r="I199" s="39">
        <v>97.18</v>
      </c>
      <c r="J199" s="39">
        <v>12.58</v>
      </c>
      <c r="K199" s="39">
        <v>51.95</v>
      </c>
      <c r="L199" s="39">
        <v>258.52999999999997</v>
      </c>
      <c r="M199" s="39">
        <v>61.96</v>
      </c>
      <c r="N199" s="39">
        <v>2642.2199700000001</v>
      </c>
    </row>
    <row r="200" spans="3:14" x14ac:dyDescent="0.25">
      <c r="C200" s="38">
        <v>43077</v>
      </c>
      <c r="D200" s="39">
        <v>238.13</v>
      </c>
      <c r="E200" s="39">
        <v>84.57</v>
      </c>
      <c r="F200" s="39">
        <v>1162</v>
      </c>
      <c r="G200" s="39">
        <v>285.89999</v>
      </c>
      <c r="H200" s="39">
        <v>66.91</v>
      </c>
      <c r="I200" s="39">
        <v>98.02</v>
      </c>
      <c r="J200" s="39">
        <v>12.61</v>
      </c>
      <c r="K200" s="39">
        <v>52.89</v>
      </c>
      <c r="L200" s="39">
        <v>256.48998999999998</v>
      </c>
      <c r="M200" s="39">
        <v>62.43</v>
      </c>
      <c r="N200" s="39">
        <v>2651.5</v>
      </c>
    </row>
    <row r="201" spans="3:14" x14ac:dyDescent="0.25">
      <c r="C201" s="38">
        <v>43084</v>
      </c>
      <c r="D201" s="39">
        <v>238</v>
      </c>
      <c r="E201" s="39">
        <v>85.87</v>
      </c>
      <c r="F201" s="39">
        <v>1179.1400100000001</v>
      </c>
      <c r="G201" s="39">
        <v>293.94</v>
      </c>
      <c r="H201" s="39">
        <v>65.95</v>
      </c>
      <c r="I201" s="39">
        <v>101.22</v>
      </c>
      <c r="J201" s="39">
        <v>12.58</v>
      </c>
      <c r="K201" s="39">
        <v>53.1</v>
      </c>
      <c r="L201" s="39">
        <v>253.64</v>
      </c>
      <c r="M201" s="39">
        <v>66.73</v>
      </c>
      <c r="N201" s="39">
        <v>2675.8100599999998</v>
      </c>
    </row>
    <row r="202" spans="3:14" x14ac:dyDescent="0.25">
      <c r="C202" s="38">
        <v>43091</v>
      </c>
      <c r="D202" s="39">
        <v>234.73</v>
      </c>
      <c r="E202" s="39">
        <v>85.91</v>
      </c>
      <c r="F202" s="39">
        <v>1168.3599899999999</v>
      </c>
      <c r="G202" s="39">
        <v>295.10001</v>
      </c>
      <c r="H202" s="39">
        <v>66.349999999999994</v>
      </c>
      <c r="I202" s="39">
        <v>104.13</v>
      </c>
      <c r="J202" s="39">
        <v>12.58</v>
      </c>
      <c r="K202" s="39">
        <v>52.72</v>
      </c>
      <c r="L202" s="39">
        <v>245</v>
      </c>
      <c r="M202" s="39">
        <v>64.510000000000005</v>
      </c>
      <c r="N202" s="39">
        <v>2683.3400900000001</v>
      </c>
    </row>
    <row r="203" spans="3:14" x14ac:dyDescent="0.25">
      <c r="C203" s="38">
        <v>43098</v>
      </c>
      <c r="D203" s="39">
        <v>235.37</v>
      </c>
      <c r="E203" s="39">
        <v>86.3</v>
      </c>
      <c r="F203" s="39">
        <v>1169.4699700000001</v>
      </c>
      <c r="G203" s="39">
        <v>294.91000000000003</v>
      </c>
      <c r="H203" s="39">
        <v>66.37</v>
      </c>
      <c r="I203" s="39">
        <v>104.44</v>
      </c>
      <c r="J203" s="39">
        <v>12.49</v>
      </c>
      <c r="K203" s="39">
        <v>52.47</v>
      </c>
      <c r="L203" s="39">
        <v>248.07001</v>
      </c>
      <c r="M203" s="39">
        <v>63.32</v>
      </c>
      <c r="N203" s="39">
        <v>2673.6101100000001</v>
      </c>
    </row>
    <row r="204" spans="3:14" x14ac:dyDescent="0.25">
      <c r="C204" s="38">
        <v>43105</v>
      </c>
      <c r="D204" s="39">
        <v>240.57001</v>
      </c>
      <c r="E204" s="39">
        <v>87.99</v>
      </c>
      <c r="F204" s="39">
        <v>1229.1400100000001</v>
      </c>
      <c r="G204" s="39">
        <v>308.83999999999997</v>
      </c>
      <c r="H204" s="39">
        <v>66.3</v>
      </c>
      <c r="I204" s="39">
        <v>109.12</v>
      </c>
      <c r="J204" s="39">
        <v>13.2</v>
      </c>
      <c r="K204" s="39">
        <v>53.11</v>
      </c>
      <c r="L204" s="39">
        <v>264.32999000000001</v>
      </c>
      <c r="M204" s="39">
        <v>66.37</v>
      </c>
      <c r="N204" s="39">
        <v>2743.1498999999999</v>
      </c>
    </row>
    <row r="205" spans="3:14" x14ac:dyDescent="0.25">
      <c r="C205" s="38">
        <v>43112</v>
      </c>
      <c r="D205" s="39">
        <v>244.47</v>
      </c>
      <c r="E205" s="39">
        <v>88.27</v>
      </c>
      <c r="F205" s="39">
        <v>1305.1999499999999</v>
      </c>
      <c r="G205" s="39">
        <v>336.20999</v>
      </c>
      <c r="H205" s="39">
        <v>69.69</v>
      </c>
      <c r="I205" s="39">
        <v>112.72</v>
      </c>
      <c r="J205" s="39">
        <v>13.23</v>
      </c>
      <c r="K205" s="39">
        <v>55.12</v>
      </c>
      <c r="L205" s="39">
        <v>268.01999000000001</v>
      </c>
      <c r="M205" s="39">
        <v>70.36</v>
      </c>
      <c r="N205" s="39">
        <v>2786.23999</v>
      </c>
    </row>
    <row r="206" spans="3:14" x14ac:dyDescent="0.25">
      <c r="C206" s="38">
        <v>43119</v>
      </c>
      <c r="D206" s="39">
        <v>248.17999</v>
      </c>
      <c r="E206" s="39">
        <v>88.06</v>
      </c>
      <c r="F206" s="39">
        <v>1294.57996</v>
      </c>
      <c r="G206" s="39">
        <v>337.73000999999999</v>
      </c>
      <c r="H206" s="39">
        <v>68.56</v>
      </c>
      <c r="I206" s="39">
        <v>116.83</v>
      </c>
      <c r="J206" s="39">
        <v>12</v>
      </c>
      <c r="K206" s="39">
        <v>57.46</v>
      </c>
      <c r="L206" s="39">
        <v>279.29998999999998</v>
      </c>
      <c r="M206" s="39">
        <v>70.569999999999993</v>
      </c>
      <c r="N206" s="39">
        <v>2810.3000499999998</v>
      </c>
    </row>
    <row r="207" spans="3:14" x14ac:dyDescent="0.25">
      <c r="C207" s="38">
        <v>43126</v>
      </c>
      <c r="D207" s="39">
        <v>258.63</v>
      </c>
      <c r="E207" s="39">
        <v>89.71</v>
      </c>
      <c r="F207" s="39">
        <v>1402.0500500000001</v>
      </c>
      <c r="G207" s="39">
        <v>343.22</v>
      </c>
      <c r="H207" s="39">
        <v>71.650000000000006</v>
      </c>
      <c r="I207" s="39">
        <v>113.69</v>
      </c>
      <c r="J207" s="39">
        <v>11.65</v>
      </c>
      <c r="K207" s="39">
        <v>57.6</v>
      </c>
      <c r="L207" s="39">
        <v>288.29001</v>
      </c>
      <c r="M207" s="39">
        <v>72.52</v>
      </c>
      <c r="N207" s="39">
        <v>2872.87012</v>
      </c>
    </row>
    <row r="208" spans="3:14" x14ac:dyDescent="0.25">
      <c r="C208" s="38">
        <v>43133</v>
      </c>
      <c r="D208" s="39">
        <v>245.17</v>
      </c>
      <c r="E208" s="39">
        <v>86.53</v>
      </c>
      <c r="F208" s="39">
        <v>1429.9499499999999</v>
      </c>
      <c r="G208" s="39">
        <v>348.91</v>
      </c>
      <c r="H208" s="39">
        <v>69.95</v>
      </c>
      <c r="I208" s="39">
        <v>107.66</v>
      </c>
      <c r="J208" s="39">
        <v>10.71</v>
      </c>
      <c r="K208" s="39">
        <v>55.48</v>
      </c>
      <c r="L208" s="39">
        <v>276.5</v>
      </c>
      <c r="M208" s="39">
        <v>71.42</v>
      </c>
      <c r="N208" s="39">
        <v>2762.12988</v>
      </c>
    </row>
    <row r="209" spans="3:14" x14ac:dyDescent="0.25">
      <c r="C209" s="38">
        <v>43140</v>
      </c>
      <c r="D209" s="39">
        <v>225.21001000000001</v>
      </c>
      <c r="E209" s="39">
        <v>80.099999999999994</v>
      </c>
      <c r="F209" s="39">
        <v>1339.59998</v>
      </c>
      <c r="G209" s="39">
        <v>332.82999000000001</v>
      </c>
      <c r="H209" s="39">
        <v>67.069999999999993</v>
      </c>
      <c r="I209" s="39">
        <v>100.49</v>
      </c>
      <c r="J209" s="39">
        <v>10.53</v>
      </c>
      <c r="K209" s="39">
        <v>52.14</v>
      </c>
      <c r="L209" s="39">
        <v>265.32001000000002</v>
      </c>
      <c r="M209" s="39">
        <v>67.08</v>
      </c>
      <c r="N209" s="39">
        <v>2619.5500499999998</v>
      </c>
    </row>
    <row r="210" spans="3:14" x14ac:dyDescent="0.25">
      <c r="C210" s="38">
        <v>43147</v>
      </c>
      <c r="D210" s="39">
        <v>236.67</v>
      </c>
      <c r="E210" s="39">
        <v>85.15</v>
      </c>
      <c r="F210" s="39">
        <v>1448.68994</v>
      </c>
      <c r="G210" s="39">
        <v>355.04001</v>
      </c>
      <c r="H210" s="39">
        <v>69.5</v>
      </c>
      <c r="I210" s="39">
        <v>104.47</v>
      </c>
      <c r="J210" s="39">
        <v>10.61</v>
      </c>
      <c r="K210" s="39">
        <v>55.14</v>
      </c>
      <c r="L210" s="39">
        <v>269</v>
      </c>
      <c r="M210" s="39">
        <v>70.19</v>
      </c>
      <c r="N210" s="39">
        <v>2732.2199700000001</v>
      </c>
    </row>
    <row r="211" spans="3:14" x14ac:dyDescent="0.25">
      <c r="C211" s="38">
        <v>43154</v>
      </c>
      <c r="D211" s="39">
        <v>237.02</v>
      </c>
      <c r="E211" s="39">
        <v>85.49</v>
      </c>
      <c r="F211" s="39">
        <v>1500</v>
      </c>
      <c r="G211" s="39">
        <v>356.66</v>
      </c>
      <c r="H211" s="39">
        <v>68.760000000000005</v>
      </c>
      <c r="I211" s="39">
        <v>107.04</v>
      </c>
      <c r="J211" s="39">
        <v>10.7</v>
      </c>
      <c r="K211" s="39">
        <v>56.07</v>
      </c>
      <c r="L211" s="39">
        <v>271.19</v>
      </c>
      <c r="M211" s="39">
        <v>72.069999999999993</v>
      </c>
      <c r="N211" s="39">
        <v>2747.3000499999998</v>
      </c>
    </row>
    <row r="212" spans="3:14" x14ac:dyDescent="0.25">
      <c r="C212" s="38">
        <v>43161</v>
      </c>
      <c r="D212" s="39">
        <v>230.37</v>
      </c>
      <c r="E212" s="39">
        <v>85.52</v>
      </c>
      <c r="F212" s="39">
        <v>1500.25</v>
      </c>
      <c r="G212" s="39">
        <v>344.67000999999999</v>
      </c>
      <c r="H212" s="39">
        <v>64.97</v>
      </c>
      <c r="I212" s="39">
        <v>108.22</v>
      </c>
      <c r="J212" s="39">
        <v>10.4</v>
      </c>
      <c r="K212" s="39">
        <v>54.74</v>
      </c>
      <c r="L212" s="39">
        <v>269.79998999999998</v>
      </c>
      <c r="M212" s="39">
        <v>74.010000000000005</v>
      </c>
      <c r="N212" s="39">
        <v>2691.25</v>
      </c>
    </row>
    <row r="213" spans="3:14" x14ac:dyDescent="0.25">
      <c r="C213" s="38">
        <v>43168</v>
      </c>
      <c r="D213" s="39">
        <v>241.35001</v>
      </c>
      <c r="E213" s="39">
        <v>87.21</v>
      </c>
      <c r="F213" s="39">
        <v>1578.8900100000001</v>
      </c>
      <c r="G213" s="39">
        <v>354.51999000000001</v>
      </c>
      <c r="H213" s="39">
        <v>67.47</v>
      </c>
      <c r="I213" s="39">
        <v>111.53</v>
      </c>
      <c r="J213" s="39">
        <v>10.73</v>
      </c>
      <c r="K213" s="39">
        <v>58.67</v>
      </c>
      <c r="L213" s="39">
        <v>272.5</v>
      </c>
      <c r="M213" s="39">
        <v>78.22</v>
      </c>
      <c r="N213" s="39">
        <v>2786.5700700000002</v>
      </c>
    </row>
    <row r="214" spans="3:14" x14ac:dyDescent="0.25">
      <c r="C214" s="38">
        <v>43175</v>
      </c>
      <c r="D214" s="39">
        <v>237.22</v>
      </c>
      <c r="E214" s="39">
        <v>86.39</v>
      </c>
      <c r="F214" s="39">
        <v>1571.6800499999999</v>
      </c>
      <c r="G214" s="39">
        <v>330.47</v>
      </c>
      <c r="H214" s="39">
        <v>66.91</v>
      </c>
      <c r="I214" s="39">
        <v>109.97</v>
      </c>
      <c r="J214" s="39">
        <v>11.15</v>
      </c>
      <c r="K214" s="39">
        <v>57.51</v>
      </c>
      <c r="L214" s="39">
        <v>272.73000999999999</v>
      </c>
      <c r="M214" s="39">
        <v>71.680000000000007</v>
      </c>
      <c r="N214" s="39">
        <v>2752.01001</v>
      </c>
    </row>
    <row r="215" spans="3:14" x14ac:dyDescent="0.25">
      <c r="C215" s="38">
        <v>43182</v>
      </c>
      <c r="D215" s="39">
        <v>215.36</v>
      </c>
      <c r="E215" s="39">
        <v>82.9</v>
      </c>
      <c r="F215" s="39">
        <v>1495.56006</v>
      </c>
      <c r="G215" s="39">
        <v>321</v>
      </c>
      <c r="H215" s="39">
        <v>64.41</v>
      </c>
      <c r="I215" s="39">
        <v>101.36</v>
      </c>
      <c r="J215" s="39">
        <v>10.56</v>
      </c>
      <c r="K215" s="39">
        <v>52.07</v>
      </c>
      <c r="L215" s="39">
        <v>261.60001</v>
      </c>
      <c r="M215" s="39">
        <v>68.040000000000006</v>
      </c>
      <c r="N215" s="39">
        <v>2588.26001</v>
      </c>
    </row>
    <row r="216" spans="3:14" x14ac:dyDescent="0.25">
      <c r="C216" s="38">
        <v>43189</v>
      </c>
      <c r="D216" s="39">
        <v>219.52</v>
      </c>
      <c r="E216" s="39">
        <v>84.12</v>
      </c>
      <c r="F216" s="39">
        <v>1447.33997</v>
      </c>
      <c r="G216" s="39">
        <v>327.88</v>
      </c>
      <c r="H216" s="39">
        <v>65.58</v>
      </c>
      <c r="I216" s="39">
        <v>103.89</v>
      </c>
      <c r="J216" s="39">
        <v>11.08</v>
      </c>
      <c r="K216" s="39">
        <v>53.96</v>
      </c>
      <c r="L216" s="39">
        <v>268.82999000000001</v>
      </c>
      <c r="M216" s="39">
        <v>67.459999999999994</v>
      </c>
      <c r="N216" s="39">
        <v>2640.87012</v>
      </c>
    </row>
    <row r="217" spans="3:14" x14ac:dyDescent="0.25">
      <c r="C217" s="38">
        <v>43196</v>
      </c>
      <c r="D217" s="39">
        <v>212.25</v>
      </c>
      <c r="E217" s="39">
        <v>84.21</v>
      </c>
      <c r="F217" s="39">
        <v>1405.2299800000001</v>
      </c>
      <c r="G217" s="39">
        <v>326.12</v>
      </c>
      <c r="H217" s="39">
        <v>64.510000000000005</v>
      </c>
      <c r="I217" s="39">
        <v>99.46</v>
      </c>
      <c r="J217" s="39">
        <v>11.18</v>
      </c>
      <c r="K217" s="39">
        <v>53.04</v>
      </c>
      <c r="L217" s="39">
        <v>283.73000999999999</v>
      </c>
      <c r="M217" s="39">
        <v>64.56</v>
      </c>
      <c r="N217" s="39">
        <v>2604.4699700000001</v>
      </c>
    </row>
    <row r="218" spans="3:14" x14ac:dyDescent="0.25">
      <c r="C218" s="38">
        <v>43203</v>
      </c>
      <c r="D218" s="39">
        <v>215.52</v>
      </c>
      <c r="E218" s="39">
        <v>83.07</v>
      </c>
      <c r="F218" s="39">
        <v>1430.7900400000001</v>
      </c>
      <c r="G218" s="39">
        <v>329.28</v>
      </c>
      <c r="H218" s="39">
        <v>62.94</v>
      </c>
      <c r="I218" s="39">
        <v>102.16</v>
      </c>
      <c r="J218" s="39">
        <v>11.28</v>
      </c>
      <c r="K218" s="39">
        <v>52.98</v>
      </c>
      <c r="L218" s="39">
        <v>287.62</v>
      </c>
      <c r="M218" s="39">
        <v>65.88</v>
      </c>
      <c r="N218" s="39">
        <v>2656.3000499999998</v>
      </c>
    </row>
    <row r="219" spans="3:14" x14ac:dyDescent="0.25">
      <c r="C219" s="38">
        <v>43210</v>
      </c>
      <c r="D219" s="39">
        <v>217.75</v>
      </c>
      <c r="E219" s="39">
        <v>82.48</v>
      </c>
      <c r="F219" s="39">
        <v>1527.48999</v>
      </c>
      <c r="G219" s="39">
        <v>338.67000999999999</v>
      </c>
      <c r="H219" s="39">
        <v>65.88</v>
      </c>
      <c r="I219" s="39">
        <v>99.96</v>
      </c>
      <c r="J219" s="39">
        <v>10.82</v>
      </c>
      <c r="K219" s="39">
        <v>54.46</v>
      </c>
      <c r="L219" s="39">
        <v>294.12</v>
      </c>
      <c r="M219" s="39">
        <v>66.3</v>
      </c>
      <c r="N219" s="39">
        <v>2670.1398899999999</v>
      </c>
    </row>
    <row r="220" spans="3:14" x14ac:dyDescent="0.25">
      <c r="C220" s="38">
        <v>43217</v>
      </c>
      <c r="D220" s="39">
        <v>196.12</v>
      </c>
      <c r="E220" s="39">
        <v>82.3</v>
      </c>
      <c r="F220" s="39">
        <v>1572.62</v>
      </c>
      <c r="G220" s="39">
        <v>340.88</v>
      </c>
      <c r="H220" s="39">
        <v>64.36</v>
      </c>
      <c r="I220" s="39">
        <v>102.51</v>
      </c>
      <c r="J220" s="39">
        <v>11.49</v>
      </c>
      <c r="K220" s="39">
        <v>51.86</v>
      </c>
      <c r="L220" s="39">
        <v>296.89001000000002</v>
      </c>
      <c r="M220" s="39">
        <v>65.790000000000006</v>
      </c>
      <c r="N220" s="39">
        <v>2669.9099099999999</v>
      </c>
    </row>
    <row r="221" spans="3:14" x14ac:dyDescent="0.25">
      <c r="C221" s="38">
        <v>43224</v>
      </c>
      <c r="D221" s="39">
        <v>199.36</v>
      </c>
      <c r="E221" s="39">
        <v>84.05</v>
      </c>
      <c r="F221" s="39">
        <v>1580.9499499999999</v>
      </c>
      <c r="G221" s="39">
        <v>334.42998999999998</v>
      </c>
      <c r="H221" s="39">
        <v>63.57</v>
      </c>
      <c r="I221" s="39">
        <v>104.69</v>
      </c>
      <c r="J221" s="39">
        <v>11.36</v>
      </c>
      <c r="K221" s="39">
        <v>51.4</v>
      </c>
      <c r="L221" s="39">
        <v>287.39001000000002</v>
      </c>
      <c r="M221" s="39">
        <v>69.84</v>
      </c>
      <c r="N221" s="39">
        <v>2663.4199199999998</v>
      </c>
    </row>
    <row r="222" spans="3:14" x14ac:dyDescent="0.25">
      <c r="C222" s="38">
        <v>43231</v>
      </c>
      <c r="D222" s="39">
        <v>205.16</v>
      </c>
      <c r="E222" s="39">
        <v>82.97</v>
      </c>
      <c r="F222" s="39">
        <v>1602.91003</v>
      </c>
      <c r="G222" s="39">
        <v>342.45999</v>
      </c>
      <c r="H222" s="39">
        <v>64.02</v>
      </c>
      <c r="I222" s="39">
        <v>109.25</v>
      </c>
      <c r="J222" s="39">
        <v>11.19</v>
      </c>
      <c r="K222" s="39">
        <v>55.2</v>
      </c>
      <c r="L222" s="39">
        <v>284.72000000000003</v>
      </c>
      <c r="M222" s="39">
        <v>71.7</v>
      </c>
      <c r="N222" s="39">
        <v>2727.7199700000001</v>
      </c>
    </row>
    <row r="223" spans="3:14" x14ac:dyDescent="0.25">
      <c r="C223" s="38">
        <v>43238</v>
      </c>
      <c r="D223" s="39">
        <v>198.96001000000001</v>
      </c>
      <c r="E223" s="39">
        <v>81.48</v>
      </c>
      <c r="F223" s="39">
        <v>1574.37</v>
      </c>
      <c r="G223" s="39">
        <v>351.23000999999999</v>
      </c>
      <c r="H223" s="39">
        <v>64.84</v>
      </c>
      <c r="I223" s="39">
        <v>110.54</v>
      </c>
      <c r="J223" s="39">
        <v>11.33</v>
      </c>
      <c r="K223" s="39">
        <v>53.92</v>
      </c>
      <c r="L223" s="39">
        <v>292.87</v>
      </c>
      <c r="M223" s="39">
        <v>71.989999999999995</v>
      </c>
      <c r="N223" s="39">
        <v>2712.9699700000001</v>
      </c>
    </row>
    <row r="224" spans="3:14" x14ac:dyDescent="0.25">
      <c r="C224" s="38">
        <v>43245</v>
      </c>
      <c r="D224" s="39">
        <v>199.03</v>
      </c>
      <c r="E224" s="39">
        <v>82.96</v>
      </c>
      <c r="F224" s="39">
        <v>1610.15002</v>
      </c>
      <c r="G224" s="39">
        <v>360.09</v>
      </c>
      <c r="H224" s="39">
        <v>64.25</v>
      </c>
      <c r="I224" s="39">
        <v>111.56</v>
      </c>
      <c r="J224" s="39">
        <v>11.51</v>
      </c>
      <c r="K224" s="39">
        <v>53.01</v>
      </c>
      <c r="L224" s="39">
        <v>294.41000000000003</v>
      </c>
      <c r="M224" s="39">
        <v>71.459999999999994</v>
      </c>
      <c r="N224" s="39">
        <v>2721.3300800000002</v>
      </c>
    </row>
    <row r="225" spans="3:14" x14ac:dyDescent="0.25">
      <c r="C225" s="38">
        <v>43252</v>
      </c>
      <c r="D225" s="39">
        <v>199.59</v>
      </c>
      <c r="E225" s="39">
        <v>83.63</v>
      </c>
      <c r="F225" s="39">
        <v>1641.5400400000001</v>
      </c>
      <c r="G225" s="39">
        <v>356.72</v>
      </c>
      <c r="H225" s="39">
        <v>63.17</v>
      </c>
      <c r="I225" s="39">
        <v>114.8</v>
      </c>
      <c r="J225" s="39">
        <v>11.71</v>
      </c>
      <c r="K225" s="39">
        <v>51.21</v>
      </c>
      <c r="L225" s="39">
        <v>289.67998999999998</v>
      </c>
      <c r="M225" s="39">
        <v>73.03</v>
      </c>
      <c r="N225" s="39">
        <v>2734.62012</v>
      </c>
    </row>
    <row r="226" spans="3:14" x14ac:dyDescent="0.25">
      <c r="C226" s="38">
        <v>43259</v>
      </c>
      <c r="D226" s="39">
        <v>206.59</v>
      </c>
      <c r="E226" s="39">
        <v>83.59</v>
      </c>
      <c r="F226" s="39">
        <v>1683.98999</v>
      </c>
      <c r="G226" s="39">
        <v>369.5</v>
      </c>
      <c r="H226" s="39">
        <v>60.94</v>
      </c>
      <c r="I226" s="39">
        <v>115.74</v>
      </c>
      <c r="J226" s="39">
        <v>12.1</v>
      </c>
      <c r="K226" s="39">
        <v>51.91</v>
      </c>
      <c r="L226" s="39">
        <v>297.89001000000002</v>
      </c>
      <c r="M226" s="39">
        <v>74.290000000000006</v>
      </c>
      <c r="N226" s="39">
        <v>2779.0300299999999</v>
      </c>
    </row>
    <row r="227" spans="3:14" x14ac:dyDescent="0.25">
      <c r="C227" s="38">
        <v>43266</v>
      </c>
      <c r="D227" s="39">
        <v>204.97</v>
      </c>
      <c r="E227" s="39">
        <v>84.33</v>
      </c>
      <c r="F227" s="39">
        <v>1715.9699700000001</v>
      </c>
      <c r="G227" s="39">
        <v>357.88</v>
      </c>
      <c r="H227" s="39">
        <v>65.180000000000007</v>
      </c>
      <c r="I227" s="39">
        <v>115.89</v>
      </c>
      <c r="J227" s="39">
        <v>11.88</v>
      </c>
      <c r="K227" s="39">
        <v>51.16</v>
      </c>
      <c r="L227" s="39">
        <v>306.95001000000002</v>
      </c>
      <c r="M227" s="39">
        <v>77.41</v>
      </c>
      <c r="N227" s="39">
        <v>2779.6599099999999</v>
      </c>
    </row>
    <row r="228" spans="3:14" x14ac:dyDescent="0.25">
      <c r="C228" s="38">
        <v>43273</v>
      </c>
      <c r="D228" s="39">
        <v>196.5</v>
      </c>
      <c r="E228" s="39">
        <v>81.88</v>
      </c>
      <c r="F228" s="39">
        <v>1715.67004</v>
      </c>
      <c r="G228" s="39">
        <v>338.91</v>
      </c>
      <c r="H228" s="39">
        <v>63.53</v>
      </c>
      <c r="I228" s="39">
        <v>112.38</v>
      </c>
      <c r="J228" s="39">
        <v>11.65</v>
      </c>
      <c r="K228" s="39">
        <v>48.89</v>
      </c>
      <c r="L228" s="39">
        <v>299.98000999999999</v>
      </c>
      <c r="M228" s="39">
        <v>75.98</v>
      </c>
      <c r="N228" s="39">
        <v>2754.87988</v>
      </c>
    </row>
    <row r="229" spans="3:14" x14ac:dyDescent="0.25">
      <c r="C229" s="38">
        <v>43280</v>
      </c>
      <c r="D229" s="39">
        <v>196.72</v>
      </c>
      <c r="E229" s="39">
        <v>81.34</v>
      </c>
      <c r="F229" s="39">
        <v>1699.8000500000001</v>
      </c>
      <c r="G229" s="39">
        <v>335.51001000000002</v>
      </c>
      <c r="H229" s="39">
        <v>57.31</v>
      </c>
      <c r="I229" s="39">
        <v>110.25</v>
      </c>
      <c r="J229" s="39">
        <v>11.07</v>
      </c>
      <c r="K229" s="39">
        <v>47.4</v>
      </c>
      <c r="L229" s="39">
        <v>297.63</v>
      </c>
      <c r="M229" s="39">
        <v>76.319999999999993</v>
      </c>
      <c r="N229" s="39">
        <v>2718.37012</v>
      </c>
    </row>
    <row r="230" spans="3:14" x14ac:dyDescent="0.25">
      <c r="C230" s="38">
        <v>43287</v>
      </c>
      <c r="D230" s="39">
        <v>197.46001000000001</v>
      </c>
      <c r="E230" s="39">
        <v>82.29</v>
      </c>
      <c r="F230" s="39">
        <v>1710.63</v>
      </c>
      <c r="G230" s="39">
        <v>334.64001000000002</v>
      </c>
      <c r="H230" s="39">
        <v>57.55</v>
      </c>
      <c r="I230" s="39">
        <v>112.71</v>
      </c>
      <c r="J230" s="39">
        <v>11.06</v>
      </c>
      <c r="K230" s="39">
        <v>47.09</v>
      </c>
      <c r="L230" s="39">
        <v>309.01999000000001</v>
      </c>
      <c r="M230" s="39">
        <v>77.19</v>
      </c>
      <c r="N230" s="39">
        <v>2759.8200700000002</v>
      </c>
    </row>
    <row r="231" spans="3:14" x14ac:dyDescent="0.25">
      <c r="C231" s="38">
        <v>43294</v>
      </c>
      <c r="D231" s="39">
        <v>201.17999</v>
      </c>
      <c r="E231" s="39">
        <v>84.37</v>
      </c>
      <c r="F231" s="39">
        <v>1813.0300299999999</v>
      </c>
      <c r="G231" s="39">
        <v>350.79001</v>
      </c>
      <c r="H231" s="39">
        <v>58.05</v>
      </c>
      <c r="I231" s="39">
        <v>115.14</v>
      </c>
      <c r="J231" s="39">
        <v>10.98</v>
      </c>
      <c r="K231" s="39">
        <v>48.08</v>
      </c>
      <c r="L231" s="39">
        <v>317.12</v>
      </c>
      <c r="M231" s="39">
        <v>81.5</v>
      </c>
      <c r="N231" s="39">
        <v>2801.3100599999998</v>
      </c>
    </row>
    <row r="232" spans="3:14" x14ac:dyDescent="0.25">
      <c r="C232" s="38">
        <v>43301</v>
      </c>
      <c r="D232" s="39">
        <v>201.95</v>
      </c>
      <c r="E232" s="39">
        <v>82.69</v>
      </c>
      <c r="F232" s="39">
        <v>1813.6999499999999</v>
      </c>
      <c r="G232" s="39">
        <v>354.89999</v>
      </c>
      <c r="H232" s="39">
        <v>58.14</v>
      </c>
      <c r="I232" s="39">
        <v>115</v>
      </c>
      <c r="J232" s="39">
        <v>10.56</v>
      </c>
      <c r="K232" s="39">
        <v>50.27</v>
      </c>
      <c r="L232" s="39">
        <v>317.81</v>
      </c>
      <c r="M232" s="39">
        <v>79.650000000000006</v>
      </c>
      <c r="N232" s="39">
        <v>2801.8300800000002</v>
      </c>
    </row>
    <row r="233" spans="3:14" x14ac:dyDescent="0.25">
      <c r="C233" s="38">
        <v>43308</v>
      </c>
      <c r="D233" s="39">
        <v>207.42</v>
      </c>
      <c r="E233" s="39">
        <v>89.65</v>
      </c>
      <c r="F233" s="39">
        <v>1817.2700199999999</v>
      </c>
      <c r="G233" s="39">
        <v>360.64999</v>
      </c>
      <c r="H233" s="39">
        <v>58.22</v>
      </c>
      <c r="I233" s="39">
        <v>112.6</v>
      </c>
      <c r="J233" s="39">
        <v>9.93</v>
      </c>
      <c r="K233" s="39">
        <v>51.05</v>
      </c>
      <c r="L233" s="39">
        <v>315.10001</v>
      </c>
      <c r="M233" s="39">
        <v>75.36</v>
      </c>
      <c r="N233" s="39">
        <v>2818.8200700000002</v>
      </c>
    </row>
    <row r="234" spans="3:14" x14ac:dyDescent="0.25">
      <c r="C234" s="38">
        <v>43315</v>
      </c>
      <c r="D234" s="39">
        <v>207.28998999999999</v>
      </c>
      <c r="E234" s="39">
        <v>89.56</v>
      </c>
      <c r="F234" s="39">
        <v>1823.2900400000001</v>
      </c>
      <c r="G234" s="39">
        <v>348.44</v>
      </c>
      <c r="H234" s="39">
        <v>59.05</v>
      </c>
      <c r="I234" s="39">
        <v>112.84</v>
      </c>
      <c r="J234" s="39">
        <v>10.039999999999999</v>
      </c>
      <c r="K234" s="39">
        <v>49.91</v>
      </c>
      <c r="L234" s="39">
        <v>324.10998999999998</v>
      </c>
      <c r="M234" s="39">
        <v>71.319999999999993</v>
      </c>
      <c r="N234" s="39">
        <v>2840.3501000000001</v>
      </c>
    </row>
    <row r="235" spans="3:14" x14ac:dyDescent="0.25">
      <c r="C235" s="38">
        <v>43322</v>
      </c>
      <c r="D235" s="39">
        <v>201.96001000000001</v>
      </c>
      <c r="E235" s="39">
        <v>89.94</v>
      </c>
      <c r="F235" s="39">
        <v>1886.3000500000001</v>
      </c>
      <c r="G235" s="39">
        <v>339.41</v>
      </c>
      <c r="H235" s="39">
        <v>59.6</v>
      </c>
      <c r="I235" s="39">
        <v>110.09</v>
      </c>
      <c r="J235" s="39">
        <v>9.74</v>
      </c>
      <c r="K235" s="39">
        <v>48.39</v>
      </c>
      <c r="L235" s="39">
        <v>325.04001</v>
      </c>
      <c r="M235" s="39">
        <v>70.61</v>
      </c>
      <c r="N235" s="39">
        <v>2833.2800299999999</v>
      </c>
    </row>
    <row r="236" spans="3:14" x14ac:dyDescent="0.25">
      <c r="C236" s="38">
        <v>43329</v>
      </c>
      <c r="D236" s="39">
        <v>204.77</v>
      </c>
      <c r="E236" s="39">
        <v>91.34</v>
      </c>
      <c r="F236" s="39">
        <v>1882.2199700000001</v>
      </c>
      <c r="G236" s="39">
        <v>346.39999</v>
      </c>
      <c r="H236" s="39">
        <v>60.58</v>
      </c>
      <c r="I236" s="39">
        <v>109.64</v>
      </c>
      <c r="J236" s="39">
        <v>9.5500000000000007</v>
      </c>
      <c r="K236" s="39">
        <v>48.37</v>
      </c>
      <c r="L236" s="39">
        <v>324.62</v>
      </c>
      <c r="M236" s="39">
        <v>69.150000000000006</v>
      </c>
      <c r="N236" s="39">
        <v>2850.12988</v>
      </c>
    </row>
    <row r="237" spans="3:14" x14ac:dyDescent="0.25">
      <c r="C237" s="38">
        <v>43336</v>
      </c>
      <c r="D237" s="39">
        <v>205.28998999999999</v>
      </c>
      <c r="E237" s="39">
        <v>90.7</v>
      </c>
      <c r="F237" s="39">
        <v>1905.3900100000001</v>
      </c>
      <c r="G237" s="39">
        <v>349.38</v>
      </c>
      <c r="H237" s="39">
        <v>61.23</v>
      </c>
      <c r="I237" s="39">
        <v>113.64</v>
      </c>
      <c r="J237" s="39">
        <v>9.68</v>
      </c>
      <c r="K237" s="39">
        <v>48.14</v>
      </c>
      <c r="L237" s="39">
        <v>331.44</v>
      </c>
      <c r="M237" s="39">
        <v>74.09</v>
      </c>
      <c r="N237" s="39">
        <v>2874.6899400000002</v>
      </c>
    </row>
    <row r="238" spans="3:14" x14ac:dyDescent="0.25">
      <c r="C238" s="38">
        <v>43343</v>
      </c>
      <c r="D238" s="39">
        <v>210.92</v>
      </c>
      <c r="E238" s="39">
        <v>90.9</v>
      </c>
      <c r="F238" s="39">
        <v>2012.7099599999999</v>
      </c>
      <c r="G238" s="39">
        <v>342.79001</v>
      </c>
      <c r="H238" s="39">
        <v>61.49</v>
      </c>
      <c r="I238" s="39">
        <v>112.4</v>
      </c>
      <c r="J238" s="39">
        <v>9.48</v>
      </c>
      <c r="K238" s="39">
        <v>48.83</v>
      </c>
      <c r="L238" s="39">
        <v>333.26001000000002</v>
      </c>
      <c r="M238" s="39">
        <v>72.099999999999994</v>
      </c>
      <c r="N238" s="39">
        <v>2901.5200199999999</v>
      </c>
    </row>
    <row r="239" spans="3:14" x14ac:dyDescent="0.25">
      <c r="C239" s="38">
        <v>43350</v>
      </c>
      <c r="D239" s="39">
        <v>212.57001</v>
      </c>
      <c r="E239" s="39">
        <v>91.81</v>
      </c>
      <c r="F239" s="39">
        <v>1952.0699500000001</v>
      </c>
      <c r="G239" s="39">
        <v>349.28</v>
      </c>
      <c r="H239" s="39">
        <v>62.06</v>
      </c>
      <c r="I239" s="39">
        <v>108.46</v>
      </c>
      <c r="J239" s="39">
        <v>9.27</v>
      </c>
      <c r="K239" s="39">
        <v>48.22</v>
      </c>
      <c r="L239" s="39">
        <v>337.13</v>
      </c>
      <c r="M239" s="39">
        <v>73.569999999999993</v>
      </c>
      <c r="N239" s="39">
        <v>2871.6799299999998</v>
      </c>
    </row>
    <row r="240" spans="3:14" x14ac:dyDescent="0.25">
      <c r="C240" s="38">
        <v>43357</v>
      </c>
      <c r="D240" s="39">
        <v>207.88</v>
      </c>
      <c r="E240" s="39">
        <v>92.03</v>
      </c>
      <c r="F240" s="39">
        <v>1970.18994</v>
      </c>
      <c r="G240" s="39">
        <v>359.79998999999998</v>
      </c>
      <c r="H240" s="39">
        <v>63.95</v>
      </c>
      <c r="I240" s="39">
        <v>105.36</v>
      </c>
      <c r="J240" s="39">
        <v>9.4499999999999993</v>
      </c>
      <c r="K240" s="39">
        <v>48.19</v>
      </c>
      <c r="L240" s="39">
        <v>337.23998999999998</v>
      </c>
      <c r="M240" s="39">
        <v>81.27</v>
      </c>
      <c r="N240" s="39">
        <v>2904.9799800000001</v>
      </c>
    </row>
    <row r="241" spans="3:14" x14ac:dyDescent="0.25">
      <c r="C241" s="38">
        <v>43364</v>
      </c>
      <c r="D241" s="39">
        <v>216.33</v>
      </c>
      <c r="E241" s="39">
        <v>91.42</v>
      </c>
      <c r="F241" s="39">
        <v>1915.01001</v>
      </c>
      <c r="G241" s="39">
        <v>372.23000999999999</v>
      </c>
      <c r="H241" s="39">
        <v>67.17</v>
      </c>
      <c r="I241" s="39">
        <v>110.05</v>
      </c>
      <c r="J241" s="39">
        <v>9.85</v>
      </c>
      <c r="K241" s="39">
        <v>49.41</v>
      </c>
      <c r="L241" s="39">
        <v>337.76001000000002</v>
      </c>
      <c r="M241" s="39">
        <v>80.290000000000006</v>
      </c>
      <c r="N241" s="39">
        <v>2929.6699199999998</v>
      </c>
    </row>
    <row r="242" spans="3:14" x14ac:dyDescent="0.25">
      <c r="C242" s="38">
        <v>43371</v>
      </c>
      <c r="D242" s="39">
        <v>210.71001000000001</v>
      </c>
      <c r="E242" s="39">
        <v>90.36</v>
      </c>
      <c r="F242" s="39">
        <v>2003</v>
      </c>
      <c r="G242" s="39">
        <v>371.89999</v>
      </c>
      <c r="H242" s="39">
        <v>63.77</v>
      </c>
      <c r="I242" s="39">
        <v>107.29</v>
      </c>
      <c r="J242" s="39">
        <v>9.25</v>
      </c>
      <c r="K242" s="39">
        <v>46.57</v>
      </c>
      <c r="L242" s="39">
        <v>338.51999000000001</v>
      </c>
      <c r="M242" s="39">
        <v>83.19</v>
      </c>
      <c r="N242" s="39">
        <v>2913.9799800000001</v>
      </c>
    </row>
    <row r="243" spans="3:14" x14ac:dyDescent="0.25">
      <c r="C243" s="38">
        <v>43378</v>
      </c>
      <c r="D243" s="39">
        <v>213.19</v>
      </c>
      <c r="E243" s="39">
        <v>89.96</v>
      </c>
      <c r="F243" s="39">
        <v>1889.65002</v>
      </c>
      <c r="G243" s="39">
        <v>386.47</v>
      </c>
      <c r="H243" s="39">
        <v>60.58</v>
      </c>
      <c r="I243" s="39">
        <v>103.28</v>
      </c>
      <c r="J243" s="39">
        <v>9.1199999999999992</v>
      </c>
      <c r="K243" s="39">
        <v>46.75</v>
      </c>
      <c r="L243" s="39">
        <v>331.14001000000002</v>
      </c>
      <c r="M243" s="39">
        <v>79.59</v>
      </c>
      <c r="N243" s="39">
        <v>2885.5700700000002</v>
      </c>
    </row>
    <row r="244" spans="3:14" x14ac:dyDescent="0.25">
      <c r="C244" s="38">
        <v>43385</v>
      </c>
      <c r="D244" s="39">
        <v>198.23</v>
      </c>
      <c r="E244" s="39">
        <v>88.55</v>
      </c>
      <c r="F244" s="39">
        <v>1788.6099899999999</v>
      </c>
      <c r="G244" s="39">
        <v>360.10998999999998</v>
      </c>
      <c r="H244" s="39">
        <v>58.24</v>
      </c>
      <c r="I244" s="39">
        <v>101.09</v>
      </c>
      <c r="J244" s="39">
        <v>8.64</v>
      </c>
      <c r="K244" s="39">
        <v>43.43</v>
      </c>
      <c r="L244" s="39">
        <v>318.35001</v>
      </c>
      <c r="M244" s="39">
        <v>77.92</v>
      </c>
      <c r="N244" s="39">
        <v>2767.12988</v>
      </c>
    </row>
    <row r="245" spans="3:14" x14ac:dyDescent="0.25">
      <c r="C245" s="38">
        <v>43392</v>
      </c>
      <c r="D245" s="39">
        <v>199.85001</v>
      </c>
      <c r="E245" s="39">
        <v>90.44</v>
      </c>
      <c r="F245" s="39">
        <v>1764.0300299999999</v>
      </c>
      <c r="G245" s="39">
        <v>356.26001000000002</v>
      </c>
      <c r="H245" s="39">
        <v>57.23</v>
      </c>
      <c r="I245" s="39">
        <v>98.26</v>
      </c>
      <c r="J245" s="39">
        <v>8.5</v>
      </c>
      <c r="K245" s="39">
        <v>46.42</v>
      </c>
      <c r="L245" s="39">
        <v>328.38</v>
      </c>
      <c r="M245" s="39">
        <v>69.75</v>
      </c>
      <c r="N245" s="39">
        <v>2767.7800299999999</v>
      </c>
    </row>
    <row r="246" spans="3:14" x14ac:dyDescent="0.25">
      <c r="C246" s="38">
        <v>43399</v>
      </c>
      <c r="D246" s="39">
        <v>184.95</v>
      </c>
      <c r="E246" s="39">
        <v>84.93</v>
      </c>
      <c r="F246" s="39">
        <v>1642.81006</v>
      </c>
      <c r="G246" s="39">
        <v>359.26999000000001</v>
      </c>
      <c r="H246" s="39">
        <v>54.27</v>
      </c>
      <c r="I246" s="39">
        <v>90.56</v>
      </c>
      <c r="J246" s="39">
        <v>8.98</v>
      </c>
      <c r="K246" s="39">
        <v>43.97</v>
      </c>
      <c r="L246" s="39">
        <v>318.25</v>
      </c>
      <c r="M246" s="39">
        <v>68.84</v>
      </c>
      <c r="N246" s="39">
        <v>2658.6899400000002</v>
      </c>
    </row>
    <row r="247" spans="3:14" x14ac:dyDescent="0.25">
      <c r="C247" s="38">
        <v>43406</v>
      </c>
      <c r="D247" s="39">
        <v>192.81</v>
      </c>
      <c r="E247" s="39">
        <v>87</v>
      </c>
      <c r="F247" s="39">
        <v>1665.5300299999999</v>
      </c>
      <c r="G247" s="39">
        <v>357.75</v>
      </c>
      <c r="H247" s="39">
        <v>57.07</v>
      </c>
      <c r="I247" s="39">
        <v>95.06</v>
      </c>
      <c r="J247" s="39">
        <v>9.3800000000000008</v>
      </c>
      <c r="K247" s="39">
        <v>45.95</v>
      </c>
      <c r="L247" s="39">
        <v>323.04998999999998</v>
      </c>
      <c r="M247" s="39">
        <v>68.989999999999995</v>
      </c>
      <c r="N247" s="39">
        <v>2723.0600599999998</v>
      </c>
    </row>
    <row r="248" spans="3:14" x14ac:dyDescent="0.25">
      <c r="C248" s="38">
        <v>43413</v>
      </c>
      <c r="D248" s="39">
        <v>201.10001</v>
      </c>
      <c r="E248" s="39">
        <v>90.46</v>
      </c>
      <c r="F248" s="39">
        <v>1712.4300499999999</v>
      </c>
      <c r="G248" s="39">
        <v>369.34</v>
      </c>
      <c r="H248" s="39">
        <v>58.54</v>
      </c>
      <c r="I248" s="39">
        <v>96.1</v>
      </c>
      <c r="J248" s="39">
        <v>9.3800000000000008</v>
      </c>
      <c r="K248" s="39">
        <v>45.73</v>
      </c>
      <c r="L248" s="39">
        <v>338.95001000000002</v>
      </c>
      <c r="M248" s="39">
        <v>55.01</v>
      </c>
      <c r="N248" s="39">
        <v>2781.01001</v>
      </c>
    </row>
    <row r="249" spans="3:14" x14ac:dyDescent="0.25">
      <c r="C249" s="38">
        <v>43420</v>
      </c>
      <c r="D249" s="39">
        <v>209</v>
      </c>
      <c r="E249" s="39">
        <v>92.62</v>
      </c>
      <c r="F249" s="39">
        <v>1593.41003</v>
      </c>
      <c r="G249" s="39">
        <v>335.95001000000002</v>
      </c>
      <c r="H249" s="39">
        <v>59.96</v>
      </c>
      <c r="I249" s="39">
        <v>97.85</v>
      </c>
      <c r="J249" s="39">
        <v>9.0500000000000007</v>
      </c>
      <c r="K249" s="39">
        <v>44.13</v>
      </c>
      <c r="L249" s="39">
        <v>319.73000999999999</v>
      </c>
      <c r="M249" s="39">
        <v>50.94</v>
      </c>
      <c r="N249" s="39">
        <v>2736.2700199999999</v>
      </c>
    </row>
    <row r="250" spans="3:14" x14ac:dyDescent="0.25">
      <c r="C250" s="38">
        <v>43427</v>
      </c>
      <c r="D250" s="39">
        <v>196.8</v>
      </c>
      <c r="E250" s="39">
        <v>90.84</v>
      </c>
      <c r="F250" s="39">
        <v>1502.06006</v>
      </c>
      <c r="G250" s="39">
        <v>312.32001000000002</v>
      </c>
      <c r="H250" s="39">
        <v>60.75</v>
      </c>
      <c r="I250" s="39">
        <v>95.1</v>
      </c>
      <c r="J250" s="39">
        <v>9.1300000000000008</v>
      </c>
      <c r="K250" s="39">
        <v>43.08</v>
      </c>
      <c r="L250" s="39">
        <v>305.92000999999999</v>
      </c>
      <c r="M250" s="39">
        <v>50.05</v>
      </c>
      <c r="N250" s="39">
        <v>2632.5600599999998</v>
      </c>
    </row>
    <row r="251" spans="3:14" x14ac:dyDescent="0.25">
      <c r="C251" s="38">
        <v>43434</v>
      </c>
      <c r="D251" s="39">
        <v>207.92</v>
      </c>
      <c r="E251" s="39">
        <v>93.75</v>
      </c>
      <c r="F251" s="39">
        <v>1690.17004</v>
      </c>
      <c r="G251" s="39">
        <v>346.76001000000002</v>
      </c>
      <c r="H251" s="39">
        <v>60.29</v>
      </c>
      <c r="I251" s="39">
        <v>99.85</v>
      </c>
      <c r="J251" s="39">
        <v>9.41</v>
      </c>
      <c r="K251" s="39">
        <v>44.39</v>
      </c>
      <c r="L251" s="39">
        <v>329.47</v>
      </c>
      <c r="M251" s="39">
        <v>49.88</v>
      </c>
      <c r="N251" s="39">
        <v>2760.1699199999998</v>
      </c>
    </row>
    <row r="252" spans="3:14" x14ac:dyDescent="0.25">
      <c r="C252" s="38">
        <v>43441</v>
      </c>
      <c r="D252" s="39">
        <v>198.24001000000001</v>
      </c>
      <c r="E252" s="39">
        <v>91.21</v>
      </c>
      <c r="F252" s="39">
        <v>1629.13</v>
      </c>
      <c r="G252" s="39">
        <v>323.22000000000003</v>
      </c>
      <c r="H252" s="39">
        <v>56.73</v>
      </c>
      <c r="I252" s="39">
        <v>92.38</v>
      </c>
      <c r="J252" s="39">
        <v>8.82</v>
      </c>
      <c r="K252" s="39">
        <v>41.32</v>
      </c>
      <c r="L252" s="39">
        <v>306</v>
      </c>
      <c r="M252" s="39">
        <v>47.23</v>
      </c>
      <c r="N252" s="39">
        <v>2633.0800800000002</v>
      </c>
    </row>
    <row r="253" spans="3:14" x14ac:dyDescent="0.25">
      <c r="C253" s="38">
        <v>43448</v>
      </c>
      <c r="D253" s="39">
        <v>196.10001</v>
      </c>
      <c r="E253" s="39">
        <v>91.14</v>
      </c>
      <c r="F253" s="39">
        <v>1591.91003</v>
      </c>
      <c r="G253" s="39">
        <v>318.75</v>
      </c>
      <c r="H253" s="39">
        <v>56.33</v>
      </c>
      <c r="I253" s="39">
        <v>94.26</v>
      </c>
      <c r="J253" s="39">
        <v>8.52</v>
      </c>
      <c r="K253" s="39">
        <v>39.64</v>
      </c>
      <c r="L253" s="39">
        <v>299.92998999999998</v>
      </c>
      <c r="M253" s="39">
        <v>47.75</v>
      </c>
      <c r="N253" s="39">
        <v>2599.9499500000002</v>
      </c>
    </row>
    <row r="254" spans="3:14" x14ac:dyDescent="0.25">
      <c r="C254" s="38">
        <v>43455</v>
      </c>
      <c r="D254" s="39">
        <v>183.75</v>
      </c>
      <c r="E254" s="39">
        <v>88.01</v>
      </c>
      <c r="F254" s="39">
        <v>1377.4499499999999</v>
      </c>
      <c r="G254" s="39">
        <v>304.54998999999998</v>
      </c>
      <c r="H254" s="39">
        <v>47.86</v>
      </c>
      <c r="I254" s="39">
        <v>90.41</v>
      </c>
      <c r="J254" s="39">
        <v>8.0500000000000007</v>
      </c>
      <c r="K254" s="39">
        <v>37.68</v>
      </c>
      <c r="L254" s="39">
        <v>274.64001000000002</v>
      </c>
      <c r="M254" s="39">
        <v>45.85</v>
      </c>
      <c r="N254" s="39">
        <v>2416.62012</v>
      </c>
    </row>
    <row r="255" spans="3:14" x14ac:dyDescent="0.25">
      <c r="C255" s="38">
        <v>43462</v>
      </c>
      <c r="D255" s="39">
        <v>189.37</v>
      </c>
      <c r="E255" s="39">
        <v>87.95</v>
      </c>
      <c r="F255" s="39">
        <v>1478.0200199999999</v>
      </c>
      <c r="G255" s="39">
        <v>316.38</v>
      </c>
      <c r="H255" s="39">
        <v>48.68</v>
      </c>
      <c r="I255" s="39">
        <v>93.81</v>
      </c>
      <c r="J255" s="39">
        <v>7.81</v>
      </c>
      <c r="K255" s="39">
        <v>39.369999999999997</v>
      </c>
      <c r="L255" s="39">
        <v>282.27999999999997</v>
      </c>
      <c r="M255" s="39">
        <v>46.8</v>
      </c>
      <c r="N255" s="39">
        <v>2485.73999</v>
      </c>
    </row>
    <row r="256" spans="3:14" x14ac:dyDescent="0.25">
      <c r="C256" s="38">
        <v>43469</v>
      </c>
      <c r="D256" s="39">
        <v>191.32001</v>
      </c>
      <c r="E256" s="39">
        <v>90.83</v>
      </c>
      <c r="F256" s="39">
        <v>1575.3900100000001</v>
      </c>
      <c r="G256" s="39">
        <v>327.07999000000001</v>
      </c>
      <c r="H256" s="39">
        <v>50.05</v>
      </c>
      <c r="I256" s="39">
        <v>92.9</v>
      </c>
      <c r="J256" s="39">
        <v>8.08</v>
      </c>
      <c r="K256" s="39">
        <v>41.3</v>
      </c>
      <c r="L256" s="39">
        <v>276.62</v>
      </c>
      <c r="M256" s="39">
        <v>47.17</v>
      </c>
      <c r="N256" s="39">
        <v>2531.9399400000002</v>
      </c>
    </row>
    <row r="257" spans="2:14" x14ac:dyDescent="0.25">
      <c r="C257" s="38">
        <v>43476</v>
      </c>
      <c r="D257" s="39">
        <v>192.21001000000001</v>
      </c>
      <c r="E257" s="39">
        <v>93.65</v>
      </c>
      <c r="F257" s="39">
        <v>1640.56006</v>
      </c>
      <c r="G257" s="39">
        <v>352.89999</v>
      </c>
      <c r="H257" s="39">
        <v>52.4</v>
      </c>
      <c r="I257" s="39">
        <v>98.59</v>
      </c>
      <c r="J257" s="39">
        <v>8.82</v>
      </c>
      <c r="K257" s="39">
        <v>41.74</v>
      </c>
      <c r="L257" s="39">
        <v>283.47000000000003</v>
      </c>
      <c r="M257" s="39">
        <v>46.54</v>
      </c>
      <c r="N257" s="39">
        <v>2596.26001</v>
      </c>
    </row>
    <row r="258" spans="2:14" x14ac:dyDescent="0.25">
      <c r="C258" s="38">
        <v>43483</v>
      </c>
      <c r="D258" s="39">
        <v>195.86</v>
      </c>
      <c r="E258" s="39">
        <v>94.47</v>
      </c>
      <c r="F258" s="39">
        <v>1696.1999499999999</v>
      </c>
      <c r="G258" s="39">
        <v>364.73000999999999</v>
      </c>
      <c r="H258" s="39">
        <v>54.88</v>
      </c>
      <c r="I258" s="39">
        <v>99.42</v>
      </c>
      <c r="J258" s="39">
        <v>8.58</v>
      </c>
      <c r="K258" s="39">
        <v>43.69</v>
      </c>
      <c r="L258" s="39">
        <v>295.56</v>
      </c>
      <c r="M258" s="39">
        <v>48.65</v>
      </c>
      <c r="N258" s="39">
        <v>2670.7099600000001</v>
      </c>
    </row>
    <row r="259" spans="2:14" x14ac:dyDescent="0.25">
      <c r="C259" s="38">
        <v>43490</v>
      </c>
      <c r="D259" s="39">
        <v>195.89999</v>
      </c>
      <c r="E259" s="39">
        <v>94.9</v>
      </c>
      <c r="F259" s="39">
        <v>1670.5699500000001</v>
      </c>
      <c r="G259" s="39">
        <v>364.20001000000002</v>
      </c>
      <c r="H259" s="39">
        <v>55.51</v>
      </c>
      <c r="I259" s="39">
        <v>104.41</v>
      </c>
      <c r="J259" s="39">
        <v>8.86</v>
      </c>
      <c r="K259" s="39">
        <v>42.98</v>
      </c>
      <c r="L259" s="39">
        <v>300.67998999999998</v>
      </c>
      <c r="M259" s="39">
        <v>47.8</v>
      </c>
      <c r="N259" s="39">
        <v>2664.76001</v>
      </c>
    </row>
    <row r="260" spans="2:14" x14ac:dyDescent="0.25">
      <c r="C260" s="38">
        <v>43497</v>
      </c>
      <c r="D260" s="39">
        <v>199.16</v>
      </c>
      <c r="E260" s="39">
        <v>95.47</v>
      </c>
      <c r="F260" s="39">
        <v>1626.2299800000001</v>
      </c>
      <c r="G260" s="39">
        <v>387.42998999999998</v>
      </c>
      <c r="H260" s="39">
        <v>57.71</v>
      </c>
      <c r="I260" s="39">
        <v>101.99</v>
      </c>
      <c r="J260" s="39">
        <v>8.7200000000000006</v>
      </c>
      <c r="K260" s="39">
        <v>41.82</v>
      </c>
      <c r="L260" s="39">
        <v>306.29998999999998</v>
      </c>
      <c r="M260" s="39">
        <v>46.01</v>
      </c>
      <c r="N260" s="39">
        <v>2706.5300299999999</v>
      </c>
    </row>
    <row r="261" spans="2:14" x14ac:dyDescent="0.25">
      <c r="C261" s="38">
        <v>43504</v>
      </c>
      <c r="D261" s="39">
        <v>199.82001</v>
      </c>
      <c r="E261" s="39">
        <v>97.42</v>
      </c>
      <c r="F261" s="39">
        <v>1588.2199700000001</v>
      </c>
      <c r="G261" s="39">
        <v>404.91</v>
      </c>
      <c r="H261" s="39">
        <v>56.63</v>
      </c>
      <c r="I261" s="39">
        <v>104.55</v>
      </c>
      <c r="J261" s="39">
        <v>8.39</v>
      </c>
      <c r="K261" s="39">
        <v>40.81</v>
      </c>
      <c r="L261" s="39">
        <v>298.89001000000002</v>
      </c>
      <c r="M261" s="39">
        <v>43.41</v>
      </c>
      <c r="N261" s="39">
        <v>2707.87988</v>
      </c>
    </row>
    <row r="262" spans="2:14" x14ac:dyDescent="0.25">
      <c r="C262" s="38">
        <v>43511</v>
      </c>
      <c r="D262" s="39">
        <v>208.86</v>
      </c>
      <c r="E262" s="39">
        <v>99.06</v>
      </c>
      <c r="F262" s="39">
        <v>1607.9499499999999</v>
      </c>
      <c r="G262" s="39">
        <v>417.97</v>
      </c>
      <c r="H262" s="39">
        <v>57.25</v>
      </c>
      <c r="I262" s="39">
        <v>107.57</v>
      </c>
      <c r="J262" s="39">
        <v>8.5399999999999991</v>
      </c>
      <c r="K262" s="39">
        <v>41.99</v>
      </c>
      <c r="L262" s="39">
        <v>310.29998999999998</v>
      </c>
      <c r="M262" s="39">
        <v>44.6</v>
      </c>
      <c r="N262" s="39">
        <v>2775.6001000000001</v>
      </c>
    </row>
    <row r="263" spans="2:14" x14ac:dyDescent="0.25">
      <c r="C263" s="38">
        <v>43518</v>
      </c>
      <c r="D263" s="39">
        <v>209.35001</v>
      </c>
      <c r="E263" s="39">
        <v>99.73</v>
      </c>
      <c r="F263" s="39">
        <v>1631.56006</v>
      </c>
      <c r="G263" s="39">
        <v>424.04998999999998</v>
      </c>
      <c r="H263" s="39">
        <v>58.82</v>
      </c>
      <c r="I263" s="39">
        <v>107.31</v>
      </c>
      <c r="J263" s="39">
        <v>8.7100000000000009</v>
      </c>
      <c r="K263" s="39">
        <v>41.79</v>
      </c>
      <c r="L263" s="39">
        <v>309.67998999999998</v>
      </c>
      <c r="M263" s="39">
        <v>41.5</v>
      </c>
      <c r="N263" s="39">
        <v>2792.6699199999998</v>
      </c>
    </row>
    <row r="264" spans="2:14" x14ac:dyDescent="0.25">
      <c r="B264" s="93"/>
      <c r="C264" s="38">
        <v>43525</v>
      </c>
      <c r="D264" s="39">
        <v>207.49001000000001</v>
      </c>
      <c r="E264" s="39">
        <v>101</v>
      </c>
      <c r="F264" s="39">
        <v>1671.7299800000001</v>
      </c>
      <c r="G264" s="39">
        <v>440.62</v>
      </c>
      <c r="H264" s="39">
        <v>57.84</v>
      </c>
      <c r="I264" s="39">
        <v>106.76</v>
      </c>
      <c r="J264" s="39">
        <v>8.7899999999999991</v>
      </c>
      <c r="K264" s="39">
        <v>42.5</v>
      </c>
      <c r="L264" s="39">
        <v>291.01999000000001</v>
      </c>
      <c r="M264" s="39">
        <v>42.84</v>
      </c>
      <c r="N264" s="39">
        <v>2803.6899400000002</v>
      </c>
    </row>
    <row r="265" spans="2:14" x14ac:dyDescent="0.25">
      <c r="C265" s="38">
        <v>43532</v>
      </c>
      <c r="D265" s="39">
        <v>200.89</v>
      </c>
      <c r="E265" s="39">
        <v>98.95</v>
      </c>
      <c r="F265" s="39">
        <v>1620.8000500000001</v>
      </c>
      <c r="G265" s="39">
        <v>422.54001</v>
      </c>
      <c r="H265" s="39">
        <v>54.97</v>
      </c>
      <c r="I265" s="39">
        <v>104.86</v>
      </c>
      <c r="J265" s="39">
        <v>8.42</v>
      </c>
      <c r="K265" s="39">
        <v>41.36</v>
      </c>
      <c r="L265" s="39">
        <v>268.26999000000001</v>
      </c>
      <c r="M265" s="39">
        <v>42.03</v>
      </c>
      <c r="N265" s="39">
        <v>2743.0700700000002</v>
      </c>
    </row>
    <row r="266" spans="2:14" x14ac:dyDescent="0.25">
      <c r="C266" s="38">
        <v>43539</v>
      </c>
      <c r="D266" s="39">
        <v>208.08</v>
      </c>
      <c r="E266" s="39">
        <v>100.97</v>
      </c>
      <c r="F266" s="39">
        <v>1712.3599899999999</v>
      </c>
      <c r="G266" s="39">
        <v>378.98998999999998</v>
      </c>
      <c r="H266" s="39">
        <v>56.61</v>
      </c>
      <c r="I266" s="39">
        <v>110.74</v>
      </c>
      <c r="J266" s="39">
        <v>8.43</v>
      </c>
      <c r="K266" s="39">
        <v>43.33</v>
      </c>
      <c r="L266" s="39">
        <v>280.14001000000002</v>
      </c>
      <c r="M266" s="39">
        <v>44.63</v>
      </c>
      <c r="N266" s="39">
        <v>2822.4799800000001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262"/>
  <sheetViews>
    <sheetView workbookViewId="0">
      <selection activeCell="F5" sqref="F5"/>
    </sheetView>
  </sheetViews>
  <sheetFormatPr defaultRowHeight="15" x14ac:dyDescent="0.25"/>
  <cols>
    <col min="1" max="2" width="13.7109375" customWidth="1"/>
    <col min="3" max="3" width="12.5703125" customWidth="1"/>
  </cols>
  <sheetData>
    <row r="1" spans="1:3" x14ac:dyDescent="0.25">
      <c r="A1" s="38" t="s">
        <v>12</v>
      </c>
      <c r="B1" s="5" t="s">
        <v>15</v>
      </c>
      <c r="C1" s="5" t="s">
        <v>48</v>
      </c>
    </row>
    <row r="2" spans="1:3" x14ac:dyDescent="0.25">
      <c r="A2" s="38">
        <v>41719</v>
      </c>
      <c r="B2" s="39">
        <v>61.17</v>
      </c>
      <c r="C2" s="39">
        <v>40.729999999999997</v>
      </c>
    </row>
    <row r="3" spans="1:3" x14ac:dyDescent="0.25">
      <c r="A3" s="38">
        <v>41726</v>
      </c>
      <c r="B3" s="39">
        <v>57.93</v>
      </c>
      <c r="C3" s="39">
        <v>41.15</v>
      </c>
    </row>
    <row r="4" spans="1:3" x14ac:dyDescent="0.25">
      <c r="A4" s="38">
        <v>41733</v>
      </c>
      <c r="B4" s="39">
        <v>51.64</v>
      </c>
      <c r="C4" s="39">
        <v>41.83</v>
      </c>
    </row>
    <row r="5" spans="1:3" x14ac:dyDescent="0.25">
      <c r="A5" s="38">
        <v>41740</v>
      </c>
      <c r="B5" s="39">
        <v>48.64</v>
      </c>
      <c r="C5" s="39">
        <v>41.06</v>
      </c>
    </row>
    <row r="6" spans="1:3" x14ac:dyDescent="0.25">
      <c r="A6" s="38">
        <v>41747</v>
      </c>
      <c r="B6" s="39">
        <v>47.56</v>
      </c>
      <c r="C6" s="39">
        <v>42.03</v>
      </c>
    </row>
    <row r="7" spans="1:3" x14ac:dyDescent="0.25">
      <c r="A7" s="38">
        <v>41754</v>
      </c>
      <c r="B7" s="39">
        <v>49.9</v>
      </c>
      <c r="C7" s="39">
        <v>43.04</v>
      </c>
    </row>
    <row r="8" spans="1:3" x14ac:dyDescent="0.25">
      <c r="A8" s="38">
        <v>41761</v>
      </c>
      <c r="B8" s="39">
        <v>45.44</v>
      </c>
      <c r="C8" s="39">
        <v>44.14</v>
      </c>
    </row>
    <row r="9" spans="1:3" x14ac:dyDescent="0.25">
      <c r="A9" s="38">
        <v>41768</v>
      </c>
      <c r="B9" s="39">
        <v>48.3</v>
      </c>
      <c r="C9" s="39">
        <v>43.92</v>
      </c>
    </row>
    <row r="10" spans="1:3" x14ac:dyDescent="0.25">
      <c r="A10" s="38">
        <v>41775</v>
      </c>
      <c r="B10" s="39">
        <v>47.27</v>
      </c>
      <c r="C10" s="39">
        <v>43.8</v>
      </c>
    </row>
    <row r="11" spans="1:3" x14ac:dyDescent="0.25">
      <c r="A11" s="38">
        <v>41782</v>
      </c>
      <c r="B11" s="39">
        <v>49.57</v>
      </c>
      <c r="C11" s="39">
        <v>43.37</v>
      </c>
    </row>
    <row r="12" spans="1:3" x14ac:dyDescent="0.25">
      <c r="A12" s="38">
        <v>41789</v>
      </c>
      <c r="B12" s="39">
        <v>57.43</v>
      </c>
      <c r="C12" s="39">
        <v>44.68</v>
      </c>
    </row>
    <row r="13" spans="1:3" x14ac:dyDescent="0.25">
      <c r="A13" s="38">
        <v>41796</v>
      </c>
      <c r="B13" s="39">
        <v>59.93</v>
      </c>
      <c r="C13" s="39">
        <v>44.26</v>
      </c>
    </row>
    <row r="14" spans="1:3" x14ac:dyDescent="0.25">
      <c r="A14" s="38">
        <v>41803</v>
      </c>
      <c r="B14" s="39">
        <v>61.36</v>
      </c>
      <c r="C14" s="39">
        <v>44</v>
      </c>
    </row>
    <row r="15" spans="1:3" x14ac:dyDescent="0.25">
      <c r="A15" s="38">
        <v>41810</v>
      </c>
      <c r="B15" s="39">
        <v>60.93</v>
      </c>
      <c r="C15" s="39">
        <v>44.63</v>
      </c>
    </row>
    <row r="16" spans="1:3" x14ac:dyDescent="0.25">
      <c r="A16" s="38">
        <v>41817</v>
      </c>
      <c r="B16" s="39">
        <v>62.77</v>
      </c>
      <c r="C16" s="39">
        <v>44.84</v>
      </c>
    </row>
    <row r="17" spans="1:3" x14ac:dyDescent="0.25">
      <c r="A17" s="38">
        <v>41824</v>
      </c>
      <c r="B17" s="39">
        <v>63.27</v>
      </c>
      <c r="C17" s="39">
        <v>44.71</v>
      </c>
    </row>
    <row r="18" spans="1:3" x14ac:dyDescent="0.25">
      <c r="A18" s="38">
        <v>41831</v>
      </c>
      <c r="B18" s="39">
        <v>67.44</v>
      </c>
      <c r="C18" s="39">
        <v>44.34</v>
      </c>
    </row>
    <row r="19" spans="1:3" x14ac:dyDescent="0.25">
      <c r="A19" s="38">
        <v>41838</v>
      </c>
      <c r="B19" s="39">
        <v>63.33</v>
      </c>
      <c r="C19" s="39">
        <v>44.44</v>
      </c>
    </row>
    <row r="20" spans="1:3" x14ac:dyDescent="0.25">
      <c r="A20" s="38">
        <v>41845</v>
      </c>
      <c r="B20" s="39">
        <v>64.53</v>
      </c>
      <c r="C20" s="39">
        <v>44.1</v>
      </c>
    </row>
    <row r="21" spans="1:3" x14ac:dyDescent="0.25">
      <c r="A21" s="38">
        <v>41852</v>
      </c>
      <c r="B21" s="39">
        <v>60.32</v>
      </c>
      <c r="C21" s="39">
        <v>44.41</v>
      </c>
    </row>
    <row r="22" spans="1:3" x14ac:dyDescent="0.25">
      <c r="A22" s="38">
        <v>41859</v>
      </c>
      <c r="B22" s="39">
        <v>61.03</v>
      </c>
      <c r="C22" s="39">
        <v>45.18</v>
      </c>
    </row>
    <row r="23" spans="1:3" x14ac:dyDescent="0.25">
      <c r="A23" s="38">
        <v>41866</v>
      </c>
      <c r="B23" s="39">
        <v>64.17</v>
      </c>
      <c r="C23" s="39">
        <v>45.82</v>
      </c>
    </row>
    <row r="24" spans="1:3" x14ac:dyDescent="0.25">
      <c r="A24" s="38">
        <v>41873</v>
      </c>
      <c r="B24" s="39">
        <v>66.010000000000005</v>
      </c>
      <c r="C24" s="39">
        <v>46.43</v>
      </c>
    </row>
    <row r="25" spans="1:3" x14ac:dyDescent="0.25">
      <c r="A25" s="38">
        <v>41880</v>
      </c>
      <c r="B25" s="39">
        <v>68.790000000000006</v>
      </c>
      <c r="C25" s="39">
        <v>46.97</v>
      </c>
    </row>
    <row r="26" spans="1:3" x14ac:dyDescent="0.25">
      <c r="A26" s="38">
        <v>41887</v>
      </c>
      <c r="B26" s="39">
        <v>68.36</v>
      </c>
      <c r="C26" s="39">
        <v>47.03</v>
      </c>
    </row>
    <row r="27" spans="1:3" x14ac:dyDescent="0.25">
      <c r="A27" s="38">
        <v>41894</v>
      </c>
      <c r="B27" s="39">
        <v>67.77</v>
      </c>
      <c r="C27" s="39">
        <v>46.8</v>
      </c>
    </row>
    <row r="28" spans="1:3" x14ac:dyDescent="0.25">
      <c r="A28" s="38">
        <v>41901</v>
      </c>
      <c r="B28" s="39">
        <v>68.22</v>
      </c>
      <c r="C28" s="39">
        <v>47.35</v>
      </c>
    </row>
    <row r="29" spans="1:3" x14ac:dyDescent="0.25">
      <c r="A29" s="38">
        <v>41908</v>
      </c>
      <c r="B29" s="39">
        <v>65.180000000000007</v>
      </c>
      <c r="C29" s="39">
        <v>47.18</v>
      </c>
    </row>
    <row r="30" spans="1:3" x14ac:dyDescent="0.25">
      <c r="A30" s="38">
        <v>41915</v>
      </c>
      <c r="B30" s="39">
        <v>63.44</v>
      </c>
      <c r="C30" s="39">
        <v>47.6</v>
      </c>
    </row>
    <row r="31" spans="1:3" x14ac:dyDescent="0.25">
      <c r="A31" s="38">
        <v>41922</v>
      </c>
      <c r="B31" s="39">
        <v>66</v>
      </c>
      <c r="C31" s="39">
        <v>46.82</v>
      </c>
    </row>
    <row r="32" spans="1:3" x14ac:dyDescent="0.25">
      <c r="A32" s="38">
        <v>41929</v>
      </c>
      <c r="B32" s="39">
        <v>64.459999999999994</v>
      </c>
      <c r="C32" s="39">
        <v>46.72</v>
      </c>
    </row>
    <row r="33" spans="1:3" x14ac:dyDescent="0.25">
      <c r="A33" s="38">
        <v>41936</v>
      </c>
      <c r="B33" s="39">
        <v>50.86</v>
      </c>
      <c r="C33" s="39">
        <v>47.96</v>
      </c>
    </row>
    <row r="34" spans="1:3" x14ac:dyDescent="0.25">
      <c r="A34" s="38">
        <v>41943</v>
      </c>
      <c r="B34" s="39">
        <v>54.84</v>
      </c>
      <c r="C34" s="39">
        <v>48.89</v>
      </c>
    </row>
    <row r="35" spans="1:3" x14ac:dyDescent="0.25">
      <c r="A35" s="38">
        <v>41950</v>
      </c>
      <c r="B35" s="39">
        <v>56.18</v>
      </c>
      <c r="C35" s="39">
        <v>49.45</v>
      </c>
    </row>
    <row r="36" spans="1:3" x14ac:dyDescent="0.25">
      <c r="A36" s="38">
        <v>41957</v>
      </c>
      <c r="B36" s="39">
        <v>54.71</v>
      </c>
      <c r="C36" s="39">
        <v>49.09</v>
      </c>
    </row>
    <row r="37" spans="1:3" x14ac:dyDescent="0.25">
      <c r="A37" s="38">
        <v>41964</v>
      </c>
      <c r="B37" s="39">
        <v>55.05</v>
      </c>
      <c r="C37" s="39">
        <v>48.53</v>
      </c>
    </row>
    <row r="38" spans="1:3" x14ac:dyDescent="0.25">
      <c r="A38" s="38">
        <v>41971</v>
      </c>
      <c r="B38" s="39">
        <v>51.51</v>
      </c>
      <c r="C38" s="39">
        <v>48.73</v>
      </c>
    </row>
    <row r="39" spans="1:3" x14ac:dyDescent="0.25">
      <c r="A39" s="38">
        <v>41978</v>
      </c>
      <c r="B39" s="39">
        <v>49.29</v>
      </c>
      <c r="C39" s="39">
        <v>49.45</v>
      </c>
    </row>
    <row r="40" spans="1:3" x14ac:dyDescent="0.25">
      <c r="A40" s="38">
        <v>41985</v>
      </c>
      <c r="B40" s="39">
        <v>49.88</v>
      </c>
      <c r="C40" s="39">
        <v>48.5</v>
      </c>
    </row>
    <row r="41" spans="1:3" x14ac:dyDescent="0.25">
      <c r="A41" s="38">
        <v>41992</v>
      </c>
      <c r="B41" s="39">
        <v>48.06</v>
      </c>
      <c r="C41" s="39">
        <v>50.78</v>
      </c>
    </row>
    <row r="42" spans="1:3" x14ac:dyDescent="0.25">
      <c r="A42" s="38">
        <v>41999</v>
      </c>
      <c r="B42" s="39">
        <v>48.54</v>
      </c>
      <c r="C42" s="39">
        <v>51.36</v>
      </c>
    </row>
    <row r="43" spans="1:3" x14ac:dyDescent="0.25">
      <c r="A43" s="38">
        <v>42006</v>
      </c>
      <c r="B43" s="39">
        <v>47.97</v>
      </c>
      <c r="C43" s="39">
        <v>51.75</v>
      </c>
    </row>
    <row r="44" spans="1:3" x14ac:dyDescent="0.25">
      <c r="A44" s="38">
        <v>42013</v>
      </c>
      <c r="B44" s="39">
        <v>49.26</v>
      </c>
      <c r="C44" s="39">
        <v>51.53</v>
      </c>
    </row>
    <row r="45" spans="1:3" x14ac:dyDescent="0.25">
      <c r="A45" s="38">
        <v>42020</v>
      </c>
      <c r="B45" s="39">
        <v>47.09</v>
      </c>
      <c r="C45" s="39">
        <v>52.24</v>
      </c>
    </row>
    <row r="46" spans="1:3" x14ac:dyDescent="0.25">
      <c r="A46" s="38">
        <v>42027</v>
      </c>
      <c r="B46" s="39">
        <v>48.57</v>
      </c>
      <c r="C46" s="39">
        <v>53</v>
      </c>
    </row>
    <row r="47" spans="1:3" x14ac:dyDescent="0.25">
      <c r="A47" s="38">
        <v>42034</v>
      </c>
      <c r="B47" s="39">
        <v>62.57</v>
      </c>
      <c r="C47" s="39">
        <v>51.43</v>
      </c>
    </row>
    <row r="48" spans="1:3" x14ac:dyDescent="0.25">
      <c r="A48" s="38">
        <v>42041</v>
      </c>
      <c r="B48" s="39">
        <v>62.84</v>
      </c>
      <c r="C48" s="39">
        <v>52.44</v>
      </c>
    </row>
    <row r="49" spans="1:3" x14ac:dyDescent="0.25">
      <c r="A49" s="38">
        <v>42048</v>
      </c>
      <c r="B49" s="39">
        <v>63.2</v>
      </c>
      <c r="C49" s="39">
        <v>51.29</v>
      </c>
    </row>
    <row r="50" spans="1:3" x14ac:dyDescent="0.25">
      <c r="A50" s="38">
        <v>42055</v>
      </c>
      <c r="B50" s="39">
        <v>66.52</v>
      </c>
      <c r="C50" s="39">
        <v>54.51</v>
      </c>
    </row>
    <row r="51" spans="1:3" x14ac:dyDescent="0.25">
      <c r="A51" s="38">
        <v>42062</v>
      </c>
      <c r="B51" s="39">
        <v>68.3</v>
      </c>
      <c r="C51" s="39">
        <v>54.48</v>
      </c>
    </row>
    <row r="52" spans="1:3" x14ac:dyDescent="0.25">
      <c r="A52" s="38">
        <v>42069</v>
      </c>
      <c r="B52" s="39">
        <v>67.709999999999994</v>
      </c>
      <c r="C52" s="39">
        <v>53.65</v>
      </c>
    </row>
    <row r="53" spans="1:3" x14ac:dyDescent="0.25">
      <c r="A53" s="38">
        <v>42076</v>
      </c>
      <c r="B53" s="39">
        <v>64.989999999999995</v>
      </c>
      <c r="C53" s="39">
        <v>53.32</v>
      </c>
    </row>
    <row r="54" spans="1:3" x14ac:dyDescent="0.25">
      <c r="A54" s="38">
        <v>42083</v>
      </c>
      <c r="B54" s="39">
        <v>61.55</v>
      </c>
      <c r="C54" s="39">
        <v>54.55</v>
      </c>
    </row>
    <row r="55" spans="1:3" x14ac:dyDescent="0.25">
      <c r="A55" s="38">
        <v>42090</v>
      </c>
      <c r="B55" s="39">
        <v>60.89</v>
      </c>
      <c r="C55" s="39">
        <v>53.4</v>
      </c>
    </row>
    <row r="56" spans="1:3" x14ac:dyDescent="0.25">
      <c r="A56" s="38">
        <v>42097</v>
      </c>
      <c r="B56" s="39">
        <v>59.72</v>
      </c>
      <c r="C56" s="39">
        <v>53.9</v>
      </c>
    </row>
    <row r="57" spans="1:3" x14ac:dyDescent="0.25">
      <c r="A57" s="38">
        <v>42104</v>
      </c>
      <c r="B57" s="39">
        <v>58.77</v>
      </c>
      <c r="C57" s="39">
        <v>55.14</v>
      </c>
    </row>
    <row r="58" spans="1:3" x14ac:dyDescent="0.25">
      <c r="A58" s="38">
        <v>42111</v>
      </c>
      <c r="B58" s="39">
        <v>67.239999999999995</v>
      </c>
      <c r="C58" s="39">
        <v>52.88</v>
      </c>
    </row>
    <row r="59" spans="1:3" x14ac:dyDescent="0.25">
      <c r="A59" s="38">
        <v>42118</v>
      </c>
      <c r="B59" s="39">
        <v>81.790000000000006</v>
      </c>
      <c r="C59" s="39">
        <v>52.66</v>
      </c>
    </row>
    <row r="60" spans="1:3" x14ac:dyDescent="0.25">
      <c r="A60" s="38">
        <v>42125</v>
      </c>
      <c r="B60" s="39">
        <v>80.290000000000006</v>
      </c>
      <c r="C60" s="39">
        <v>50.09</v>
      </c>
    </row>
    <row r="61" spans="1:3" x14ac:dyDescent="0.25">
      <c r="A61" s="38">
        <v>42132</v>
      </c>
      <c r="B61" s="39">
        <v>79.569999999999993</v>
      </c>
      <c r="C61" s="39">
        <v>49.33</v>
      </c>
    </row>
    <row r="62" spans="1:3" x14ac:dyDescent="0.25">
      <c r="A62" s="38">
        <v>42139</v>
      </c>
      <c r="B62" s="39">
        <v>82.32</v>
      </c>
      <c r="C62" s="39">
        <v>49.83</v>
      </c>
    </row>
    <row r="63" spans="1:3" x14ac:dyDescent="0.25">
      <c r="A63" s="38">
        <v>42146</v>
      </c>
      <c r="B63" s="39">
        <v>87.54</v>
      </c>
      <c r="C63" s="39">
        <v>50.06</v>
      </c>
    </row>
    <row r="64" spans="1:3" x14ac:dyDescent="0.25">
      <c r="A64" s="38">
        <v>42153</v>
      </c>
      <c r="B64" s="39">
        <v>88.87</v>
      </c>
      <c r="C64" s="39">
        <v>49.65</v>
      </c>
    </row>
    <row r="65" spans="1:3" x14ac:dyDescent="0.25">
      <c r="A65" s="38">
        <v>42160</v>
      </c>
      <c r="B65" s="39">
        <v>88.84</v>
      </c>
      <c r="C65" s="39">
        <v>48.41</v>
      </c>
    </row>
    <row r="66" spans="1:3" x14ac:dyDescent="0.25">
      <c r="A66" s="38">
        <v>42167</v>
      </c>
      <c r="B66" s="39">
        <v>90.71</v>
      </c>
      <c r="C66" s="39">
        <v>48.44</v>
      </c>
    </row>
    <row r="67" spans="1:3" x14ac:dyDescent="0.25">
      <c r="A67" s="38">
        <v>42174</v>
      </c>
      <c r="B67" s="39">
        <v>92.86</v>
      </c>
      <c r="C67" s="39">
        <v>47.76</v>
      </c>
    </row>
    <row r="68" spans="1:3" x14ac:dyDescent="0.25">
      <c r="A68" s="38">
        <v>42181</v>
      </c>
      <c r="B68" s="39">
        <v>95.04</v>
      </c>
      <c r="C68" s="39">
        <v>47.03</v>
      </c>
    </row>
    <row r="69" spans="1:3" x14ac:dyDescent="0.25">
      <c r="A69" s="38">
        <v>42188</v>
      </c>
      <c r="B69" s="39">
        <v>91.51</v>
      </c>
      <c r="C69" s="39">
        <v>46.37</v>
      </c>
    </row>
    <row r="70" spans="1:3" x14ac:dyDescent="0.25">
      <c r="A70" s="38">
        <v>42195</v>
      </c>
      <c r="B70" s="39">
        <v>93.47</v>
      </c>
      <c r="C70" s="39">
        <v>47.75</v>
      </c>
    </row>
    <row r="71" spans="1:3" x14ac:dyDescent="0.25">
      <c r="A71" s="38">
        <v>42202</v>
      </c>
      <c r="B71" s="39">
        <v>98.1</v>
      </c>
      <c r="C71" s="39">
        <v>48.68</v>
      </c>
    </row>
    <row r="72" spans="1:3" x14ac:dyDescent="0.25">
      <c r="A72" s="38">
        <v>42209</v>
      </c>
      <c r="B72" s="39">
        <v>114.7</v>
      </c>
      <c r="C72" s="39">
        <v>48.83</v>
      </c>
    </row>
    <row r="73" spans="1:3" x14ac:dyDescent="0.25">
      <c r="A73" s="38">
        <v>42216</v>
      </c>
      <c r="B73" s="39">
        <v>107.79</v>
      </c>
      <c r="C73" s="39">
        <v>51.13</v>
      </c>
    </row>
    <row r="74" spans="1:3" x14ac:dyDescent="0.25">
      <c r="A74" s="38">
        <v>42223</v>
      </c>
      <c r="B74" s="39">
        <v>114.6</v>
      </c>
      <c r="C74" s="39">
        <v>50.76</v>
      </c>
    </row>
    <row r="75" spans="1:3" x14ac:dyDescent="0.25">
      <c r="A75" s="38">
        <v>42230</v>
      </c>
      <c r="B75" s="39">
        <v>126.09</v>
      </c>
      <c r="C75" s="39">
        <v>52.25</v>
      </c>
    </row>
    <row r="76" spans="1:3" x14ac:dyDescent="0.25">
      <c r="A76" s="38">
        <v>42237</v>
      </c>
      <c r="B76" s="39">
        <v>123.14</v>
      </c>
      <c r="C76" s="39">
        <v>51.64</v>
      </c>
    </row>
    <row r="77" spans="1:3" x14ac:dyDescent="0.25">
      <c r="A77" s="38">
        <v>42244</v>
      </c>
      <c r="B77" s="39">
        <v>88.75</v>
      </c>
      <c r="C77" s="39">
        <v>50.21</v>
      </c>
    </row>
    <row r="78" spans="1:3" x14ac:dyDescent="0.25">
      <c r="A78" s="38">
        <v>42251</v>
      </c>
      <c r="B78" s="39">
        <v>115.24</v>
      </c>
      <c r="C78" s="39">
        <v>49.93</v>
      </c>
    </row>
    <row r="79" spans="1:3" x14ac:dyDescent="0.25">
      <c r="A79" s="38">
        <v>42258</v>
      </c>
      <c r="B79" s="39">
        <v>102.08</v>
      </c>
      <c r="C79" s="39">
        <v>50</v>
      </c>
    </row>
    <row r="80" spans="1:3" x14ac:dyDescent="0.25">
      <c r="A80" s="38">
        <v>42265</v>
      </c>
      <c r="B80" s="39">
        <v>96.84</v>
      </c>
      <c r="C80" s="39">
        <v>49.89</v>
      </c>
    </row>
    <row r="81" spans="1:3" x14ac:dyDescent="0.25">
      <c r="A81" s="38">
        <v>42272</v>
      </c>
      <c r="B81" s="39">
        <v>103.3</v>
      </c>
      <c r="C81" s="39">
        <v>50.37</v>
      </c>
    </row>
    <row r="82" spans="1:3" x14ac:dyDescent="0.25">
      <c r="A82" s="38">
        <v>42279</v>
      </c>
      <c r="B82" s="39">
        <v>101.57</v>
      </c>
      <c r="C82" s="39">
        <v>50.53</v>
      </c>
    </row>
    <row r="83" spans="1:3" x14ac:dyDescent="0.25">
      <c r="A83" s="38">
        <v>42286</v>
      </c>
      <c r="B83" s="39">
        <v>107.48</v>
      </c>
      <c r="C83" s="39">
        <v>53.16</v>
      </c>
    </row>
    <row r="84" spans="1:3" x14ac:dyDescent="0.25">
      <c r="A84" s="38">
        <v>42293</v>
      </c>
      <c r="B84" s="39">
        <v>114.45</v>
      </c>
      <c r="C84" s="39">
        <v>52.45</v>
      </c>
    </row>
    <row r="85" spans="1:3" x14ac:dyDescent="0.25">
      <c r="A85" s="38">
        <v>42300</v>
      </c>
      <c r="B85" s="39">
        <v>98.07</v>
      </c>
      <c r="C85" s="39">
        <v>53.19</v>
      </c>
    </row>
    <row r="86" spans="1:3" x14ac:dyDescent="0.25">
      <c r="A86" s="38">
        <v>42307</v>
      </c>
      <c r="B86" s="39">
        <v>100.05</v>
      </c>
      <c r="C86" s="39">
        <v>53.76</v>
      </c>
    </row>
    <row r="87" spans="1:3" x14ac:dyDescent="0.25">
      <c r="A87" s="38">
        <v>42314</v>
      </c>
      <c r="B87" s="39">
        <v>109.2</v>
      </c>
      <c r="C87" s="39">
        <v>54.43</v>
      </c>
    </row>
    <row r="88" spans="1:3" x14ac:dyDescent="0.25">
      <c r="A88" s="38">
        <v>42321</v>
      </c>
      <c r="B88" s="39">
        <v>113.36</v>
      </c>
      <c r="C88" s="39">
        <v>52.16</v>
      </c>
    </row>
    <row r="89" spans="1:3" x14ac:dyDescent="0.25">
      <c r="A89" s="38">
        <v>42328</v>
      </c>
      <c r="B89" s="39">
        <v>102.97</v>
      </c>
      <c r="C89" s="39">
        <v>54.12</v>
      </c>
    </row>
    <row r="90" spans="1:3" x14ac:dyDescent="0.25">
      <c r="A90" s="38">
        <v>42335</v>
      </c>
      <c r="B90" s="39">
        <v>124.3</v>
      </c>
      <c r="C90" s="39">
        <v>53.92</v>
      </c>
    </row>
    <row r="91" spans="1:3" x14ac:dyDescent="0.25">
      <c r="A91" s="38">
        <v>42342</v>
      </c>
      <c r="B91" s="39">
        <v>126.03</v>
      </c>
      <c r="C91" s="39">
        <v>52.66</v>
      </c>
    </row>
    <row r="92" spans="1:3" x14ac:dyDescent="0.25">
      <c r="A92" s="38">
        <v>42349</v>
      </c>
      <c r="B92" s="39">
        <v>131.19</v>
      </c>
      <c r="C92" s="39">
        <v>51.34</v>
      </c>
    </row>
    <row r="93" spans="1:3" x14ac:dyDescent="0.25">
      <c r="A93" s="38">
        <v>42356</v>
      </c>
      <c r="B93" s="39">
        <v>119.77</v>
      </c>
      <c r="C93" s="39">
        <v>52.73</v>
      </c>
    </row>
    <row r="94" spans="1:3" x14ac:dyDescent="0.25">
      <c r="A94" s="38">
        <v>42363</v>
      </c>
      <c r="B94" s="39">
        <v>119.51</v>
      </c>
      <c r="C94" s="39">
        <v>53.43</v>
      </c>
    </row>
    <row r="95" spans="1:3" x14ac:dyDescent="0.25">
      <c r="A95" s="38">
        <v>42370</v>
      </c>
      <c r="B95" s="39">
        <v>117.26</v>
      </c>
      <c r="C95" s="39">
        <v>53.37</v>
      </c>
    </row>
    <row r="96" spans="1:3" x14ac:dyDescent="0.25">
      <c r="A96" s="38">
        <v>42377</v>
      </c>
      <c r="B96" s="39">
        <v>109</v>
      </c>
      <c r="C96" s="39">
        <v>52.35</v>
      </c>
    </row>
    <row r="97" spans="1:3" x14ac:dyDescent="0.25">
      <c r="A97" s="38">
        <v>42384</v>
      </c>
      <c r="B97" s="39">
        <v>112.13</v>
      </c>
      <c r="C97" s="39">
        <v>51.52</v>
      </c>
    </row>
    <row r="98" spans="1:3" x14ac:dyDescent="0.25">
      <c r="A98" s="38">
        <v>42391</v>
      </c>
      <c r="B98" s="39">
        <v>106.57</v>
      </c>
      <c r="C98" s="39">
        <v>52.98</v>
      </c>
    </row>
    <row r="99" spans="1:3" x14ac:dyDescent="0.25">
      <c r="A99" s="38">
        <v>42398</v>
      </c>
      <c r="B99" s="39">
        <v>99.78</v>
      </c>
      <c r="C99" s="39">
        <v>52.95</v>
      </c>
    </row>
    <row r="100" spans="1:3" x14ac:dyDescent="0.25">
      <c r="A100" s="38">
        <v>42405</v>
      </c>
      <c r="B100" s="39">
        <v>91.79</v>
      </c>
      <c r="C100" s="39">
        <v>52.57</v>
      </c>
    </row>
    <row r="101" spans="1:3" x14ac:dyDescent="0.25">
      <c r="A101" s="38">
        <v>42412</v>
      </c>
      <c r="B101" s="39">
        <v>80.569999999999993</v>
      </c>
      <c r="C101" s="39">
        <v>53.98</v>
      </c>
    </row>
    <row r="102" spans="1:3" x14ac:dyDescent="0.25">
      <c r="A102" s="38">
        <v>42419</v>
      </c>
      <c r="B102" s="39">
        <v>89</v>
      </c>
      <c r="C102" s="39">
        <v>55.5</v>
      </c>
    </row>
    <row r="103" spans="1:3" x14ac:dyDescent="0.25">
      <c r="A103" s="38">
        <v>42426</v>
      </c>
      <c r="B103" s="39">
        <v>90.75</v>
      </c>
      <c r="C103" s="39">
        <v>56.04</v>
      </c>
    </row>
    <row r="104" spans="1:3" x14ac:dyDescent="0.25">
      <c r="A104" s="38">
        <v>42433</v>
      </c>
      <c r="B104" s="39">
        <v>94.81</v>
      </c>
      <c r="C104" s="39">
        <v>57.15</v>
      </c>
    </row>
    <row r="105" spans="1:3" x14ac:dyDescent="0.25">
      <c r="A105" s="38">
        <v>42440</v>
      </c>
      <c r="B105" s="39">
        <v>101</v>
      </c>
      <c r="C105" s="39">
        <v>58.4</v>
      </c>
    </row>
    <row r="106" spans="1:3" x14ac:dyDescent="0.25">
      <c r="A106" s="38">
        <v>42447</v>
      </c>
      <c r="B106" s="39">
        <v>97.2</v>
      </c>
      <c r="C106" s="39">
        <v>58.6</v>
      </c>
    </row>
    <row r="107" spans="1:3" x14ac:dyDescent="0.25">
      <c r="A107" s="38">
        <v>42454</v>
      </c>
      <c r="B107" s="39">
        <v>101.15</v>
      </c>
      <c r="C107" s="39">
        <v>59.11</v>
      </c>
    </row>
    <row r="108" spans="1:3" x14ac:dyDescent="0.25">
      <c r="A108" s="38">
        <v>42461</v>
      </c>
      <c r="B108" s="39">
        <v>98.34</v>
      </c>
      <c r="C108" s="39">
        <v>59.17</v>
      </c>
    </row>
    <row r="109" spans="1:3" x14ac:dyDescent="0.25">
      <c r="A109" s="38">
        <v>42468</v>
      </c>
      <c r="B109" s="39">
        <v>105.9</v>
      </c>
      <c r="C109" s="39">
        <v>57.67</v>
      </c>
    </row>
    <row r="110" spans="1:3" x14ac:dyDescent="0.25">
      <c r="A110" s="38">
        <v>42475</v>
      </c>
      <c r="B110" s="39">
        <v>104.04</v>
      </c>
      <c r="C110" s="39">
        <v>56.9</v>
      </c>
    </row>
    <row r="111" spans="1:3" x14ac:dyDescent="0.25">
      <c r="A111" s="38">
        <v>42482</v>
      </c>
      <c r="B111" s="39">
        <v>109.9</v>
      </c>
      <c r="C111" s="39">
        <v>56.39</v>
      </c>
    </row>
    <row r="112" spans="1:3" x14ac:dyDescent="0.25">
      <c r="A112" s="38">
        <v>42489</v>
      </c>
      <c r="B112" s="39">
        <v>95.7</v>
      </c>
      <c r="C112" s="39">
        <v>58.79</v>
      </c>
    </row>
    <row r="113" spans="1:3" x14ac:dyDescent="0.25">
      <c r="A113" s="38">
        <v>42496</v>
      </c>
      <c r="B113" s="39">
        <v>90.41</v>
      </c>
      <c r="C113" s="39">
        <v>60.69</v>
      </c>
    </row>
    <row r="114" spans="1:3" x14ac:dyDescent="0.25">
      <c r="A114" s="38">
        <v>42503</v>
      </c>
      <c r="B114" s="39">
        <v>90.73</v>
      </c>
      <c r="C114" s="39">
        <v>61.46</v>
      </c>
    </row>
    <row r="115" spans="1:3" x14ac:dyDescent="0.25">
      <c r="A115" s="38">
        <v>42510</v>
      </c>
      <c r="B115" s="39">
        <v>87.56</v>
      </c>
      <c r="C115" s="39">
        <v>60.73</v>
      </c>
    </row>
    <row r="116" spans="1:3" x14ac:dyDescent="0.25">
      <c r="A116" s="38">
        <v>42517</v>
      </c>
      <c r="B116" s="39">
        <v>92.98</v>
      </c>
      <c r="C116" s="39">
        <v>61.33</v>
      </c>
    </row>
    <row r="117" spans="1:3" x14ac:dyDescent="0.25">
      <c r="A117" s="38">
        <v>42524</v>
      </c>
      <c r="B117" s="39">
        <v>102.95</v>
      </c>
      <c r="C117" s="39">
        <v>61.47</v>
      </c>
    </row>
    <row r="118" spans="1:3" x14ac:dyDescent="0.25">
      <c r="A118" s="38">
        <v>42531</v>
      </c>
      <c r="B118" s="39">
        <v>100.29</v>
      </c>
      <c r="C118" s="39">
        <v>62.62</v>
      </c>
    </row>
    <row r="119" spans="1:3" x14ac:dyDescent="0.25">
      <c r="A119" s="38">
        <v>42538</v>
      </c>
      <c r="B119" s="39">
        <v>95.02</v>
      </c>
      <c r="C119" s="39">
        <v>62.65</v>
      </c>
    </row>
    <row r="120" spans="1:3" x14ac:dyDescent="0.25">
      <c r="A120" s="38">
        <v>42545</v>
      </c>
      <c r="B120" s="39">
        <v>95.22</v>
      </c>
      <c r="C120" s="39">
        <v>63.7</v>
      </c>
    </row>
    <row r="121" spans="1:3" x14ac:dyDescent="0.25">
      <c r="A121" s="38">
        <v>42552</v>
      </c>
      <c r="B121" s="39">
        <v>87.88</v>
      </c>
      <c r="C121" s="39">
        <v>66.47</v>
      </c>
    </row>
    <row r="122" spans="1:3" x14ac:dyDescent="0.25">
      <c r="A122" s="38">
        <v>42559</v>
      </c>
      <c r="B122" s="39">
        <v>95.2</v>
      </c>
      <c r="C122" s="39">
        <v>67.61</v>
      </c>
    </row>
    <row r="123" spans="1:3" x14ac:dyDescent="0.25">
      <c r="A123" s="38">
        <v>42566</v>
      </c>
      <c r="B123" s="39">
        <v>96.19</v>
      </c>
      <c r="C123" s="39">
        <v>67.45</v>
      </c>
    </row>
    <row r="124" spans="1:3" x14ac:dyDescent="0.25">
      <c r="A124" s="38">
        <v>42573</v>
      </c>
      <c r="B124" s="39">
        <v>98.43</v>
      </c>
      <c r="C124" s="39">
        <v>67.2</v>
      </c>
    </row>
    <row r="125" spans="1:3" x14ac:dyDescent="0.25">
      <c r="A125" s="38">
        <v>42580</v>
      </c>
      <c r="B125" s="39">
        <v>85.73</v>
      </c>
      <c r="C125" s="39">
        <v>66.12</v>
      </c>
    </row>
    <row r="126" spans="1:3" x14ac:dyDescent="0.25">
      <c r="A126" s="38">
        <v>42587</v>
      </c>
      <c r="B126" s="39">
        <v>91.23</v>
      </c>
      <c r="C126" s="39">
        <v>65.97</v>
      </c>
    </row>
    <row r="127" spans="1:3" x14ac:dyDescent="0.25">
      <c r="A127" s="38">
        <v>42594</v>
      </c>
      <c r="B127" s="39">
        <v>95.91</v>
      </c>
      <c r="C127" s="39">
        <v>66.67</v>
      </c>
    </row>
    <row r="128" spans="1:3" x14ac:dyDescent="0.25">
      <c r="A128" s="38">
        <v>42601</v>
      </c>
      <c r="B128" s="39">
        <v>96.83</v>
      </c>
      <c r="C128" s="39">
        <v>64.97</v>
      </c>
    </row>
    <row r="129" spans="1:3" x14ac:dyDescent="0.25">
      <c r="A129" s="38">
        <v>42608</v>
      </c>
      <c r="B129" s="39">
        <v>95.67</v>
      </c>
      <c r="C129" s="39">
        <v>63.97</v>
      </c>
    </row>
    <row r="130" spans="1:3" x14ac:dyDescent="0.25">
      <c r="A130" s="38">
        <v>42615</v>
      </c>
      <c r="B130" s="39">
        <v>96.97</v>
      </c>
      <c r="C130" s="39">
        <v>64.349999999999994</v>
      </c>
    </row>
    <row r="131" spans="1:3" x14ac:dyDescent="0.25">
      <c r="A131" s="38">
        <v>42622</v>
      </c>
      <c r="B131" s="39">
        <v>97.76</v>
      </c>
      <c r="C131" s="39">
        <v>62.75</v>
      </c>
    </row>
    <row r="132" spans="1:3" x14ac:dyDescent="0.25">
      <c r="A132" s="38">
        <v>42629</v>
      </c>
      <c r="B132" s="39">
        <v>95.91</v>
      </c>
      <c r="C132" s="39">
        <v>62.81</v>
      </c>
    </row>
    <row r="133" spans="1:3" x14ac:dyDescent="0.25">
      <c r="A133" s="38">
        <v>42636</v>
      </c>
      <c r="B133" s="39">
        <v>99.9</v>
      </c>
      <c r="C133" s="39">
        <v>63.36</v>
      </c>
    </row>
    <row r="134" spans="1:3" x14ac:dyDescent="0.25">
      <c r="A134" s="38">
        <v>42643</v>
      </c>
      <c r="B134" s="39">
        <v>95.38</v>
      </c>
      <c r="C134" s="39">
        <v>63.76</v>
      </c>
    </row>
    <row r="135" spans="1:3" x14ac:dyDescent="0.25">
      <c r="A135" s="38">
        <v>42650</v>
      </c>
      <c r="B135" s="39">
        <v>98</v>
      </c>
      <c r="C135" s="39">
        <v>62.28</v>
      </c>
    </row>
    <row r="136" spans="1:3" x14ac:dyDescent="0.25">
      <c r="A136" s="38">
        <v>42657</v>
      </c>
      <c r="B136" s="39">
        <v>103.18</v>
      </c>
      <c r="C136" s="39">
        <v>61.88</v>
      </c>
    </row>
    <row r="137" spans="1:3" x14ac:dyDescent="0.25">
      <c r="A137" s="38">
        <v>42664</v>
      </c>
      <c r="B137" s="39">
        <v>100.5</v>
      </c>
      <c r="C137" s="39">
        <v>62.21</v>
      </c>
    </row>
    <row r="138" spans="1:3" x14ac:dyDescent="0.25">
      <c r="A138" s="38">
        <v>42671</v>
      </c>
      <c r="B138" s="39">
        <v>127.42</v>
      </c>
      <c r="C138" s="39">
        <v>63.98</v>
      </c>
    </row>
    <row r="139" spans="1:3" x14ac:dyDescent="0.25">
      <c r="A139" s="38">
        <v>42678</v>
      </c>
      <c r="B139" s="39">
        <v>126.85</v>
      </c>
      <c r="C139" s="39">
        <v>63.37</v>
      </c>
    </row>
    <row r="140" spans="1:3" x14ac:dyDescent="0.25">
      <c r="A140" s="38">
        <v>42685</v>
      </c>
      <c r="B140" s="39">
        <v>124.26</v>
      </c>
      <c r="C140" s="39">
        <v>67.61</v>
      </c>
    </row>
    <row r="141" spans="1:3" x14ac:dyDescent="0.25">
      <c r="A141" s="38">
        <v>42692</v>
      </c>
      <c r="B141" s="39">
        <v>114.75</v>
      </c>
      <c r="C141" s="39">
        <v>68.900000000000006</v>
      </c>
    </row>
    <row r="142" spans="1:3" x14ac:dyDescent="0.25">
      <c r="A142" s="38">
        <v>42699</v>
      </c>
      <c r="B142" s="39">
        <v>116.2</v>
      </c>
      <c r="C142" s="39">
        <v>70.03</v>
      </c>
    </row>
    <row r="143" spans="1:3" x14ac:dyDescent="0.25">
      <c r="A143" s="38">
        <v>42706</v>
      </c>
      <c r="B143" s="39">
        <v>117.05</v>
      </c>
      <c r="C143" s="39">
        <v>69.87</v>
      </c>
    </row>
    <row r="144" spans="1:3" x14ac:dyDescent="0.25">
      <c r="A144" s="38">
        <v>42713</v>
      </c>
      <c r="B144" s="39">
        <v>120.73</v>
      </c>
      <c r="C144" s="39">
        <v>70.02</v>
      </c>
    </row>
    <row r="145" spans="1:3" x14ac:dyDescent="0.25">
      <c r="A145" s="38">
        <v>42720</v>
      </c>
      <c r="B145" s="39">
        <v>122.84</v>
      </c>
      <c r="C145" s="39">
        <v>70.08</v>
      </c>
    </row>
    <row r="146" spans="1:3" x14ac:dyDescent="0.25">
      <c r="A146" s="38">
        <v>42727</v>
      </c>
      <c r="B146" s="39">
        <v>124.3</v>
      </c>
      <c r="C146" s="39">
        <v>70.92</v>
      </c>
    </row>
    <row r="147" spans="1:3" x14ac:dyDescent="0.25">
      <c r="A147" s="38">
        <v>42734</v>
      </c>
      <c r="B147" s="39">
        <v>126.24</v>
      </c>
      <c r="C147" s="39">
        <v>70.91</v>
      </c>
    </row>
    <row r="148" spans="1:3" x14ac:dyDescent="0.25">
      <c r="A148" s="38">
        <v>42741</v>
      </c>
      <c r="B148" s="39">
        <v>124.96</v>
      </c>
      <c r="C148" s="39">
        <v>70.19</v>
      </c>
    </row>
    <row r="149" spans="1:3" x14ac:dyDescent="0.25">
      <c r="A149" s="38">
        <v>42748</v>
      </c>
      <c r="B149" s="39">
        <v>131.47999999999999</v>
      </c>
      <c r="C149" s="39">
        <v>69.790000000000006</v>
      </c>
    </row>
    <row r="150" spans="1:3" x14ac:dyDescent="0.25">
      <c r="A150" s="38">
        <v>42755</v>
      </c>
      <c r="B150" s="39">
        <v>135.03998999999999</v>
      </c>
      <c r="C150" s="39">
        <v>69.66</v>
      </c>
    </row>
    <row r="151" spans="1:3" x14ac:dyDescent="0.25">
      <c r="A151" s="38">
        <v>42762</v>
      </c>
      <c r="B151" s="39">
        <v>138.64999</v>
      </c>
      <c r="C151" s="39">
        <v>69.64</v>
      </c>
    </row>
    <row r="152" spans="1:3" x14ac:dyDescent="0.25">
      <c r="A152" s="38">
        <v>42769</v>
      </c>
      <c r="B152" s="39">
        <v>141.77000000000001</v>
      </c>
      <c r="C152" s="39">
        <v>69.650000000000006</v>
      </c>
    </row>
    <row r="153" spans="1:3" x14ac:dyDescent="0.25">
      <c r="A153" s="38">
        <v>42776</v>
      </c>
      <c r="B153" s="39">
        <v>140</v>
      </c>
      <c r="C153" s="39">
        <v>70.540000000000006</v>
      </c>
    </row>
    <row r="154" spans="1:3" x14ac:dyDescent="0.25">
      <c r="A154" s="38">
        <v>42783</v>
      </c>
      <c r="B154" s="39">
        <v>145.19</v>
      </c>
      <c r="C154" s="39">
        <v>72.45</v>
      </c>
    </row>
    <row r="155" spans="1:3" x14ac:dyDescent="0.25">
      <c r="A155" s="38">
        <v>42790</v>
      </c>
      <c r="B155" s="39">
        <v>142.99001000000001</v>
      </c>
      <c r="C155" s="39">
        <v>73.150000000000006</v>
      </c>
    </row>
    <row r="156" spans="1:3" x14ac:dyDescent="0.25">
      <c r="A156" s="38">
        <v>42797</v>
      </c>
      <c r="B156" s="39">
        <v>143.12</v>
      </c>
      <c r="C156" s="39">
        <v>72.83</v>
      </c>
    </row>
    <row r="157" spans="1:3" x14ac:dyDescent="0.25">
      <c r="A157" s="38">
        <v>42804</v>
      </c>
      <c r="B157" s="39">
        <v>141</v>
      </c>
      <c r="C157" s="39">
        <v>73</v>
      </c>
    </row>
    <row r="158" spans="1:3" x14ac:dyDescent="0.25">
      <c r="A158" s="38">
        <v>42811</v>
      </c>
      <c r="B158" s="39">
        <v>140.89999</v>
      </c>
      <c r="C158" s="39">
        <v>73.540000000000006</v>
      </c>
    </row>
    <row r="159" spans="1:3" x14ac:dyDescent="0.25">
      <c r="A159" s="38">
        <v>42818</v>
      </c>
      <c r="B159" s="39">
        <v>145.44999999999999</v>
      </c>
      <c r="C159" s="39">
        <v>72.319999999999993</v>
      </c>
    </row>
    <row r="160" spans="1:3" x14ac:dyDescent="0.25">
      <c r="A160" s="38">
        <v>42825</v>
      </c>
      <c r="B160" s="39">
        <v>140.83000000000001</v>
      </c>
      <c r="C160" s="39">
        <v>72.92</v>
      </c>
    </row>
    <row r="161" spans="1:3" x14ac:dyDescent="0.25">
      <c r="A161" s="38">
        <v>42832</v>
      </c>
      <c r="B161" s="39">
        <v>146.69999999999999</v>
      </c>
      <c r="C161" s="39">
        <v>73.209999999999994</v>
      </c>
    </row>
    <row r="162" spans="1:3" x14ac:dyDescent="0.25">
      <c r="A162" s="38">
        <v>42839</v>
      </c>
      <c r="B162" s="39">
        <v>143.03998999999999</v>
      </c>
      <c r="C162" s="39">
        <v>72.02</v>
      </c>
    </row>
    <row r="163" spans="1:3" x14ac:dyDescent="0.25">
      <c r="A163" s="38">
        <v>42846</v>
      </c>
      <c r="B163" s="39">
        <v>144.42999</v>
      </c>
      <c r="C163" s="39">
        <v>73.38</v>
      </c>
    </row>
    <row r="164" spans="1:3" x14ac:dyDescent="0.25">
      <c r="A164" s="38">
        <v>42853</v>
      </c>
      <c r="B164" s="39">
        <v>143.61000000000001</v>
      </c>
      <c r="C164" s="39">
        <v>72.78</v>
      </c>
    </row>
    <row r="165" spans="1:3" x14ac:dyDescent="0.25">
      <c r="A165" s="38">
        <v>42860</v>
      </c>
      <c r="B165" s="39">
        <v>151.91</v>
      </c>
      <c r="C165" s="39">
        <v>73.39</v>
      </c>
    </row>
    <row r="166" spans="1:3" x14ac:dyDescent="0.25">
      <c r="A166" s="38">
        <v>42867</v>
      </c>
      <c r="B166" s="39">
        <v>156.55000000000001</v>
      </c>
      <c r="C166" s="39">
        <v>71.959999999999994</v>
      </c>
    </row>
    <row r="167" spans="1:3" x14ac:dyDescent="0.25">
      <c r="A167" s="38">
        <v>42874</v>
      </c>
      <c r="B167" s="39">
        <v>160.25</v>
      </c>
      <c r="C167" s="39">
        <v>70.5</v>
      </c>
    </row>
    <row r="168" spans="1:3" x14ac:dyDescent="0.25">
      <c r="A168" s="38">
        <v>42881</v>
      </c>
      <c r="B168" s="39">
        <v>157.86000000000001</v>
      </c>
      <c r="C168" s="39">
        <v>71.84</v>
      </c>
    </row>
    <row r="169" spans="1:3" x14ac:dyDescent="0.25">
      <c r="A169" s="38">
        <v>42888</v>
      </c>
      <c r="B169" s="39">
        <v>163.60001</v>
      </c>
      <c r="C169" s="39">
        <v>74.25</v>
      </c>
    </row>
    <row r="170" spans="1:3" x14ac:dyDescent="0.25">
      <c r="A170" s="38">
        <v>42895</v>
      </c>
      <c r="B170" s="39">
        <v>165.49001000000001</v>
      </c>
      <c r="C170" s="39">
        <v>72.650000000000006</v>
      </c>
    </row>
    <row r="171" spans="1:3" x14ac:dyDescent="0.25">
      <c r="A171" s="38">
        <v>42902</v>
      </c>
      <c r="B171" s="39">
        <v>155.30000000000001</v>
      </c>
      <c r="C171" s="39">
        <v>74.14</v>
      </c>
    </row>
    <row r="172" spans="1:3" x14ac:dyDescent="0.25">
      <c r="A172" s="38">
        <v>42909</v>
      </c>
      <c r="B172" s="39">
        <v>154.28998999999999</v>
      </c>
      <c r="C172" s="39">
        <v>73.430000000000007</v>
      </c>
    </row>
    <row r="173" spans="1:3" x14ac:dyDescent="0.25">
      <c r="A173" s="38">
        <v>42916</v>
      </c>
      <c r="B173" s="39">
        <v>158.78</v>
      </c>
      <c r="C173" s="39">
        <v>73.349999999999994</v>
      </c>
    </row>
    <row r="174" spans="1:3" x14ac:dyDescent="0.25">
      <c r="A174" s="38">
        <v>42923</v>
      </c>
      <c r="B174" s="39">
        <v>149.80000000000001</v>
      </c>
      <c r="C174" s="39">
        <v>73.989999999999995</v>
      </c>
    </row>
    <row r="175" spans="1:3" x14ac:dyDescent="0.25">
      <c r="A175" s="38">
        <v>42930</v>
      </c>
      <c r="B175" s="39">
        <v>150.34</v>
      </c>
      <c r="C175" s="39">
        <v>74.27</v>
      </c>
    </row>
    <row r="176" spans="1:3" x14ac:dyDescent="0.25">
      <c r="A176" s="38">
        <v>42937</v>
      </c>
      <c r="B176" s="39">
        <v>162.91</v>
      </c>
      <c r="C176" s="39">
        <v>75.37</v>
      </c>
    </row>
    <row r="177" spans="1:3" x14ac:dyDescent="0.25">
      <c r="A177" s="38">
        <v>42944</v>
      </c>
      <c r="B177" s="39">
        <v>188.67999</v>
      </c>
      <c r="C177" s="39">
        <v>74.8</v>
      </c>
    </row>
    <row r="178" spans="1:3" x14ac:dyDescent="0.25">
      <c r="A178" s="38">
        <v>42951</v>
      </c>
      <c r="B178" s="39">
        <v>184.25998999999999</v>
      </c>
      <c r="C178" s="39">
        <v>75.52</v>
      </c>
    </row>
    <row r="179" spans="1:3" x14ac:dyDescent="0.25">
      <c r="A179" s="38">
        <v>42958</v>
      </c>
      <c r="B179" s="39">
        <v>181</v>
      </c>
      <c r="C179" s="39">
        <v>74.61</v>
      </c>
    </row>
    <row r="180" spans="1:3" x14ac:dyDescent="0.25">
      <c r="A180" s="38">
        <v>42965</v>
      </c>
      <c r="B180" s="39">
        <v>169.8</v>
      </c>
      <c r="C180" s="39">
        <v>75.25</v>
      </c>
    </row>
    <row r="181" spans="1:3" x14ac:dyDescent="0.25">
      <c r="A181" s="38">
        <v>42972</v>
      </c>
      <c r="B181" s="39">
        <v>166.91</v>
      </c>
      <c r="C181" s="39">
        <v>75.89</v>
      </c>
    </row>
    <row r="182" spans="1:3" x14ac:dyDescent="0.25">
      <c r="A182" s="38">
        <v>42979</v>
      </c>
      <c r="B182" s="39">
        <v>166.42999</v>
      </c>
      <c r="C182" s="39">
        <v>77.19</v>
      </c>
    </row>
    <row r="183" spans="1:3" x14ac:dyDescent="0.25">
      <c r="A183" s="38">
        <v>42986</v>
      </c>
      <c r="B183" s="39">
        <v>173.39999</v>
      </c>
      <c r="C183" s="39">
        <v>77.12</v>
      </c>
    </row>
    <row r="184" spans="1:3" x14ac:dyDescent="0.25">
      <c r="A184" s="38">
        <v>42993</v>
      </c>
      <c r="B184" s="39">
        <v>178.10001</v>
      </c>
      <c r="C184" s="39">
        <v>78</v>
      </c>
    </row>
    <row r="185" spans="1:3" x14ac:dyDescent="0.25">
      <c r="A185" s="38">
        <v>43000</v>
      </c>
      <c r="B185" s="39">
        <v>183.61</v>
      </c>
      <c r="C185" s="39">
        <v>78.2</v>
      </c>
    </row>
    <row r="186" spans="1:3" x14ac:dyDescent="0.25">
      <c r="A186" s="38">
        <v>43007</v>
      </c>
      <c r="B186" s="39">
        <v>186.46001000000001</v>
      </c>
      <c r="C186" s="39">
        <v>78.27</v>
      </c>
    </row>
    <row r="187" spans="1:3" x14ac:dyDescent="0.25">
      <c r="A187" s="38">
        <v>43014</v>
      </c>
      <c r="B187" s="39">
        <v>182.11</v>
      </c>
      <c r="C187" s="39">
        <v>76.28</v>
      </c>
    </row>
    <row r="188" spans="1:3" x14ac:dyDescent="0.25">
      <c r="A188" s="38">
        <v>43021</v>
      </c>
      <c r="B188" s="39">
        <v>199.10001</v>
      </c>
      <c r="C188" s="39">
        <v>77.02</v>
      </c>
    </row>
    <row r="189" spans="1:3" x14ac:dyDescent="0.25">
      <c r="A189" s="38">
        <v>43028</v>
      </c>
      <c r="B189" s="39">
        <v>201.95</v>
      </c>
      <c r="C189" s="39">
        <v>77.73</v>
      </c>
    </row>
    <row r="190" spans="1:3" x14ac:dyDescent="0.25">
      <c r="A190" s="38">
        <v>43035</v>
      </c>
      <c r="B190" s="39">
        <v>194.17</v>
      </c>
      <c r="C190" s="39">
        <v>82.31</v>
      </c>
    </row>
    <row r="191" spans="1:3" x14ac:dyDescent="0.25">
      <c r="A191" s="38">
        <v>43042</v>
      </c>
      <c r="B191" s="39">
        <v>199.62</v>
      </c>
      <c r="C191" s="39">
        <v>81.7</v>
      </c>
    </row>
    <row r="192" spans="1:3" x14ac:dyDescent="0.25">
      <c r="A192" s="38">
        <v>43049</v>
      </c>
      <c r="B192" s="39">
        <v>200</v>
      </c>
      <c r="C192" s="39">
        <v>81.319999999999993</v>
      </c>
    </row>
    <row r="193" spans="1:3" x14ac:dyDescent="0.25">
      <c r="A193" s="38">
        <v>43056</v>
      </c>
      <c r="B193" s="39">
        <v>191.12</v>
      </c>
      <c r="C193" s="39">
        <v>80.650000000000006</v>
      </c>
    </row>
    <row r="194" spans="1:3" x14ac:dyDescent="0.25">
      <c r="A194" s="38">
        <v>43063</v>
      </c>
      <c r="B194" s="39">
        <v>193.3</v>
      </c>
      <c r="C194" s="39">
        <v>80.38</v>
      </c>
    </row>
    <row r="195" spans="1:3" x14ac:dyDescent="0.25">
      <c r="A195" s="38">
        <v>43070</v>
      </c>
      <c r="B195" s="39">
        <v>195.56</v>
      </c>
      <c r="C195" s="39">
        <v>81.81</v>
      </c>
    </row>
    <row r="196" spans="1:3" x14ac:dyDescent="0.25">
      <c r="A196" s="38">
        <v>43077</v>
      </c>
      <c r="B196" s="39">
        <v>189.36</v>
      </c>
      <c r="C196" s="39">
        <v>84.57</v>
      </c>
    </row>
    <row r="197" spans="1:3" x14ac:dyDescent="0.25">
      <c r="A197" s="38">
        <v>43084</v>
      </c>
      <c r="B197" s="39">
        <v>187.85001</v>
      </c>
      <c r="C197" s="39">
        <v>85.87</v>
      </c>
    </row>
    <row r="198" spans="1:3" x14ac:dyDescent="0.25">
      <c r="A198" s="38">
        <v>43091</v>
      </c>
      <c r="B198" s="39">
        <v>191.2</v>
      </c>
      <c r="C198" s="39">
        <v>85.91</v>
      </c>
    </row>
    <row r="199" spans="1:3" x14ac:dyDescent="0.25">
      <c r="A199" s="38">
        <v>43098</v>
      </c>
      <c r="B199" s="39">
        <v>189.78</v>
      </c>
      <c r="C199" s="39">
        <v>86.3</v>
      </c>
    </row>
    <row r="200" spans="1:3" x14ac:dyDescent="0.25">
      <c r="A200" s="38">
        <v>43105</v>
      </c>
      <c r="B200" s="39">
        <v>196.10001</v>
      </c>
      <c r="C200" s="39">
        <v>87.99</v>
      </c>
    </row>
    <row r="201" spans="1:3" x14ac:dyDescent="0.25">
      <c r="A201" s="38">
        <v>43112</v>
      </c>
      <c r="B201" s="39">
        <v>210.02</v>
      </c>
      <c r="C201" s="39">
        <v>88.27</v>
      </c>
    </row>
    <row r="202" spans="1:3" x14ac:dyDescent="0.25">
      <c r="A202" s="38">
        <v>43119</v>
      </c>
      <c r="B202" s="39">
        <v>224.24001000000001</v>
      </c>
      <c r="C202" s="39">
        <v>88.06</v>
      </c>
    </row>
    <row r="203" spans="1:3" x14ac:dyDescent="0.25">
      <c r="A203" s="38">
        <v>43126</v>
      </c>
      <c r="B203" s="39">
        <v>222</v>
      </c>
      <c r="C203" s="39">
        <v>89.71</v>
      </c>
    </row>
    <row r="204" spans="1:3" x14ac:dyDescent="0.25">
      <c r="A204" s="38">
        <v>43133</v>
      </c>
      <c r="B204" s="39">
        <v>274.20001000000002</v>
      </c>
      <c r="C204" s="39">
        <v>86.53</v>
      </c>
    </row>
    <row r="205" spans="1:3" x14ac:dyDescent="0.25">
      <c r="A205" s="38">
        <v>43140</v>
      </c>
      <c r="B205" s="39">
        <v>262</v>
      </c>
      <c r="C205" s="39">
        <v>80.099999999999994</v>
      </c>
    </row>
    <row r="206" spans="1:3" x14ac:dyDescent="0.25">
      <c r="A206" s="38">
        <v>43147</v>
      </c>
      <c r="B206" s="39">
        <v>252.14</v>
      </c>
      <c r="C206" s="39">
        <v>85.15</v>
      </c>
    </row>
    <row r="207" spans="1:3" x14ac:dyDescent="0.25">
      <c r="A207" s="38">
        <v>43154</v>
      </c>
      <c r="B207" s="39">
        <v>277.73998999999998</v>
      </c>
      <c r="C207" s="39">
        <v>85.49</v>
      </c>
    </row>
    <row r="208" spans="1:3" x14ac:dyDescent="0.25">
      <c r="A208" s="38">
        <v>43161</v>
      </c>
      <c r="B208" s="39">
        <v>288.75</v>
      </c>
      <c r="C208" s="39">
        <v>85.52</v>
      </c>
    </row>
    <row r="209" spans="1:3" x14ac:dyDescent="0.25">
      <c r="A209" s="38">
        <v>43168</v>
      </c>
      <c r="B209" s="39">
        <v>302.85001</v>
      </c>
      <c r="C209" s="39">
        <v>87.21</v>
      </c>
    </row>
    <row r="210" spans="1:3" x14ac:dyDescent="0.25">
      <c r="A210" s="38">
        <v>43175</v>
      </c>
      <c r="B210" s="39">
        <v>333.56</v>
      </c>
      <c r="C210" s="39">
        <v>86.39</v>
      </c>
    </row>
    <row r="211" spans="1:3" x14ac:dyDescent="0.25">
      <c r="A211" s="38">
        <v>43182</v>
      </c>
      <c r="B211" s="39">
        <v>315.79998999999998</v>
      </c>
      <c r="C211" s="39">
        <v>82.9</v>
      </c>
    </row>
    <row r="212" spans="1:3" x14ac:dyDescent="0.25">
      <c r="A212" s="38">
        <v>43189</v>
      </c>
      <c r="B212" s="39">
        <v>309.35998999999998</v>
      </c>
      <c r="C212" s="39">
        <v>84.12</v>
      </c>
    </row>
    <row r="213" spans="1:3" x14ac:dyDescent="0.25">
      <c r="A213" s="38">
        <v>43196</v>
      </c>
      <c r="B213" s="39">
        <v>291.94</v>
      </c>
      <c r="C213" s="39">
        <v>84.21</v>
      </c>
    </row>
    <row r="214" spans="1:3" x14ac:dyDescent="0.25">
      <c r="A214" s="38">
        <v>43203</v>
      </c>
      <c r="B214" s="39">
        <v>291.76999000000001</v>
      </c>
      <c r="C214" s="39">
        <v>83.07</v>
      </c>
    </row>
    <row r="215" spans="1:3" x14ac:dyDescent="0.25">
      <c r="A215" s="38">
        <v>43210</v>
      </c>
      <c r="B215" s="39">
        <v>315.98998999999998</v>
      </c>
      <c r="C215" s="39">
        <v>82.48</v>
      </c>
    </row>
    <row r="216" spans="1:3" x14ac:dyDescent="0.25">
      <c r="A216" s="38">
        <v>43217</v>
      </c>
      <c r="B216" s="39">
        <v>329.14999</v>
      </c>
      <c r="C216" s="39">
        <v>82.3</v>
      </c>
    </row>
    <row r="217" spans="1:3" x14ac:dyDescent="0.25">
      <c r="A217" s="38">
        <v>43224</v>
      </c>
      <c r="B217" s="39">
        <v>311.07001000000002</v>
      </c>
      <c r="C217" s="39">
        <v>84.05</v>
      </c>
    </row>
    <row r="218" spans="1:3" x14ac:dyDescent="0.25">
      <c r="A218" s="38">
        <v>43231</v>
      </c>
      <c r="B218" s="39">
        <v>321.98998999999998</v>
      </c>
      <c r="C218" s="39">
        <v>82.97</v>
      </c>
    </row>
    <row r="219" spans="1:3" x14ac:dyDescent="0.25">
      <c r="A219" s="38">
        <v>43238</v>
      </c>
      <c r="B219" s="39">
        <v>327.25</v>
      </c>
      <c r="C219" s="39">
        <v>81.48</v>
      </c>
    </row>
    <row r="220" spans="1:3" x14ac:dyDescent="0.25">
      <c r="A220" s="38">
        <v>43245</v>
      </c>
      <c r="B220" s="39">
        <v>327.10998999999998</v>
      </c>
      <c r="C220" s="39">
        <v>82.96</v>
      </c>
    </row>
    <row r="221" spans="1:3" x14ac:dyDescent="0.25">
      <c r="A221" s="38">
        <v>43252</v>
      </c>
      <c r="B221" s="39">
        <v>351.5</v>
      </c>
      <c r="C221" s="39">
        <v>83.63</v>
      </c>
    </row>
    <row r="222" spans="1:3" x14ac:dyDescent="0.25">
      <c r="A222" s="38">
        <v>43259</v>
      </c>
      <c r="B222" s="39">
        <v>362.67998999999998</v>
      </c>
      <c r="C222" s="39">
        <v>83.59</v>
      </c>
    </row>
    <row r="223" spans="1:3" x14ac:dyDescent="0.25">
      <c r="A223" s="38">
        <v>43266</v>
      </c>
      <c r="B223" s="39">
        <v>361.88</v>
      </c>
      <c r="C223" s="39">
        <v>84.33</v>
      </c>
    </row>
    <row r="224" spans="1:3" x14ac:dyDescent="0.25">
      <c r="A224" s="38">
        <v>43273</v>
      </c>
      <c r="B224" s="39">
        <v>387.72</v>
      </c>
      <c r="C224" s="39">
        <v>81.88</v>
      </c>
    </row>
    <row r="225" spans="1:3" x14ac:dyDescent="0.25">
      <c r="A225" s="38">
        <v>43280</v>
      </c>
      <c r="B225" s="39">
        <v>404.69</v>
      </c>
      <c r="C225" s="39">
        <v>81.34</v>
      </c>
    </row>
    <row r="226" spans="1:3" x14ac:dyDescent="0.25">
      <c r="A226" s="38">
        <v>43287</v>
      </c>
      <c r="B226" s="39">
        <v>385.45001000000002</v>
      </c>
      <c r="C226" s="39">
        <v>82.29</v>
      </c>
    </row>
    <row r="227" spans="1:3" x14ac:dyDescent="0.25">
      <c r="A227" s="38">
        <v>43294</v>
      </c>
      <c r="B227" s="39">
        <v>415.95001000000002</v>
      </c>
      <c r="C227" s="39">
        <v>84.37</v>
      </c>
    </row>
    <row r="228" spans="1:3" x14ac:dyDescent="0.25">
      <c r="A228" s="38">
        <v>43301</v>
      </c>
      <c r="B228" s="39">
        <v>398.98000999999999</v>
      </c>
      <c r="C228" s="39">
        <v>82.69</v>
      </c>
    </row>
    <row r="229" spans="1:3" x14ac:dyDescent="0.25">
      <c r="A229" s="38">
        <v>43308</v>
      </c>
      <c r="B229" s="39">
        <v>359.14999</v>
      </c>
      <c r="C229" s="39">
        <v>89.65</v>
      </c>
    </row>
    <row r="230" spans="1:3" x14ac:dyDescent="0.25">
      <c r="A230" s="38">
        <v>43315</v>
      </c>
      <c r="B230" s="39">
        <v>351.92998999999998</v>
      </c>
      <c r="C230" s="39">
        <v>89.56</v>
      </c>
    </row>
    <row r="231" spans="1:3" x14ac:dyDescent="0.25">
      <c r="A231" s="38">
        <v>43322</v>
      </c>
      <c r="B231" s="39">
        <v>342.87</v>
      </c>
      <c r="C231" s="39">
        <v>89.94</v>
      </c>
    </row>
    <row r="232" spans="1:3" x14ac:dyDescent="0.25">
      <c r="A232" s="38">
        <v>43329</v>
      </c>
      <c r="B232" s="39">
        <v>339.89001000000002</v>
      </c>
      <c r="C232" s="39">
        <v>91.34</v>
      </c>
    </row>
    <row r="233" spans="1:3" x14ac:dyDescent="0.25">
      <c r="A233" s="38">
        <v>43336</v>
      </c>
      <c r="B233" s="39">
        <v>314.64001000000002</v>
      </c>
      <c r="C233" s="39">
        <v>90.7</v>
      </c>
    </row>
    <row r="234" spans="1:3" x14ac:dyDescent="0.25">
      <c r="A234" s="38">
        <v>43343</v>
      </c>
      <c r="B234" s="39">
        <v>367.14999</v>
      </c>
      <c r="C234" s="39">
        <v>90.9</v>
      </c>
    </row>
    <row r="235" spans="1:3" x14ac:dyDescent="0.25">
      <c r="A235" s="38">
        <v>43350</v>
      </c>
      <c r="B235" s="39">
        <v>366.47</v>
      </c>
      <c r="C235" s="39">
        <v>91.81</v>
      </c>
    </row>
    <row r="236" spans="1:3" x14ac:dyDescent="0.25">
      <c r="A236" s="38">
        <v>43357</v>
      </c>
      <c r="B236" s="39">
        <v>352.26999000000001</v>
      </c>
      <c r="C236" s="39">
        <v>92.03</v>
      </c>
    </row>
    <row r="237" spans="1:3" x14ac:dyDescent="0.25">
      <c r="A237" s="38">
        <v>43364</v>
      </c>
      <c r="B237" s="39">
        <v>364.22</v>
      </c>
      <c r="C237" s="39">
        <v>91.42</v>
      </c>
    </row>
    <row r="238" spans="1:3" x14ac:dyDescent="0.25">
      <c r="A238" s="38">
        <v>43371</v>
      </c>
      <c r="B238" s="39">
        <v>359</v>
      </c>
      <c r="C238" s="39">
        <v>90.36</v>
      </c>
    </row>
    <row r="239" spans="1:3" x14ac:dyDescent="0.25">
      <c r="A239" s="38">
        <v>43378</v>
      </c>
      <c r="B239" s="39">
        <v>375.85001</v>
      </c>
      <c r="C239" s="39">
        <v>89.96</v>
      </c>
    </row>
    <row r="240" spans="1:3" x14ac:dyDescent="0.25">
      <c r="A240" s="38">
        <v>43385</v>
      </c>
      <c r="B240" s="39">
        <v>345.17998999999998</v>
      </c>
      <c r="C240" s="39">
        <v>88.55</v>
      </c>
    </row>
    <row r="241" spans="1:3" x14ac:dyDescent="0.25">
      <c r="A241" s="38">
        <v>43392</v>
      </c>
      <c r="B241" s="39">
        <v>337.63</v>
      </c>
      <c r="C241" s="39">
        <v>90.44</v>
      </c>
    </row>
    <row r="242" spans="1:3" x14ac:dyDescent="0.25">
      <c r="A242" s="38">
        <v>43399</v>
      </c>
      <c r="B242" s="39">
        <v>333.10001</v>
      </c>
      <c r="C242" s="39">
        <v>84.93</v>
      </c>
    </row>
    <row r="243" spans="1:3" x14ac:dyDescent="0.25">
      <c r="A243" s="38">
        <v>43406</v>
      </c>
      <c r="B243" s="39">
        <v>305.26001000000002</v>
      </c>
      <c r="C243" s="39">
        <v>87</v>
      </c>
    </row>
    <row r="244" spans="1:3" x14ac:dyDescent="0.25">
      <c r="A244" s="38">
        <v>43413</v>
      </c>
      <c r="B244" s="39">
        <v>311.10001</v>
      </c>
      <c r="C244" s="39">
        <v>90.46</v>
      </c>
    </row>
    <row r="245" spans="1:3" x14ac:dyDescent="0.25">
      <c r="A245" s="38">
        <v>43420</v>
      </c>
      <c r="B245" s="39">
        <v>300</v>
      </c>
      <c r="C245" s="39">
        <v>92.62</v>
      </c>
    </row>
    <row r="246" spans="1:3" x14ac:dyDescent="0.25">
      <c r="A246" s="38">
        <v>43427</v>
      </c>
      <c r="B246" s="39">
        <v>283.79001</v>
      </c>
      <c r="C246" s="39">
        <v>90.84</v>
      </c>
    </row>
    <row r="247" spans="1:3" x14ac:dyDescent="0.25">
      <c r="A247" s="38">
        <v>43434</v>
      </c>
      <c r="B247" s="39">
        <v>260.54998999999998</v>
      </c>
      <c r="C247" s="39">
        <v>93.75</v>
      </c>
    </row>
    <row r="248" spans="1:3" x14ac:dyDescent="0.25">
      <c r="A248" s="38">
        <v>43441</v>
      </c>
      <c r="B248" s="39">
        <v>293.19</v>
      </c>
      <c r="C248" s="39">
        <v>91.21</v>
      </c>
    </row>
    <row r="249" spans="1:3" x14ac:dyDescent="0.25">
      <c r="A249" s="38">
        <v>43448</v>
      </c>
      <c r="B249" s="39">
        <v>264.19</v>
      </c>
      <c r="C249" s="39">
        <v>91.14</v>
      </c>
    </row>
    <row r="250" spans="1:3" x14ac:dyDescent="0.25">
      <c r="A250" s="38">
        <v>43455</v>
      </c>
      <c r="B250" s="39">
        <v>266.51001000000002</v>
      </c>
      <c r="C250" s="39">
        <v>88.01</v>
      </c>
    </row>
    <row r="251" spans="1:3" x14ac:dyDescent="0.25">
      <c r="A251" s="38">
        <v>43462</v>
      </c>
      <c r="B251" s="39">
        <v>242</v>
      </c>
      <c r="C251" s="39">
        <v>87.95</v>
      </c>
    </row>
    <row r="252" spans="1:3" x14ac:dyDescent="0.25">
      <c r="A252" s="38">
        <v>43469</v>
      </c>
      <c r="B252" s="39">
        <v>260.16000000000003</v>
      </c>
      <c r="C252" s="39">
        <v>90.83</v>
      </c>
    </row>
    <row r="253" spans="1:3" x14ac:dyDescent="0.25">
      <c r="A253" s="38">
        <v>43476</v>
      </c>
      <c r="B253" s="39">
        <v>302.10001</v>
      </c>
      <c r="C253" s="39">
        <v>93.65</v>
      </c>
    </row>
    <row r="254" spans="1:3" x14ac:dyDescent="0.25">
      <c r="A254" s="38">
        <v>43483</v>
      </c>
      <c r="B254" s="39">
        <v>334.23998999999998</v>
      </c>
      <c r="C254" s="39">
        <v>94.47</v>
      </c>
    </row>
    <row r="255" spans="1:3" x14ac:dyDescent="0.25">
      <c r="A255" s="38">
        <v>43490</v>
      </c>
      <c r="B255" s="39">
        <v>334.89001000000002</v>
      </c>
      <c r="C255" s="39">
        <v>94.9</v>
      </c>
    </row>
    <row r="256" spans="1:3" x14ac:dyDescent="0.25">
      <c r="A256" s="38">
        <v>43497</v>
      </c>
      <c r="B256" s="39">
        <v>334.70001000000002</v>
      </c>
      <c r="C256" s="39">
        <v>95.47</v>
      </c>
    </row>
    <row r="257" spans="1:3" x14ac:dyDescent="0.25">
      <c r="A257" s="38">
        <v>43504</v>
      </c>
      <c r="B257" s="39">
        <v>342.60001</v>
      </c>
      <c r="C257" s="39">
        <v>97.42</v>
      </c>
    </row>
    <row r="258" spans="1:3" x14ac:dyDescent="0.25">
      <c r="A258" s="38">
        <v>43511</v>
      </c>
      <c r="B258" s="39">
        <v>350</v>
      </c>
      <c r="C258" s="39">
        <v>99.06</v>
      </c>
    </row>
    <row r="259" spans="1:3" x14ac:dyDescent="0.25">
      <c r="A259" s="38">
        <v>43518</v>
      </c>
      <c r="B259" s="39">
        <v>355.79998999999998</v>
      </c>
      <c r="C259" s="39">
        <v>99.73</v>
      </c>
    </row>
    <row r="260" spans="1:3" x14ac:dyDescent="0.25">
      <c r="A260" s="38">
        <v>43525</v>
      </c>
      <c r="B260" s="39">
        <v>367.01001000000002</v>
      </c>
      <c r="C260" s="39">
        <v>101</v>
      </c>
    </row>
    <row r="261" spans="1:3" x14ac:dyDescent="0.25">
      <c r="A261" s="38">
        <v>43532</v>
      </c>
      <c r="B261" s="39">
        <v>359.72</v>
      </c>
      <c r="C261" s="39">
        <v>98.95</v>
      </c>
    </row>
    <row r="262" spans="1:3" x14ac:dyDescent="0.25">
      <c r="A262" s="38">
        <v>43539</v>
      </c>
      <c r="B262" s="39">
        <v>352</v>
      </c>
      <c r="C262" s="39">
        <v>100.97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Key</vt:lpstr>
      <vt:lpstr>Portfolios</vt:lpstr>
      <vt:lpstr>Returns and Tables</vt:lpstr>
      <vt:lpstr>Questions</vt:lpstr>
      <vt:lpstr>Prices</vt:lpstr>
      <vt:lpstr>Extra 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Ferris</dc:creator>
  <cp:lastModifiedBy>Kosberg, Erik</cp:lastModifiedBy>
  <dcterms:created xsi:type="dcterms:W3CDTF">2019-03-27T16:04:02Z</dcterms:created>
  <dcterms:modified xsi:type="dcterms:W3CDTF">2019-11-12T00:41:18Z</dcterms:modified>
</cp:coreProperties>
</file>