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enbody/Google Drive/Uppsala/Projects/inProgress/DarwinsFinchAssembly/docs/manuscript/supplemental_data_files/"/>
    </mc:Choice>
  </mc:AlternateContent>
  <xr:revisionPtr revIDLastSave="0" documentId="13_ncr:1_{D24B131F-2386-EC4A-ABF5-8955AF2E9F41}" xr6:coauthVersionLast="36" xr6:coauthVersionMax="36" xr10:uidLastSave="{00000000-0000-0000-0000-000000000000}"/>
  <bookViews>
    <workbookView xWindow="17280" yWindow="1740" windowWidth="31240" windowHeight="22300" xr2:uid="{C759992C-694D-EB47-868D-59D9A7CAA1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  <c r="B12" i="1"/>
  <c r="A12" i="1"/>
  <c r="B18" i="1" l="1"/>
  <c r="B19" i="1"/>
  <c r="B17" i="1"/>
  <c r="B16" i="1"/>
  <c r="B21" i="1" l="1"/>
  <c r="E28" i="1" s="1"/>
  <c r="B25" i="1" l="1"/>
  <c r="C27" i="1"/>
  <c r="C33" i="1" s="1"/>
  <c r="E27" i="1"/>
  <c r="E33" i="1" s="1"/>
  <c r="D27" i="1"/>
  <c r="E25" i="1"/>
  <c r="E31" i="1" s="1"/>
  <c r="B26" i="1"/>
  <c r="B32" i="1" s="1"/>
  <c r="B28" i="1"/>
  <c r="B34" i="1" s="1"/>
  <c r="D25" i="1"/>
  <c r="D31" i="1" s="1"/>
  <c r="D28" i="1"/>
  <c r="D34" i="1" s="1"/>
  <c r="D26" i="1"/>
  <c r="D32" i="1" s="1"/>
  <c r="C28" i="1"/>
  <c r="C34" i="1" s="1"/>
  <c r="E26" i="1"/>
  <c r="E32" i="1" s="1"/>
  <c r="B27" i="1"/>
  <c r="B33" i="1" s="1"/>
  <c r="C26" i="1"/>
  <c r="C25" i="1"/>
  <c r="C31" i="1" s="1"/>
  <c r="E34" i="1" l="1"/>
  <c r="E35" i="1" s="1"/>
  <c r="D33" i="1"/>
  <c r="B31" i="1"/>
  <c r="C32" i="1"/>
  <c r="D35" i="1" l="1"/>
  <c r="B35" i="1"/>
  <c r="C35" i="1"/>
</calcChain>
</file>

<file path=xl/sharedStrings.xml><?xml version="1.0" encoding="utf-8"?>
<sst xmlns="http://schemas.openxmlformats.org/spreadsheetml/2006/main" count="40" uniqueCount="12">
  <si>
    <t>A</t>
  </si>
  <si>
    <t>C</t>
  </si>
  <si>
    <t>G</t>
  </si>
  <si>
    <t>T</t>
  </si>
  <si>
    <t>Calculation of M for every base</t>
  </si>
  <si>
    <t>M</t>
  </si>
  <si>
    <t>Max M = C</t>
  </si>
  <si>
    <t>now, calculate the diagonal</t>
  </si>
  <si>
    <t>Following LDHelmet publication</t>
  </si>
  <si>
    <t>Output of Mutation_matrix.pl. File called parvulus_mutation.matrix</t>
  </si>
  <si>
    <t>stat.freq</t>
  </si>
  <si>
    <t>A,C,G,T frequencies in the STF genome. Using biostrings in R (alphabetFrequency)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</si>
</sst>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2EA7-0C54-F34F-8E8C-94DBFF7DEE9E}">
  <dimension ref="A1:P35"/>
  <sheetViews>
    <sheetView tabSelected="1" workbookViewId="0">
      <selection activeCell="C9" sqref="C9"/>
    </sheetView>
  </sheetViews>
  <sheetFormatPr baseColWidth="10" defaultRowHeight="16" x14ac:dyDescent="0.2"/>
  <cols>
    <col min="2" max="2" width="11.6640625" bestFit="1" customWidth="1"/>
    <col min="3" max="3" width="12.33203125" bestFit="1" customWidth="1"/>
    <col min="4" max="5" width="11.6640625" bestFit="1" customWidth="1"/>
    <col min="13" max="13" width="12.1640625" bestFit="1" customWidth="1"/>
  </cols>
  <sheetData>
    <row r="1" spans="1:11" s="5" customFormat="1" x14ac:dyDescent="0.2">
      <c r="A1" s="5" t="s">
        <v>9</v>
      </c>
    </row>
    <row r="2" spans="1:11" x14ac:dyDescent="0.2">
      <c r="B2" t="s">
        <v>0</v>
      </c>
      <c r="C2" t="s">
        <v>1</v>
      </c>
      <c r="D2" t="s">
        <v>2</v>
      </c>
      <c r="E2" t="s">
        <v>3</v>
      </c>
    </row>
    <row r="3" spans="1:11" x14ac:dyDescent="0.2">
      <c r="A3" t="s">
        <v>0</v>
      </c>
      <c r="C3">
        <v>2266235</v>
      </c>
      <c r="D3" s="1">
        <v>8762426</v>
      </c>
      <c r="E3" s="1">
        <v>2079089</v>
      </c>
      <c r="H3" s="2"/>
      <c r="I3" s="2"/>
      <c r="J3" s="2"/>
      <c r="K3" s="2"/>
    </row>
    <row r="4" spans="1:11" x14ac:dyDescent="0.2">
      <c r="A4" t="s">
        <v>1</v>
      </c>
      <c r="B4" s="1">
        <v>2340574</v>
      </c>
      <c r="D4" s="1">
        <v>2687473</v>
      </c>
      <c r="E4" s="1">
        <v>10025108</v>
      </c>
      <c r="H4" s="2"/>
      <c r="I4" s="2"/>
      <c r="J4" s="2"/>
      <c r="K4" s="2"/>
    </row>
    <row r="5" spans="1:11" x14ac:dyDescent="0.2">
      <c r="A5" t="s">
        <v>2</v>
      </c>
      <c r="B5" s="1">
        <v>10064479</v>
      </c>
      <c r="C5" s="1">
        <v>2692418</v>
      </c>
      <c r="E5" s="1">
        <v>2350181</v>
      </c>
      <c r="H5" s="2"/>
      <c r="I5" s="2"/>
      <c r="J5" s="2"/>
      <c r="K5" s="2"/>
    </row>
    <row r="6" spans="1:11" x14ac:dyDescent="0.2">
      <c r="A6" t="s">
        <v>3</v>
      </c>
      <c r="B6" s="1">
        <v>2086377</v>
      </c>
      <c r="C6" s="1">
        <v>8737675</v>
      </c>
      <c r="D6" s="1">
        <v>2261361</v>
      </c>
      <c r="H6" s="2"/>
      <c r="I6" s="2"/>
      <c r="J6" s="2"/>
      <c r="K6" s="2"/>
    </row>
    <row r="7" spans="1:11" x14ac:dyDescent="0.2">
      <c r="H7" s="2"/>
      <c r="I7" s="2"/>
      <c r="J7" s="2"/>
      <c r="K7" s="2"/>
    </row>
    <row r="9" spans="1:11" s="5" customFormat="1" x14ac:dyDescent="0.2">
      <c r="A9" s="5" t="s">
        <v>11</v>
      </c>
    </row>
    <row r="10" spans="1:11" x14ac:dyDescent="0.2">
      <c r="A10" t="s">
        <v>0</v>
      </c>
      <c r="B10" t="s">
        <v>1</v>
      </c>
      <c r="C10" t="s">
        <v>2</v>
      </c>
      <c r="D10" t="s">
        <v>3</v>
      </c>
    </row>
    <row r="11" spans="1:11" x14ac:dyDescent="0.2">
      <c r="A11">
        <v>305590708</v>
      </c>
      <c r="B11">
        <v>225808070</v>
      </c>
      <c r="C11">
        <v>226210106</v>
      </c>
      <c r="D11">
        <v>306295480</v>
      </c>
    </row>
    <row r="12" spans="1:11" x14ac:dyDescent="0.2">
      <c r="A12" s="2">
        <f>A11/(SUM(A11:D11))</f>
        <v>0.28723512971697895</v>
      </c>
      <c r="B12" s="2">
        <f>B11/SUM(A11:D11)</f>
        <v>0.2122447069875916</v>
      </c>
      <c r="C12" s="2">
        <f>C11/SUM(A11:D11)</f>
        <v>0.21262259433687219</v>
      </c>
      <c r="D12" s="2">
        <f>D11/SUM(A11:D11)</f>
        <v>0.28789756895855728</v>
      </c>
    </row>
    <row r="13" spans="1:11" x14ac:dyDescent="0.2">
      <c r="A13" s="5" t="s">
        <v>8</v>
      </c>
    </row>
    <row r="14" spans="1:11" x14ac:dyDescent="0.2">
      <c r="A14" t="s">
        <v>4</v>
      </c>
    </row>
    <row r="15" spans="1:11" x14ac:dyDescent="0.2">
      <c r="B15" t="s">
        <v>5</v>
      </c>
    </row>
    <row r="16" spans="1:11" x14ac:dyDescent="0.2">
      <c r="A16" t="s">
        <v>0</v>
      </c>
      <c r="B16">
        <f>SUM(B3:E3)/A11</f>
        <v>4.2893156293220804E-2</v>
      </c>
    </row>
    <row r="17" spans="1:16" x14ac:dyDescent="0.2">
      <c r="A17" t="s">
        <v>1</v>
      </c>
      <c r="B17" s="6">
        <f>SUM(B4:E4)/B11</f>
        <v>6.6663494356069733E-2</v>
      </c>
    </row>
    <row r="18" spans="1:16" x14ac:dyDescent="0.2">
      <c r="A18" t="s">
        <v>2</v>
      </c>
      <c r="B18" s="3">
        <f>SUM(B5:E5)/C11</f>
        <v>6.678339118942811E-2</v>
      </c>
    </row>
    <row r="19" spans="1:16" x14ac:dyDescent="0.2">
      <c r="A19" t="s">
        <v>3</v>
      </c>
      <c r="B19">
        <f>SUM(B6:E6)/D11</f>
        <v>4.2721534774199085E-2</v>
      </c>
      <c r="M19" s="2"/>
      <c r="N19" s="2"/>
      <c r="O19" s="2"/>
      <c r="P19" s="2"/>
    </row>
    <row r="21" spans="1:16" x14ac:dyDescent="0.2">
      <c r="A21" t="s">
        <v>6</v>
      </c>
      <c r="B21">
        <f>MAX(B16:B19)</f>
        <v>6.678339118942811E-2</v>
      </c>
    </row>
    <row r="24" spans="1:16" x14ac:dyDescent="0.2">
      <c r="B24" t="s">
        <v>0</v>
      </c>
      <c r="C24" t="s">
        <v>1</v>
      </c>
      <c r="D24" t="s">
        <v>2</v>
      </c>
      <c r="E24" t="s">
        <v>3</v>
      </c>
    </row>
    <row r="25" spans="1:16" x14ac:dyDescent="0.2">
      <c r="A25" t="s">
        <v>0</v>
      </c>
      <c r="B25" s="2">
        <f>B3/(B21*A11)</f>
        <v>0</v>
      </c>
      <c r="C25" s="2">
        <f>C3/(B21*A11)</f>
        <v>0.11104431505349956</v>
      </c>
      <c r="D25" s="2">
        <f>D3/(B21*A11)</f>
        <v>0.42935423439183312</v>
      </c>
      <c r="E25" s="2">
        <f>E3/(B21*A11)</f>
        <v>0.10187426014524767</v>
      </c>
    </row>
    <row r="26" spans="1:16" x14ac:dyDescent="0.2">
      <c r="A26" t="s">
        <v>1</v>
      </c>
      <c r="B26" s="2">
        <f>B4/(B21*B11)</f>
        <v>0.15520812388356228</v>
      </c>
      <c r="C26" s="2">
        <f>C4/(B21*B11)</f>
        <v>0</v>
      </c>
      <c r="D26" s="2">
        <f>D4/(B21*B11)</f>
        <v>0.17821168752525185</v>
      </c>
      <c r="E26" s="2">
        <f>E4/(B21*B11)</f>
        <v>0.66478487943986875</v>
      </c>
    </row>
    <row r="27" spans="1:16" x14ac:dyDescent="0.2">
      <c r="A27" t="s">
        <v>2</v>
      </c>
      <c r="B27" s="2">
        <f>B5/(B21*C11)</f>
        <v>0.66620950788762734</v>
      </c>
      <c r="C27" s="2">
        <f>C5/(B21*C11)</f>
        <v>0.17822228759261058</v>
      </c>
      <c r="D27" s="2">
        <f>D5/(B21*C11)</f>
        <v>0</v>
      </c>
      <c r="E27" s="2">
        <f>E5/(B21*C11)</f>
        <v>0.15556820451976222</v>
      </c>
    </row>
    <row r="28" spans="1:16" x14ac:dyDescent="0.2">
      <c r="A28" t="s">
        <v>3</v>
      </c>
      <c r="B28" s="2">
        <f>B6/(B21*D11)</f>
        <v>0.10199613854709476</v>
      </c>
      <c r="C28" s="2">
        <f>C6/(B21*D11)</f>
        <v>0.42715631445299018</v>
      </c>
      <c r="D28" s="2">
        <f>D6/(B21*D11)</f>
        <v>0.11055053322625621</v>
      </c>
      <c r="E28" s="2">
        <f>E6/(B21*D11)</f>
        <v>0</v>
      </c>
    </row>
    <row r="29" spans="1:16" s="5" customFormat="1" x14ac:dyDescent="0.2">
      <c r="A29" s="5" t="s">
        <v>7</v>
      </c>
    </row>
    <row r="30" spans="1:16" x14ac:dyDescent="0.2">
      <c r="B30" t="s">
        <v>0</v>
      </c>
      <c r="C30" t="s">
        <v>1</v>
      </c>
      <c r="D30" t="s">
        <v>2</v>
      </c>
      <c r="E30" t="s">
        <v>3</v>
      </c>
    </row>
    <row r="31" spans="1:16" x14ac:dyDescent="0.2">
      <c r="A31" t="s">
        <v>0</v>
      </c>
      <c r="B31" s="4">
        <f>1-SUM(C31:E31)</f>
        <v>0.35772719040941958</v>
      </c>
      <c r="C31" s="2">
        <f t="shared" ref="C31:E31" si="0">C25</f>
        <v>0.11104431505349956</v>
      </c>
      <c r="D31" s="2">
        <f t="shared" si="0"/>
        <v>0.42935423439183312</v>
      </c>
      <c r="E31" s="2">
        <f t="shared" si="0"/>
        <v>0.10187426014524767</v>
      </c>
    </row>
    <row r="32" spans="1:16" x14ac:dyDescent="0.2">
      <c r="A32" t="s">
        <v>1</v>
      </c>
      <c r="B32" s="2">
        <f t="shared" ref="B32:E32" si="1">B26</f>
        <v>0.15520812388356228</v>
      </c>
      <c r="C32" s="4">
        <f>1-SUM(B32,D32,E32)</f>
        <v>1.7953091513170927E-3</v>
      </c>
      <c r="D32" s="2">
        <f t="shared" si="1"/>
        <v>0.17821168752525185</v>
      </c>
      <c r="E32" s="2">
        <f t="shared" si="1"/>
        <v>0.66478487943986875</v>
      </c>
    </row>
    <row r="33" spans="1:5" x14ac:dyDescent="0.2">
      <c r="A33" t="s">
        <v>2</v>
      </c>
      <c r="B33" s="2">
        <f t="shared" ref="B33:E33" si="2">B27</f>
        <v>0.66620950788762734</v>
      </c>
      <c r="C33" s="2">
        <f t="shared" si="2"/>
        <v>0.17822228759261058</v>
      </c>
      <c r="D33" s="4">
        <f>1-SUM(B33,C33,E33)</f>
        <v>0</v>
      </c>
      <c r="E33" s="2">
        <f t="shared" si="2"/>
        <v>0.15556820451976222</v>
      </c>
    </row>
    <row r="34" spans="1:5" x14ac:dyDescent="0.2">
      <c r="A34" t="s">
        <v>3</v>
      </c>
      <c r="B34" s="2">
        <f t="shared" ref="B34:D34" si="3">B28</f>
        <v>0.10199613854709476</v>
      </c>
      <c r="C34" s="2">
        <f t="shared" si="3"/>
        <v>0.42715631445299018</v>
      </c>
      <c r="D34" s="2">
        <f t="shared" si="3"/>
        <v>0.11055053322625621</v>
      </c>
      <c r="E34" s="4">
        <f>1-SUM(B34:D34)</f>
        <v>0.36029701377365886</v>
      </c>
    </row>
    <row r="35" spans="1:5" x14ac:dyDescent="0.2">
      <c r="A35" t="s">
        <v>10</v>
      </c>
      <c r="B35" s="2">
        <f>AVERAGE(B31:B34)</f>
        <v>0.320285240181926</v>
      </c>
      <c r="C35" s="2">
        <f t="shared" ref="C35:E35" si="4">AVERAGE(C31:C34)</f>
        <v>0.17955455656260436</v>
      </c>
      <c r="D35" s="2">
        <f t="shared" si="4"/>
        <v>0.1795291137858353</v>
      </c>
      <c r="E35" s="2">
        <f t="shared" si="4"/>
        <v>0.32063108946963437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2020-06-15T04:33:23Z</dcterms:created>
  <dcterms:modified xsi:type="dcterms:W3CDTF">2021-06-18T06:50:36Z</dcterms:modified>
</cp:coreProperties>
</file>