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fs addons\msfs_g36_project\"/>
    </mc:Choice>
  </mc:AlternateContent>
  <xr:revisionPtr revIDLastSave="0" documentId="13_ncr:1_{568CD626-396F-4CD9-BFDC-234636E46DDC}" xr6:coauthVersionLast="47" xr6:coauthVersionMax="47" xr10:uidLastSave="{00000000-0000-0000-0000-000000000000}"/>
  <bookViews>
    <workbookView xWindow="-37860" yWindow="30" windowWidth="26715" windowHeight="20715" activeTab="1" xr2:uid="{F3E951CC-1C72-499B-8BB0-3A0EA6D7948F}"/>
  </bookViews>
  <sheets>
    <sheet name="20°C Rich Of Peak 25-25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P36" i="1"/>
  <c r="R35" i="1"/>
  <c r="P35" i="1"/>
  <c r="P34" i="1"/>
  <c r="R33" i="1"/>
  <c r="P33" i="1"/>
  <c r="P32" i="1"/>
  <c r="P31" i="1"/>
  <c r="R30" i="1"/>
  <c r="P30" i="1"/>
  <c r="P29" i="1"/>
  <c r="R28" i="1"/>
  <c r="P28" i="1"/>
  <c r="P27" i="1"/>
  <c r="R26" i="1"/>
  <c r="P26" i="1"/>
  <c r="P25" i="1"/>
  <c r="R24" i="1"/>
  <c r="P24" i="1"/>
  <c r="P23" i="1"/>
  <c r="R22" i="1"/>
  <c r="P22" i="1"/>
  <c r="P21" i="1"/>
  <c r="R20" i="1"/>
  <c r="P20" i="1"/>
  <c r="I37" i="1"/>
  <c r="P195" i="1"/>
  <c r="R195" i="1"/>
  <c r="P196" i="1"/>
  <c r="P197" i="1"/>
  <c r="R197" i="1"/>
  <c r="P198" i="1"/>
  <c r="P199" i="1"/>
  <c r="R199" i="1"/>
  <c r="P200" i="1"/>
  <c r="P201" i="1"/>
  <c r="R201" i="1"/>
  <c r="P202" i="1"/>
  <c r="P203" i="1"/>
  <c r="R203" i="1"/>
  <c r="P204" i="1"/>
  <c r="P205" i="1"/>
  <c r="R205" i="1"/>
  <c r="P206" i="1"/>
  <c r="P207" i="1"/>
  <c r="P208" i="1"/>
  <c r="R208" i="1"/>
  <c r="P209" i="1"/>
  <c r="P210" i="1"/>
  <c r="R210" i="1"/>
  <c r="P211" i="1"/>
  <c r="G55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I20" i="1"/>
  <c r="I22" i="1"/>
  <c r="I24" i="1"/>
  <c r="I26" i="1"/>
  <c r="I28" i="1"/>
  <c r="I30" i="1"/>
  <c r="I35" i="1"/>
  <c r="I33" i="1"/>
  <c r="AF19" i="1"/>
  <c r="AE19" i="1"/>
  <c r="AD19" i="1"/>
  <c r="AC19" i="1"/>
  <c r="AB19" i="1"/>
  <c r="Z19" i="1"/>
  <c r="X19" i="1"/>
  <c r="AF18" i="1"/>
  <c r="AE18" i="1"/>
  <c r="AD18" i="1"/>
  <c r="AC18" i="1"/>
  <c r="AB18" i="1"/>
  <c r="Z18" i="1"/>
  <c r="X18" i="1"/>
  <c r="AF17" i="1"/>
  <c r="AE17" i="1"/>
  <c r="AD17" i="1"/>
  <c r="AC17" i="1"/>
  <c r="AB17" i="1"/>
  <c r="Z17" i="1"/>
  <c r="X17" i="1"/>
  <c r="AF16" i="1"/>
  <c r="AE16" i="1"/>
  <c r="AD16" i="1"/>
  <c r="AC16" i="1"/>
  <c r="AB16" i="1"/>
  <c r="Z16" i="1"/>
  <c r="X16" i="1"/>
  <c r="AF15" i="1"/>
  <c r="AE15" i="1"/>
  <c r="AD15" i="1"/>
  <c r="AC15" i="1"/>
  <c r="AB15" i="1"/>
  <c r="Z15" i="1"/>
  <c r="X15" i="1"/>
  <c r="AF14" i="1"/>
  <c r="AE14" i="1"/>
  <c r="AD14" i="1"/>
  <c r="AC14" i="1"/>
  <c r="AB14" i="1"/>
  <c r="Z14" i="1"/>
  <c r="X14" i="1"/>
  <c r="AF13" i="1"/>
  <c r="AE13" i="1"/>
  <c r="AD13" i="1"/>
  <c r="AC13" i="1"/>
  <c r="AB13" i="1"/>
  <c r="Z13" i="1"/>
  <c r="X13" i="1"/>
  <c r="AF12" i="1"/>
  <c r="AE12" i="1"/>
  <c r="AD12" i="1"/>
  <c r="AC12" i="1"/>
  <c r="AB12" i="1"/>
  <c r="Z12" i="1"/>
  <c r="X12" i="1"/>
  <c r="AF11" i="1"/>
  <c r="AE11" i="1"/>
  <c r="AD11" i="1"/>
  <c r="AC11" i="1"/>
  <c r="AB11" i="1"/>
  <c r="Z11" i="1"/>
  <c r="X11" i="1"/>
  <c r="AF10" i="1"/>
  <c r="AE10" i="1"/>
  <c r="AD10" i="1"/>
  <c r="AC10" i="1"/>
  <c r="AB10" i="1"/>
  <c r="Z10" i="1"/>
  <c r="X10" i="1"/>
  <c r="AF9" i="1"/>
  <c r="AE9" i="1"/>
  <c r="AD9" i="1"/>
  <c r="AC9" i="1"/>
  <c r="AB9" i="1"/>
  <c r="Z9" i="1"/>
  <c r="X9" i="1"/>
  <c r="AF8" i="1"/>
  <c r="AE8" i="1"/>
  <c r="AD8" i="1"/>
  <c r="AC8" i="1"/>
  <c r="AB8" i="1"/>
  <c r="Z8" i="1"/>
  <c r="X8" i="1"/>
  <c r="AF7" i="1"/>
  <c r="AE7" i="1"/>
  <c r="AD7" i="1"/>
  <c r="AC7" i="1"/>
  <c r="AB7" i="1"/>
  <c r="Z7" i="1"/>
  <c r="X7" i="1"/>
  <c r="AF6" i="1"/>
  <c r="AE6" i="1"/>
  <c r="AD6" i="1"/>
  <c r="AC6" i="1"/>
  <c r="AB6" i="1"/>
  <c r="Z6" i="1"/>
  <c r="X6" i="1"/>
  <c r="AF5" i="1"/>
  <c r="AE5" i="1"/>
  <c r="AD5" i="1"/>
  <c r="AC5" i="1"/>
  <c r="AB5" i="1"/>
  <c r="Z5" i="1"/>
  <c r="X5" i="1"/>
  <c r="AF4" i="1"/>
  <c r="AE4" i="1"/>
  <c r="AD4" i="1"/>
  <c r="AC4" i="1"/>
  <c r="AB4" i="1"/>
  <c r="Z4" i="1"/>
  <c r="X4" i="1"/>
  <c r="AF3" i="1"/>
  <c r="AE3" i="1"/>
  <c r="AD3" i="1"/>
  <c r="AC3" i="1"/>
  <c r="AB3" i="1"/>
  <c r="Z3" i="1"/>
  <c r="X3" i="1"/>
  <c r="N19" i="1"/>
  <c r="M19" i="1"/>
  <c r="L19" i="1"/>
  <c r="K19" i="1"/>
  <c r="J19" i="1"/>
  <c r="H19" i="1"/>
  <c r="F19" i="1"/>
  <c r="N18" i="1"/>
  <c r="M18" i="1"/>
  <c r="L18" i="1"/>
  <c r="K18" i="1"/>
  <c r="J18" i="1"/>
  <c r="H18" i="1"/>
  <c r="F18" i="1"/>
  <c r="N17" i="1"/>
  <c r="M17" i="1"/>
  <c r="L17" i="1"/>
  <c r="K17" i="1"/>
  <c r="J17" i="1"/>
  <c r="H17" i="1"/>
  <c r="F17" i="1"/>
  <c r="N16" i="1"/>
  <c r="M16" i="1"/>
  <c r="L16" i="1"/>
  <c r="K16" i="1"/>
  <c r="J16" i="1"/>
  <c r="F16" i="1"/>
  <c r="N15" i="1"/>
  <c r="M15" i="1"/>
  <c r="L15" i="1"/>
  <c r="K15" i="1"/>
  <c r="J15" i="1"/>
  <c r="H15" i="1"/>
  <c r="F15" i="1"/>
  <c r="N14" i="1"/>
  <c r="M14" i="1"/>
  <c r="L14" i="1"/>
  <c r="K14" i="1"/>
  <c r="J14" i="1"/>
  <c r="H14" i="1"/>
  <c r="F14" i="1"/>
  <c r="N13" i="1"/>
  <c r="M13" i="1"/>
  <c r="L13" i="1"/>
  <c r="K13" i="1"/>
  <c r="J13" i="1"/>
  <c r="H13" i="1"/>
  <c r="F13" i="1"/>
  <c r="N12" i="1"/>
  <c r="M12" i="1"/>
  <c r="L12" i="1"/>
  <c r="K12" i="1"/>
  <c r="J12" i="1"/>
  <c r="H12" i="1"/>
  <c r="F12" i="1"/>
  <c r="N11" i="1"/>
  <c r="M11" i="1"/>
  <c r="L11" i="1"/>
  <c r="K11" i="1"/>
  <c r="J11" i="1"/>
  <c r="H11" i="1"/>
  <c r="F11" i="1"/>
  <c r="N10" i="1"/>
  <c r="M10" i="1"/>
  <c r="L10" i="1"/>
  <c r="K10" i="1"/>
  <c r="J10" i="1"/>
  <c r="H10" i="1"/>
  <c r="F10" i="1"/>
  <c r="N9" i="1"/>
  <c r="M9" i="1"/>
  <c r="L9" i="1"/>
  <c r="K9" i="1"/>
  <c r="J9" i="1"/>
  <c r="H9" i="1"/>
  <c r="F9" i="1"/>
  <c r="N8" i="1"/>
  <c r="M8" i="1"/>
  <c r="L8" i="1"/>
  <c r="K8" i="1"/>
  <c r="J8" i="1"/>
  <c r="H8" i="1"/>
  <c r="F8" i="1"/>
  <c r="N7" i="1"/>
  <c r="M7" i="1"/>
  <c r="L7" i="1"/>
  <c r="K7" i="1"/>
  <c r="J7" i="1"/>
  <c r="H7" i="1"/>
  <c r="F7" i="1"/>
  <c r="N6" i="1"/>
  <c r="M6" i="1"/>
  <c r="L6" i="1"/>
  <c r="K6" i="1"/>
  <c r="J6" i="1"/>
  <c r="H6" i="1"/>
  <c r="F6" i="1"/>
  <c r="N5" i="1"/>
  <c r="M5" i="1"/>
  <c r="L5" i="1"/>
  <c r="K5" i="1"/>
  <c r="J5" i="1"/>
  <c r="H5" i="1"/>
  <c r="F5" i="1"/>
  <c r="N4" i="1"/>
  <c r="M4" i="1"/>
  <c r="L4" i="1"/>
  <c r="K4" i="1"/>
  <c r="J4" i="1"/>
  <c r="H4" i="1"/>
  <c r="F4" i="1"/>
  <c r="N3" i="1"/>
  <c r="M3" i="1"/>
  <c r="L3" i="1"/>
  <c r="K3" i="1"/>
  <c r="J3" i="1"/>
  <c r="H3" i="1"/>
  <c r="F3" i="1"/>
  <c r="T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T4" i="1"/>
  <c r="T5" i="1"/>
  <c r="T6" i="1"/>
  <c r="T8" i="1"/>
  <c r="T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T3" i="1"/>
  <c r="T10" i="1"/>
  <c r="T11" i="1"/>
  <c r="T12" i="1"/>
  <c r="T13" i="1"/>
  <c r="T14" i="1"/>
  <c r="T15" i="1"/>
  <c r="T16" i="1"/>
  <c r="T17" i="1"/>
  <c r="T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W19" i="1"/>
  <c r="S19" i="1"/>
  <c r="T19" i="1"/>
  <c r="V19" i="1"/>
  <c r="Q14" i="1"/>
  <c r="O14" i="1"/>
  <c r="P14" i="1" s="1"/>
  <c r="Q19" i="1"/>
  <c r="Q3" i="1"/>
  <c r="R3" i="1" s="1"/>
  <c r="Q4" i="1"/>
  <c r="Q5" i="1"/>
  <c r="R5" i="1" s="1"/>
  <c r="Q6" i="1"/>
  <c r="Q7" i="1"/>
  <c r="R7" i="1" s="1"/>
  <c r="Q8" i="1"/>
  <c r="Q9" i="1"/>
  <c r="R9" i="1" s="1"/>
  <c r="Q10" i="1"/>
  <c r="Q11" i="1"/>
  <c r="R11" i="1" s="1"/>
  <c r="Q12" i="1"/>
  <c r="Q13" i="1"/>
  <c r="R13" i="1" s="1"/>
  <c r="Q15" i="1"/>
  <c r="Q16" i="1"/>
  <c r="R16" i="1" s="1"/>
  <c r="Q17" i="1"/>
  <c r="Q18" i="1"/>
  <c r="R18" i="1" s="1"/>
  <c r="O19" i="1"/>
  <c r="P19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5" i="1"/>
  <c r="P15" i="1" s="1"/>
  <c r="O16" i="1"/>
  <c r="P16" i="1" s="1"/>
  <c r="O17" i="1"/>
  <c r="P17" i="1" s="1"/>
  <c r="O18" i="1"/>
  <c r="P18" i="1" s="1"/>
  <c r="R55" i="1" l="1"/>
  <c r="G37" i="1"/>
  <c r="P55" i="1"/>
  <c r="P37" i="1"/>
  <c r="R37" i="1"/>
  <c r="H16" i="1"/>
  <c r="I16" i="1" s="1"/>
  <c r="I7" i="1"/>
  <c r="G16" i="1"/>
  <c r="AA9" i="1"/>
  <c r="Y15" i="1"/>
  <c r="G4" i="1"/>
  <c r="G9" i="1"/>
  <c r="Y8" i="1"/>
  <c r="Y4" i="1"/>
  <c r="Y13" i="1"/>
  <c r="I5" i="1"/>
  <c r="Y11" i="1"/>
  <c r="AA13" i="1"/>
  <c r="G19" i="1"/>
  <c r="AA11" i="1"/>
  <c r="G10" i="1"/>
  <c r="G7" i="1"/>
  <c r="G15" i="1"/>
  <c r="G8" i="1"/>
  <c r="I13" i="1"/>
  <c r="G6" i="1"/>
  <c r="Y5" i="1"/>
  <c r="AA3" i="1"/>
  <c r="Y10" i="1"/>
  <c r="G18" i="1"/>
  <c r="G13" i="1"/>
  <c r="Y7" i="1"/>
  <c r="AA7" i="1"/>
  <c r="Y18" i="1"/>
  <c r="Y16" i="1"/>
  <c r="AA18" i="1"/>
  <c r="I11" i="1"/>
  <c r="AA5" i="1"/>
  <c r="Y12" i="1"/>
  <c r="Y14" i="1"/>
  <c r="AA16" i="1"/>
  <c r="G11" i="1"/>
  <c r="G5" i="1"/>
  <c r="I9" i="1"/>
  <c r="Y3" i="1"/>
  <c r="I18" i="1"/>
  <c r="G14" i="1"/>
  <c r="Y19" i="1"/>
  <c r="G3" i="1"/>
  <c r="I3" i="1"/>
  <c r="G12" i="1"/>
  <c r="Y6" i="1"/>
  <c r="Y17" i="1"/>
  <c r="G17" i="1"/>
  <c r="Y9" i="1"/>
</calcChain>
</file>

<file path=xl/sharedStrings.xml><?xml version="1.0" encoding="utf-8"?>
<sst xmlns="http://schemas.openxmlformats.org/spreadsheetml/2006/main" count="41" uniqueCount="22">
  <si>
    <t>25/25</t>
  </si>
  <si>
    <t>POH</t>
  </si>
  <si>
    <t>F/F 25/25</t>
  </si>
  <si>
    <t>Manifold</t>
  </si>
  <si>
    <t>EGT</t>
  </si>
  <si>
    <t>CHT</t>
  </si>
  <si>
    <t>Throttle</t>
  </si>
  <si>
    <t>F/F</t>
  </si>
  <si>
    <t>TAS</t>
  </si>
  <si>
    <t>Difference</t>
  </si>
  <si>
    <t>F/F Diff</t>
  </si>
  <si>
    <t xml:space="preserve">ASOBO / 2500RPM - 25" OR 100% </t>
  </si>
  <si>
    <t>MOD / 2500RPM - 25" OR 100%</t>
  </si>
  <si>
    <t xml:space="preserve">ORIGINAL MOD 4 CYLINDERS / 2500RPM - 25" OR 100% </t>
  </si>
  <si>
    <r>
      <t xml:space="preserve">EGT </t>
    </r>
    <r>
      <rPr>
        <b/>
        <sz val="11"/>
        <color theme="0" tint="-0.34998626667073579"/>
        <rFont val="SimSun"/>
      </rPr>
      <t>▲</t>
    </r>
  </si>
  <si>
    <t>Computed</t>
  </si>
  <si>
    <t>Pressure 
Altitude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</si>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</sst>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\°\C"/>
    <numFmt numFmtId="165" formatCode="0.00&quot; HG&quot;"/>
    <numFmt numFmtId="166" formatCode="0.00&quot; kts&quot;"/>
    <numFmt numFmtId="167" formatCode="0.00&quot; g/h&quot;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SimSun"/>
    </font>
    <font>
      <b/>
      <sz val="14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3" fillId="2" borderId="10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3" fillId="2" borderId="15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9" fontId="3" fillId="2" borderId="7" xfId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49" fontId="4" fillId="2" borderId="6" xfId="1" applyNumberFormat="1" applyFont="1" applyFill="1" applyBorder="1" applyAlignment="1">
      <alignment horizontal="center" vertical="center"/>
    </xf>
    <xf numFmtId="49" fontId="4" fillId="2" borderId="7" xfId="1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165" fontId="3" fillId="2" borderId="20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9" fontId="9" fillId="0" borderId="10" xfId="1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" xfId="0" applyFont="1" applyBorder="1"/>
    <xf numFmtId="0" fontId="9" fillId="0" borderId="10" xfId="0" applyFont="1" applyBorder="1"/>
    <xf numFmtId="0" fontId="4" fillId="8" borderId="17" xfId="0" applyFont="1" applyFill="1" applyBorder="1" applyAlignment="1">
      <alignment horizontal="center" vertical="center" textRotation="90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165" fontId="0" fillId="8" borderId="29" xfId="0" applyNumberFormat="1" applyFill="1" applyBorder="1" applyAlignment="1">
      <alignment horizontal="center"/>
    </xf>
    <xf numFmtId="164" fontId="0" fillId="8" borderId="29" xfId="0" applyNumberFormat="1" applyFill="1" applyBorder="1" applyAlignment="1">
      <alignment horizontal="center"/>
    </xf>
    <xf numFmtId="9" fontId="0" fillId="8" borderId="31" xfId="1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29" xfId="0" applyFill="1" applyBorder="1"/>
    <xf numFmtId="0" fontId="0" fillId="8" borderId="31" xfId="0" applyFill="1" applyBorder="1"/>
    <xf numFmtId="166" fontId="3" fillId="2" borderId="11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9" fillId="0" borderId="9" xfId="0" applyNumberFormat="1" applyFont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8" borderId="30" xfId="0" applyNumberFormat="1" applyFill="1" applyBorder="1" applyAlignment="1">
      <alignment horizontal="center"/>
    </xf>
    <xf numFmtId="166" fontId="0" fillId="8" borderId="29" xfId="0" applyNumberFormat="1" applyFill="1" applyBorder="1" applyAlignment="1">
      <alignment horizontal="center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7" fontId="3" fillId="2" borderId="3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3" fillId="2" borderId="6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8" borderId="29" xfId="0" applyNumberFormat="1" applyFill="1" applyBorder="1" applyAlignment="1">
      <alignment horizontal="center"/>
    </xf>
    <xf numFmtId="167" fontId="0" fillId="0" borderId="3" xfId="0" applyNumberFormat="1" applyBorder="1"/>
    <xf numFmtId="167" fontId="0" fillId="0" borderId="1" xfId="0" applyNumberFormat="1" applyBorder="1"/>
    <xf numFmtId="167" fontId="0" fillId="0" borderId="6" xfId="0" applyNumberFormat="1" applyBorder="1"/>
    <xf numFmtId="166" fontId="0" fillId="8" borderId="30" xfId="0" applyNumberFormat="1" applyFill="1" applyBorder="1"/>
    <xf numFmtId="167" fontId="0" fillId="8" borderId="29" xfId="0" applyNumberFormat="1" applyFill="1" applyBorder="1"/>
    <xf numFmtId="0" fontId="0" fillId="8" borderId="28" xfId="0" applyFont="1" applyFill="1" applyBorder="1" applyAlignment="1">
      <alignment horizontal="center"/>
    </xf>
    <xf numFmtId="166" fontId="9" fillId="0" borderId="9" xfId="0" applyNumberFormat="1" applyFont="1" applyBorder="1"/>
    <xf numFmtId="166" fontId="9" fillId="0" borderId="1" xfId="0" applyNumberFormat="1" applyFont="1" applyBorder="1"/>
    <xf numFmtId="167" fontId="9" fillId="0" borderId="1" xfId="0" applyNumberFormat="1" applyFont="1" applyBorder="1"/>
    <xf numFmtId="167" fontId="0" fillId="2" borderId="3" xfId="0" applyNumberFormat="1" applyFill="1" applyBorder="1" applyAlignment="1">
      <alignment horizontal="center"/>
    </xf>
    <xf numFmtId="166" fontId="0" fillId="8" borderId="28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49" fontId="6" fillId="4" borderId="11" xfId="0" applyNumberFormat="1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3" xfId="0" applyNumberFormat="1" applyFont="1" applyFill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18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1">
                    <a:lumMod val="75000"/>
                  </a:schemeClr>
                </a:solidFill>
                <a:latin typeface="Open Sans ExtraBold" panose="020B0906030804020204" pitchFamily="34" charset="0"/>
                <a:ea typeface="Open Sans ExtraBold" panose="020B0906030804020204" pitchFamily="34" charset="0"/>
                <a:cs typeface="Open Sans ExtraBold" panose="020B0906030804020204" pitchFamily="34" charset="0"/>
              </a:rPr>
              <a:t>CRUISE SPEEDS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</a:t>
            </a:r>
          </a:p>
          <a:p>
            <a:pPr>
              <a:defRPr/>
            </a:pPr>
            <a:r>
              <a:rPr lang="en-US" sz="800" b="0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20°C RICH OF PEAK EGT | 25" OR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POH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Data!$C$3:$C$19</c:f>
              <c:numCache>
                <c:formatCode>General</c:formatCode>
                <c:ptCount val="17"/>
                <c:pt idx="0">
                  <c:v>157</c:v>
                </c:pt>
                <c:pt idx="1">
                  <c:v>160</c:v>
                </c:pt>
                <c:pt idx="2">
                  <c:v>163</c:v>
                </c:pt>
                <c:pt idx="3">
                  <c:v>165</c:v>
                </c:pt>
                <c:pt idx="4">
                  <c:v>167</c:v>
                </c:pt>
                <c:pt idx="5">
                  <c:v>169</c:v>
                </c:pt>
                <c:pt idx="6">
                  <c:v>171</c:v>
                </c:pt>
                <c:pt idx="7">
                  <c:v>172.5</c:v>
                </c:pt>
                <c:pt idx="8">
                  <c:v>174</c:v>
                </c:pt>
                <c:pt idx="9">
                  <c:v>175</c:v>
                </c:pt>
                <c:pt idx="10">
                  <c:v>176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172.5</c:v>
                </c:pt>
                <c:pt idx="15">
                  <c:v>170</c:v>
                </c:pt>
                <c:pt idx="16">
                  <c:v>167.5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E-47DC-8307-DEA1E9B2A1F5}"/>
            </c:ext>
          </c:extLst>
        </c:ser>
        <c:ser>
          <c:idx val="0"/>
          <c:order val="1"/>
          <c:tx>
            <c:v>Asobo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Data!$F$3:$F$19</c:f>
              <c:numCache>
                <c:formatCode>0.00" kts"</c:formatCode>
                <c:ptCount val="17"/>
                <c:pt idx="0">
                  <c:v>175.4</c:v>
                </c:pt>
                <c:pt idx="1">
                  <c:v>177.7</c:v>
                </c:pt>
                <c:pt idx="2">
                  <c:v>180.4</c:v>
                </c:pt>
                <c:pt idx="3">
                  <c:v>182.2</c:v>
                </c:pt>
                <c:pt idx="4">
                  <c:v>184.6</c:v>
                </c:pt>
                <c:pt idx="5">
                  <c:v>186.3</c:v>
                </c:pt>
                <c:pt idx="6">
                  <c:v>187.9</c:v>
                </c:pt>
                <c:pt idx="7">
                  <c:v>189.4</c:v>
                </c:pt>
                <c:pt idx="8">
                  <c:v>190.8</c:v>
                </c:pt>
                <c:pt idx="9">
                  <c:v>192.5</c:v>
                </c:pt>
                <c:pt idx="10">
                  <c:v>193.8</c:v>
                </c:pt>
                <c:pt idx="11">
                  <c:v>195.3</c:v>
                </c:pt>
                <c:pt idx="12">
                  <c:v>195.9</c:v>
                </c:pt>
                <c:pt idx="13">
                  <c:v>194.7</c:v>
                </c:pt>
                <c:pt idx="14">
                  <c:v>192.6</c:v>
                </c:pt>
                <c:pt idx="15">
                  <c:v>189.6</c:v>
                </c:pt>
                <c:pt idx="16">
                  <c:v>185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9-49D7-A534-A8750D74FAC5}"/>
            </c:ext>
          </c:extLst>
        </c:ser>
        <c:ser>
          <c:idx val="3"/>
          <c:order val="2"/>
          <c:tx>
            <c:v>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Data!$O$3:$O$19</c:f>
              <c:numCache>
                <c:formatCode>0.00" kts"</c:formatCode>
                <c:ptCount val="17"/>
                <c:pt idx="0">
                  <c:v>153.4</c:v>
                </c:pt>
                <c:pt idx="1">
                  <c:v>157.19999999999999</c:v>
                </c:pt>
                <c:pt idx="2">
                  <c:v>160.80000000000001</c:v>
                </c:pt>
                <c:pt idx="3">
                  <c:v>163.1</c:v>
                </c:pt>
                <c:pt idx="4">
                  <c:v>165.2</c:v>
                </c:pt>
                <c:pt idx="5">
                  <c:v>168</c:v>
                </c:pt>
                <c:pt idx="6">
                  <c:v>169.6</c:v>
                </c:pt>
                <c:pt idx="7">
                  <c:v>171.3</c:v>
                </c:pt>
                <c:pt idx="8">
                  <c:v>173.5</c:v>
                </c:pt>
                <c:pt idx="9">
                  <c:v>175.1</c:v>
                </c:pt>
                <c:pt idx="10">
                  <c:v>176.4</c:v>
                </c:pt>
                <c:pt idx="11">
                  <c:v>177.4</c:v>
                </c:pt>
                <c:pt idx="12">
                  <c:v>177.7</c:v>
                </c:pt>
                <c:pt idx="13">
                  <c:v>177.4</c:v>
                </c:pt>
                <c:pt idx="14">
                  <c:v>175.2</c:v>
                </c:pt>
                <c:pt idx="15">
                  <c:v>172.6</c:v>
                </c:pt>
                <c:pt idx="16">
                  <c:v>170.8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C-42EC-9989-6562FD8552E4}"/>
            </c:ext>
          </c:extLst>
        </c:ser>
        <c:ser>
          <c:idx val="2"/>
          <c:order val="3"/>
          <c:tx>
            <c:v>4 Cylinder 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Data!$X$3:$X$19</c:f>
              <c:numCache>
                <c:formatCode>General</c:formatCode>
                <c:ptCount val="17"/>
                <c:pt idx="0">
                  <c:v>157.5</c:v>
                </c:pt>
                <c:pt idx="1">
                  <c:v>160.6</c:v>
                </c:pt>
                <c:pt idx="2">
                  <c:v>163.5</c:v>
                </c:pt>
                <c:pt idx="3">
                  <c:v>165.9</c:v>
                </c:pt>
                <c:pt idx="4">
                  <c:v>168.2</c:v>
                </c:pt>
                <c:pt idx="5">
                  <c:v>170</c:v>
                </c:pt>
                <c:pt idx="6">
                  <c:v>172</c:v>
                </c:pt>
                <c:pt idx="7">
                  <c:v>173.7</c:v>
                </c:pt>
                <c:pt idx="8">
                  <c:v>175.5</c:v>
                </c:pt>
                <c:pt idx="9">
                  <c:v>176.9</c:v>
                </c:pt>
                <c:pt idx="10">
                  <c:v>178</c:v>
                </c:pt>
                <c:pt idx="11">
                  <c:v>179</c:v>
                </c:pt>
                <c:pt idx="12">
                  <c:v>178.7</c:v>
                </c:pt>
                <c:pt idx="13">
                  <c:v>176.6</c:v>
                </c:pt>
                <c:pt idx="14">
                  <c:v>174.3</c:v>
                </c:pt>
                <c:pt idx="15">
                  <c:v>171.6</c:v>
                </c:pt>
                <c:pt idx="16">
                  <c:v>168.9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E-47DC-8307-DEA1E9B2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41696"/>
        <c:axId val="1172552928"/>
      </c:scatterChart>
      <c:valAx>
        <c:axId val="1172541696"/>
        <c:scaling>
          <c:orientation val="minMax"/>
          <c:max val="21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TRUE AIRSPEED ~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52928"/>
        <c:crosses val="autoZero"/>
        <c:crossBetween val="midCat"/>
        <c:majorUnit val="5"/>
        <c:minorUnit val="1"/>
      </c:valAx>
      <c:valAx>
        <c:axId val="1172552928"/>
        <c:scaling>
          <c:orientation val="minMax"/>
          <c:max val="1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PRESSURE ALTITUDE ~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416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528CE-5BB0-44F2-A9C8-58C4FF0AB59B}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8F078-9A3F-4256-BF26-648E8D56E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0.11743</cdr:x>
      <cdr:y>0.03148</cdr:y>
    </cdr:from>
    <cdr:to>
      <cdr:x>0.32264</cdr:x>
      <cdr:y>0.1817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C1F51A-D953-4E25-B889-6AFFB609316B}"/>
            </a:ext>
          </a:extLst>
        </cdr:cNvPr>
        <cdr:cNvSpPr txBox="1"/>
      </cdr:nvSpPr>
      <cdr:spPr>
        <a:xfrm xmlns:a="http://schemas.openxmlformats.org/drawingml/2006/main">
          <a:off x="1093402" y="191627"/>
          <a:ext cx="191063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0.07385</cdr:x>
      <cdr:y>0.01944</cdr:y>
    </cdr:from>
    <cdr:to>
      <cdr:x>0.27542</cdr:x>
      <cdr:y>0.09444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57655E-C0E3-4B73-9701-7429D314C04A}"/>
            </a:ext>
          </a:extLst>
        </cdr:cNvPr>
        <cdr:cNvSpPr txBox="1"/>
      </cdr:nvSpPr>
      <cdr:spPr>
        <a:xfrm xmlns:a="http://schemas.openxmlformats.org/drawingml/2006/main">
          <a:off x="687603" y="118358"/>
          <a:ext cx="1876820" cy="456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600" u="sng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Associated Conditions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Average Cruise Weight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	</a:t>
          </a:r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3400lbs / 1542kg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Temperature	Standard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Day (ISA)</a:t>
          </a:r>
          <a:endParaRPr lang="en-GB" sz="6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BD6-F925-490F-ABD5-7AD2498158FD}">
  <dimension ref="A1:AF211"/>
  <sheetViews>
    <sheetView tabSelected="1" workbookViewId="0">
      <pane ySplit="2" topLeftCell="A3" activePane="bottomLeft" state="frozen"/>
      <selection pane="bottomLeft" activeCell="N42" sqref="N42"/>
    </sheetView>
  </sheetViews>
  <sheetFormatPr defaultRowHeight="15" x14ac:dyDescent="0.25"/>
  <cols>
    <col min="1" max="1" width="5" style="2" customWidth="1"/>
    <col min="2" max="2" width="12.28515625" style="1" customWidth="1"/>
    <col min="3" max="5" width="9.140625" style="2"/>
    <col min="6" max="7" width="11.7109375" style="2" customWidth="1"/>
    <col min="8" max="9" width="9.85546875" style="2" customWidth="1"/>
    <col min="10" max="10" width="10.85546875" style="1" customWidth="1"/>
    <col min="11" max="14" width="9.140625" style="2"/>
    <col min="15" max="15" width="11.7109375" style="2" customWidth="1"/>
    <col min="16" max="16" width="11.7109375" style="6" customWidth="1"/>
    <col min="17" max="17" width="9.85546875" style="2" customWidth="1"/>
    <col min="18" max="18" width="9.85546875" style="6" customWidth="1"/>
    <col min="19" max="19" width="10.85546875" style="5" customWidth="1"/>
    <col min="20" max="22" width="9.140625" style="4"/>
    <col min="23" max="23" width="9.140625" style="3"/>
    <col min="24" max="24" width="9.140625" style="2"/>
    <col min="25" max="25" width="10.85546875" style="2" customWidth="1"/>
    <col min="26" max="27" width="9.140625" style="2"/>
    <col min="28" max="28" width="10.85546875" style="2" customWidth="1"/>
    <col min="29" max="16384" width="9.140625" style="2"/>
  </cols>
  <sheetData>
    <row r="1" spans="1:32" ht="18.75" x14ac:dyDescent="0.3">
      <c r="A1" s="170"/>
      <c r="B1" s="168" t="s">
        <v>16</v>
      </c>
      <c r="C1" s="163" t="s">
        <v>1</v>
      </c>
      <c r="D1" s="164"/>
      <c r="E1" s="165"/>
      <c r="F1" s="159" t="s">
        <v>11</v>
      </c>
      <c r="G1" s="160"/>
      <c r="H1" s="160"/>
      <c r="I1" s="160"/>
      <c r="J1" s="160"/>
      <c r="K1" s="160"/>
      <c r="L1" s="160"/>
      <c r="M1" s="160"/>
      <c r="N1" s="160"/>
      <c r="O1" s="157" t="s">
        <v>12</v>
      </c>
      <c r="P1" s="158"/>
      <c r="Q1" s="158"/>
      <c r="R1" s="158"/>
      <c r="S1" s="158"/>
      <c r="T1" s="158"/>
      <c r="U1" s="158"/>
      <c r="V1" s="158"/>
      <c r="W1" s="158"/>
      <c r="X1" s="161" t="s">
        <v>13</v>
      </c>
      <c r="Y1" s="161"/>
      <c r="Z1" s="161"/>
      <c r="AA1" s="161"/>
      <c r="AB1" s="161"/>
      <c r="AC1" s="161"/>
      <c r="AD1" s="161"/>
      <c r="AE1" s="161"/>
      <c r="AF1" s="162"/>
    </row>
    <row r="2" spans="1:32" s="51" customFormat="1" ht="24" customHeight="1" thickBot="1" x14ac:dyDescent="0.3">
      <c r="A2" s="171"/>
      <c r="B2" s="169"/>
      <c r="C2" s="78" t="s">
        <v>0</v>
      </c>
      <c r="D2" s="79" t="s">
        <v>2</v>
      </c>
      <c r="E2" s="80" t="s">
        <v>3</v>
      </c>
      <c r="F2" s="71" t="s">
        <v>8</v>
      </c>
      <c r="G2" s="72" t="s">
        <v>9</v>
      </c>
      <c r="H2" s="72" t="s">
        <v>7</v>
      </c>
      <c r="I2" s="72" t="s">
        <v>10</v>
      </c>
      <c r="J2" s="72" t="s">
        <v>3</v>
      </c>
      <c r="K2" s="73" t="s">
        <v>4</v>
      </c>
      <c r="L2" s="73" t="s">
        <v>14</v>
      </c>
      <c r="M2" s="73" t="s">
        <v>5</v>
      </c>
      <c r="N2" s="74" t="s">
        <v>6</v>
      </c>
      <c r="O2" s="71" t="s">
        <v>8</v>
      </c>
      <c r="P2" s="72" t="s">
        <v>9</v>
      </c>
      <c r="Q2" s="72" t="s">
        <v>7</v>
      </c>
      <c r="R2" s="72" t="s">
        <v>10</v>
      </c>
      <c r="S2" s="72" t="s">
        <v>3</v>
      </c>
      <c r="T2" s="73" t="s">
        <v>4</v>
      </c>
      <c r="U2" s="73" t="s">
        <v>14</v>
      </c>
      <c r="V2" s="73" t="s">
        <v>5</v>
      </c>
      <c r="W2" s="74" t="s">
        <v>6</v>
      </c>
      <c r="X2" s="72" t="s">
        <v>8</v>
      </c>
      <c r="Y2" s="72" t="s">
        <v>9</v>
      </c>
      <c r="Z2" s="72" t="s">
        <v>7</v>
      </c>
      <c r="AA2" s="72" t="s">
        <v>10</v>
      </c>
      <c r="AB2" s="72" t="s">
        <v>3</v>
      </c>
      <c r="AC2" s="73" t="s">
        <v>4</v>
      </c>
      <c r="AD2" s="73" t="s">
        <v>14</v>
      </c>
      <c r="AE2" s="73" t="s">
        <v>5</v>
      </c>
      <c r="AF2" s="75" t="s">
        <v>6</v>
      </c>
    </row>
    <row r="3" spans="1:32" x14ac:dyDescent="0.25">
      <c r="A3" s="166" t="s">
        <v>15</v>
      </c>
      <c r="B3" s="81">
        <v>16000</v>
      </c>
      <c r="C3" s="76">
        <v>157</v>
      </c>
      <c r="D3" s="76">
        <v>11.9</v>
      </c>
      <c r="E3" s="77">
        <v>16.3</v>
      </c>
      <c r="F3" s="108">
        <f t="shared" ref="F3:F19" si="0">AVERAGE(F20,F38,F56,F73,F90)</f>
        <v>175.4</v>
      </c>
      <c r="G3" s="109">
        <f t="shared" ref="G3:G19" si="1">SUM(F3-V3)</f>
        <v>-34.599999999999994</v>
      </c>
      <c r="H3" s="130">
        <f t="shared" ref="H3:H19" si="2">AVERAGE(H20,H38,H56,H73,H90)</f>
        <v>12.1</v>
      </c>
      <c r="I3" s="130">
        <f>SUM(H3-W3)</f>
        <v>11.1</v>
      </c>
      <c r="J3" s="56">
        <f t="shared" ref="J3:O12" si="3">AVERAGE(J20,J38,J56,J73,J90)</f>
        <v>16.07</v>
      </c>
      <c r="K3" s="57">
        <f t="shared" si="3"/>
        <v>575</v>
      </c>
      <c r="L3" s="57">
        <f t="shared" si="3"/>
        <v>595</v>
      </c>
      <c r="M3" s="57">
        <f t="shared" si="3"/>
        <v>205</v>
      </c>
      <c r="N3" s="58">
        <f t="shared" si="3"/>
        <v>1</v>
      </c>
      <c r="O3" s="108">
        <f t="shared" si="3"/>
        <v>153.4</v>
      </c>
      <c r="P3" s="109">
        <f t="shared" ref="P3:P34" si="4">SUM(O3-C3)</f>
        <v>-3.5999999999999943</v>
      </c>
      <c r="Q3" s="130">
        <f t="shared" ref="Q3:Q19" si="5">AVERAGE(Q20,Q38,Q56,Q73,Q90)</f>
        <v>9.6999999999999993</v>
      </c>
      <c r="R3" s="130">
        <f>SUM(Q3-D3)</f>
        <v>-2.2000000000000011</v>
      </c>
      <c r="S3" s="56">
        <f t="shared" ref="S3:X12" si="6">AVERAGE(S20,S38,S56,S73,S90)</f>
        <v>16.07</v>
      </c>
      <c r="T3" s="57">
        <f t="shared" si="6"/>
        <v>810</v>
      </c>
      <c r="U3" s="57">
        <f t="shared" si="6"/>
        <v>830</v>
      </c>
      <c r="V3" s="57">
        <f t="shared" si="6"/>
        <v>210</v>
      </c>
      <c r="W3" s="58">
        <f t="shared" si="6"/>
        <v>1</v>
      </c>
      <c r="X3" s="55">
        <f t="shared" si="6"/>
        <v>157.5</v>
      </c>
      <c r="Y3" s="54">
        <f t="shared" ref="Y3:Y19" si="7">SUM(X3-M3)</f>
        <v>-47.5</v>
      </c>
      <c r="Z3" s="54" t="e">
        <f t="shared" ref="Z3:Z19" si="8">AVERAGE(Z20,Z38,Z56,Z73,Z90)</f>
        <v>#DIV/0!</v>
      </c>
      <c r="AA3" s="54" t="e">
        <f>SUM(Z3-N3)</f>
        <v>#DIV/0!</v>
      </c>
      <c r="AB3" s="56" t="e">
        <f t="shared" ref="AB3:AF12" si="9">AVERAGE(AB20,AB38,AB56,AB73,AB90)</f>
        <v>#DIV/0!</v>
      </c>
      <c r="AC3" s="57" t="e">
        <f t="shared" si="9"/>
        <v>#DIV/0!</v>
      </c>
      <c r="AD3" s="57" t="e">
        <f t="shared" si="9"/>
        <v>#DIV/0!</v>
      </c>
      <c r="AE3" s="57" t="e">
        <f t="shared" si="9"/>
        <v>#DIV/0!</v>
      </c>
      <c r="AF3" s="58" t="e">
        <f t="shared" si="9"/>
        <v>#DIV/0!</v>
      </c>
    </row>
    <row r="4" spans="1:32" x14ac:dyDescent="0.25">
      <c r="A4" s="166"/>
      <c r="B4" s="61">
        <v>15000</v>
      </c>
      <c r="C4" s="59">
        <v>160</v>
      </c>
      <c r="D4" s="59"/>
      <c r="E4" s="60"/>
      <c r="F4" s="110">
        <f t="shared" si="0"/>
        <v>177.7</v>
      </c>
      <c r="G4" s="111">
        <f t="shared" si="1"/>
        <v>-32.300000000000011</v>
      </c>
      <c r="H4" s="131">
        <f t="shared" si="2"/>
        <v>12.5</v>
      </c>
      <c r="I4" s="131"/>
      <c r="J4" s="62">
        <f t="shared" si="3"/>
        <v>16.72</v>
      </c>
      <c r="K4" s="63">
        <f t="shared" si="3"/>
        <v>590</v>
      </c>
      <c r="L4" s="63">
        <f t="shared" si="3"/>
        <v>610</v>
      </c>
      <c r="M4" s="63">
        <f t="shared" si="3"/>
        <v>200</v>
      </c>
      <c r="N4" s="64">
        <f t="shared" si="3"/>
        <v>1</v>
      </c>
      <c r="O4" s="110">
        <f t="shared" si="3"/>
        <v>157.19999999999999</v>
      </c>
      <c r="P4" s="111">
        <f t="shared" si="4"/>
        <v>-2.8000000000000114</v>
      </c>
      <c r="Q4" s="131">
        <f t="shared" si="5"/>
        <v>10.1</v>
      </c>
      <c r="R4" s="131"/>
      <c r="S4" s="62">
        <f t="shared" si="6"/>
        <v>16.73</v>
      </c>
      <c r="T4" s="63">
        <f t="shared" si="6"/>
        <v>825</v>
      </c>
      <c r="U4" s="63">
        <f t="shared" si="6"/>
        <v>845</v>
      </c>
      <c r="V4" s="63">
        <f t="shared" si="6"/>
        <v>210</v>
      </c>
      <c r="W4" s="64">
        <f t="shared" si="6"/>
        <v>1</v>
      </c>
      <c r="X4" s="61">
        <f t="shared" si="6"/>
        <v>160.6</v>
      </c>
      <c r="Y4" s="59">
        <f t="shared" si="7"/>
        <v>-39.400000000000006</v>
      </c>
      <c r="Z4" s="59" t="e">
        <f t="shared" si="8"/>
        <v>#DIV/0!</v>
      </c>
      <c r="AA4" s="59"/>
      <c r="AB4" s="62" t="e">
        <f t="shared" si="9"/>
        <v>#DIV/0!</v>
      </c>
      <c r="AC4" s="63" t="e">
        <f t="shared" si="9"/>
        <v>#DIV/0!</v>
      </c>
      <c r="AD4" s="63" t="e">
        <f t="shared" si="9"/>
        <v>#DIV/0!</v>
      </c>
      <c r="AE4" s="63" t="e">
        <f t="shared" si="9"/>
        <v>#DIV/0!</v>
      </c>
      <c r="AF4" s="64" t="e">
        <f t="shared" si="9"/>
        <v>#DIV/0!</v>
      </c>
    </row>
    <row r="5" spans="1:32" x14ac:dyDescent="0.25">
      <c r="A5" s="166"/>
      <c r="B5" s="61">
        <v>14000</v>
      </c>
      <c r="C5" s="59">
        <v>163</v>
      </c>
      <c r="D5" s="59">
        <v>12.7</v>
      </c>
      <c r="E5" s="60">
        <v>17.7</v>
      </c>
      <c r="F5" s="110">
        <f t="shared" si="0"/>
        <v>180.4</v>
      </c>
      <c r="G5" s="111">
        <f t="shared" si="1"/>
        <v>-24.599999999999994</v>
      </c>
      <c r="H5" s="131">
        <f t="shared" si="2"/>
        <v>13.1</v>
      </c>
      <c r="I5" s="131">
        <f>SUM(H5-W5)</f>
        <v>12.1</v>
      </c>
      <c r="J5" s="62">
        <f t="shared" si="3"/>
        <v>17.399999999999999</v>
      </c>
      <c r="K5" s="63">
        <f t="shared" si="3"/>
        <v>600</v>
      </c>
      <c r="L5" s="63">
        <f t="shared" si="3"/>
        <v>620</v>
      </c>
      <c r="M5" s="63">
        <f t="shared" si="3"/>
        <v>200</v>
      </c>
      <c r="N5" s="64">
        <f t="shared" si="3"/>
        <v>1</v>
      </c>
      <c r="O5" s="110">
        <f t="shared" si="3"/>
        <v>160.80000000000001</v>
      </c>
      <c r="P5" s="111">
        <f t="shared" si="4"/>
        <v>-2.1999999999999886</v>
      </c>
      <c r="Q5" s="131">
        <f t="shared" si="5"/>
        <v>10.6</v>
      </c>
      <c r="R5" s="131">
        <f>SUM(Q5-D5)</f>
        <v>-2.0999999999999996</v>
      </c>
      <c r="S5" s="62">
        <f t="shared" si="6"/>
        <v>17.420000000000002</v>
      </c>
      <c r="T5" s="63">
        <f t="shared" si="6"/>
        <v>840</v>
      </c>
      <c r="U5" s="63">
        <f t="shared" si="6"/>
        <v>860</v>
      </c>
      <c r="V5" s="63">
        <f t="shared" si="6"/>
        <v>205</v>
      </c>
      <c r="W5" s="64">
        <f t="shared" si="6"/>
        <v>1</v>
      </c>
      <c r="X5" s="61">
        <f t="shared" si="6"/>
        <v>163.5</v>
      </c>
      <c r="Y5" s="59">
        <f t="shared" si="7"/>
        <v>-36.5</v>
      </c>
      <c r="Z5" s="59" t="e">
        <f t="shared" si="8"/>
        <v>#DIV/0!</v>
      </c>
      <c r="AA5" s="59" t="e">
        <f>SUM(Z5-N5)</f>
        <v>#DIV/0!</v>
      </c>
      <c r="AB5" s="62" t="e">
        <f t="shared" si="9"/>
        <v>#DIV/0!</v>
      </c>
      <c r="AC5" s="63" t="e">
        <f t="shared" si="9"/>
        <v>#DIV/0!</v>
      </c>
      <c r="AD5" s="63" t="e">
        <f t="shared" si="9"/>
        <v>#DIV/0!</v>
      </c>
      <c r="AE5" s="63" t="e">
        <f t="shared" si="9"/>
        <v>#DIV/0!</v>
      </c>
      <c r="AF5" s="64" t="e">
        <f t="shared" si="9"/>
        <v>#DIV/0!</v>
      </c>
    </row>
    <row r="6" spans="1:32" x14ac:dyDescent="0.25">
      <c r="A6" s="166"/>
      <c r="B6" s="61">
        <v>13000</v>
      </c>
      <c r="C6" s="59">
        <v>165</v>
      </c>
      <c r="D6" s="59"/>
      <c r="E6" s="60"/>
      <c r="F6" s="110">
        <f t="shared" si="0"/>
        <v>182.2</v>
      </c>
      <c r="G6" s="111">
        <f t="shared" si="1"/>
        <v>-22.800000000000011</v>
      </c>
      <c r="H6" s="131">
        <f t="shared" si="2"/>
        <v>13.6</v>
      </c>
      <c r="I6" s="131"/>
      <c r="J6" s="62">
        <f t="shared" si="3"/>
        <v>18.100000000000001</v>
      </c>
      <c r="K6" s="63">
        <f t="shared" si="3"/>
        <v>610</v>
      </c>
      <c r="L6" s="63">
        <f t="shared" si="3"/>
        <v>630</v>
      </c>
      <c r="M6" s="63">
        <f t="shared" si="3"/>
        <v>195</v>
      </c>
      <c r="N6" s="64">
        <f t="shared" si="3"/>
        <v>1</v>
      </c>
      <c r="O6" s="110">
        <f t="shared" si="3"/>
        <v>163.1</v>
      </c>
      <c r="P6" s="111">
        <f t="shared" si="4"/>
        <v>-1.9000000000000057</v>
      </c>
      <c r="Q6" s="131">
        <f t="shared" si="5"/>
        <v>10.9</v>
      </c>
      <c r="R6" s="131"/>
      <c r="S6" s="62">
        <f t="shared" si="6"/>
        <v>18.100000000000001</v>
      </c>
      <c r="T6" s="63">
        <f t="shared" si="6"/>
        <v>850</v>
      </c>
      <c r="U6" s="63">
        <f t="shared" si="6"/>
        <v>870</v>
      </c>
      <c r="V6" s="63">
        <f t="shared" si="6"/>
        <v>205</v>
      </c>
      <c r="W6" s="64">
        <f t="shared" si="6"/>
        <v>1</v>
      </c>
      <c r="X6" s="61">
        <f t="shared" si="6"/>
        <v>165.9</v>
      </c>
      <c r="Y6" s="59">
        <f t="shared" si="7"/>
        <v>-29.099999999999994</v>
      </c>
      <c r="Z6" s="59" t="e">
        <f t="shared" si="8"/>
        <v>#DIV/0!</v>
      </c>
      <c r="AA6" s="59"/>
      <c r="AB6" s="62" t="e">
        <f t="shared" si="9"/>
        <v>#DIV/0!</v>
      </c>
      <c r="AC6" s="63" t="e">
        <f t="shared" si="9"/>
        <v>#DIV/0!</v>
      </c>
      <c r="AD6" s="63" t="e">
        <f t="shared" si="9"/>
        <v>#DIV/0!</v>
      </c>
      <c r="AE6" s="63" t="e">
        <f t="shared" si="9"/>
        <v>#DIV/0!</v>
      </c>
      <c r="AF6" s="64" t="e">
        <f t="shared" si="9"/>
        <v>#DIV/0!</v>
      </c>
    </row>
    <row r="7" spans="1:32" x14ac:dyDescent="0.25">
      <c r="A7" s="166"/>
      <c r="B7" s="61">
        <v>12000</v>
      </c>
      <c r="C7" s="59">
        <v>167</v>
      </c>
      <c r="D7" s="59">
        <v>13.5</v>
      </c>
      <c r="E7" s="60">
        <v>19.100000000000001</v>
      </c>
      <c r="F7" s="110">
        <f t="shared" si="0"/>
        <v>184.6</v>
      </c>
      <c r="G7" s="111">
        <f t="shared" si="1"/>
        <v>-15.400000000000006</v>
      </c>
      <c r="H7" s="131">
        <f t="shared" si="2"/>
        <v>14.3</v>
      </c>
      <c r="I7" s="131">
        <f>SUM(H7-W7)</f>
        <v>13.3</v>
      </c>
      <c r="J7" s="62">
        <f t="shared" si="3"/>
        <v>18.82</v>
      </c>
      <c r="K7" s="63">
        <f t="shared" si="3"/>
        <v>615</v>
      </c>
      <c r="L7" s="63">
        <f t="shared" si="3"/>
        <v>635</v>
      </c>
      <c r="M7" s="63">
        <f t="shared" si="3"/>
        <v>190</v>
      </c>
      <c r="N7" s="64">
        <f t="shared" si="3"/>
        <v>1</v>
      </c>
      <c r="O7" s="110">
        <f t="shared" si="3"/>
        <v>165.2</v>
      </c>
      <c r="P7" s="111">
        <f t="shared" si="4"/>
        <v>-1.8000000000000114</v>
      </c>
      <c r="Q7" s="131">
        <f t="shared" si="5"/>
        <v>11.4</v>
      </c>
      <c r="R7" s="131">
        <f>SUM(Q7-D7)</f>
        <v>-2.0999999999999996</v>
      </c>
      <c r="S7" s="62">
        <f t="shared" si="6"/>
        <v>18.82</v>
      </c>
      <c r="T7" s="63">
        <f t="shared" si="6"/>
        <v>860</v>
      </c>
      <c r="U7" s="63">
        <f t="shared" si="6"/>
        <v>880</v>
      </c>
      <c r="V7" s="63">
        <f t="shared" si="6"/>
        <v>200</v>
      </c>
      <c r="W7" s="64">
        <f t="shared" si="6"/>
        <v>1</v>
      </c>
      <c r="X7" s="61">
        <f t="shared" si="6"/>
        <v>168.2</v>
      </c>
      <c r="Y7" s="59">
        <f t="shared" si="7"/>
        <v>-21.800000000000011</v>
      </c>
      <c r="Z7" s="59" t="e">
        <f t="shared" si="8"/>
        <v>#DIV/0!</v>
      </c>
      <c r="AA7" s="59" t="e">
        <f>SUM(Z7-N7)</f>
        <v>#DIV/0!</v>
      </c>
      <c r="AB7" s="62" t="e">
        <f t="shared" si="9"/>
        <v>#DIV/0!</v>
      </c>
      <c r="AC7" s="63" t="e">
        <f t="shared" si="9"/>
        <v>#DIV/0!</v>
      </c>
      <c r="AD7" s="63" t="e">
        <f t="shared" si="9"/>
        <v>#DIV/0!</v>
      </c>
      <c r="AE7" s="63" t="e">
        <f t="shared" si="9"/>
        <v>#DIV/0!</v>
      </c>
      <c r="AF7" s="64" t="e">
        <f t="shared" si="9"/>
        <v>#DIV/0!</v>
      </c>
    </row>
    <row r="8" spans="1:32" x14ac:dyDescent="0.25">
      <c r="A8" s="166"/>
      <c r="B8" s="61">
        <v>11000</v>
      </c>
      <c r="C8" s="59">
        <v>169</v>
      </c>
      <c r="D8" s="59"/>
      <c r="E8" s="60"/>
      <c r="F8" s="110">
        <f t="shared" si="0"/>
        <v>186.3</v>
      </c>
      <c r="G8" s="111">
        <f t="shared" si="1"/>
        <v>-13.699999999999989</v>
      </c>
      <c r="H8" s="131">
        <f t="shared" si="2"/>
        <v>14.9</v>
      </c>
      <c r="I8" s="131"/>
      <c r="J8" s="62">
        <f t="shared" si="3"/>
        <v>19.57</v>
      </c>
      <c r="K8" s="63">
        <f t="shared" si="3"/>
        <v>620</v>
      </c>
      <c r="L8" s="63">
        <f t="shared" si="3"/>
        <v>640</v>
      </c>
      <c r="M8" s="63">
        <f t="shared" si="3"/>
        <v>190</v>
      </c>
      <c r="N8" s="64">
        <f t="shared" si="3"/>
        <v>1</v>
      </c>
      <c r="O8" s="110">
        <f t="shared" si="3"/>
        <v>168</v>
      </c>
      <c r="P8" s="111">
        <f t="shared" si="4"/>
        <v>-1</v>
      </c>
      <c r="Q8" s="131">
        <f t="shared" si="5"/>
        <v>12</v>
      </c>
      <c r="R8" s="131"/>
      <c r="S8" s="62">
        <f t="shared" si="6"/>
        <v>19.57</v>
      </c>
      <c r="T8" s="63">
        <f t="shared" si="6"/>
        <v>865</v>
      </c>
      <c r="U8" s="63">
        <f t="shared" si="6"/>
        <v>885</v>
      </c>
      <c r="V8" s="63">
        <f t="shared" si="6"/>
        <v>200</v>
      </c>
      <c r="W8" s="64">
        <f t="shared" si="6"/>
        <v>1</v>
      </c>
      <c r="X8" s="61">
        <f t="shared" si="6"/>
        <v>170</v>
      </c>
      <c r="Y8" s="59">
        <f t="shared" si="7"/>
        <v>-20</v>
      </c>
      <c r="Z8" s="59" t="e">
        <f t="shared" si="8"/>
        <v>#DIV/0!</v>
      </c>
      <c r="AA8" s="59"/>
      <c r="AB8" s="62" t="e">
        <f t="shared" si="9"/>
        <v>#DIV/0!</v>
      </c>
      <c r="AC8" s="63" t="e">
        <f t="shared" si="9"/>
        <v>#DIV/0!</v>
      </c>
      <c r="AD8" s="63" t="e">
        <f t="shared" si="9"/>
        <v>#DIV/0!</v>
      </c>
      <c r="AE8" s="63" t="e">
        <f t="shared" si="9"/>
        <v>#DIV/0!</v>
      </c>
      <c r="AF8" s="64" t="e">
        <f t="shared" si="9"/>
        <v>#DIV/0!</v>
      </c>
    </row>
    <row r="9" spans="1:32" x14ac:dyDescent="0.25">
      <c r="A9" s="166"/>
      <c r="B9" s="61">
        <v>10000</v>
      </c>
      <c r="C9" s="59">
        <v>171</v>
      </c>
      <c r="D9" s="59">
        <v>14.5</v>
      </c>
      <c r="E9" s="60">
        <v>20.6</v>
      </c>
      <c r="F9" s="110">
        <f t="shared" si="0"/>
        <v>187.9</v>
      </c>
      <c r="G9" s="111">
        <f t="shared" si="1"/>
        <v>-7.0999999999999943</v>
      </c>
      <c r="H9" s="131">
        <f t="shared" si="2"/>
        <v>15.5</v>
      </c>
      <c r="I9" s="131">
        <f>SUM(H9-W9)</f>
        <v>14.5</v>
      </c>
      <c r="J9" s="62">
        <f t="shared" si="3"/>
        <v>20.34</v>
      </c>
      <c r="K9" s="63">
        <f t="shared" si="3"/>
        <v>630</v>
      </c>
      <c r="L9" s="63">
        <f t="shared" si="3"/>
        <v>650</v>
      </c>
      <c r="M9" s="63">
        <f t="shared" si="3"/>
        <v>185</v>
      </c>
      <c r="N9" s="64">
        <f t="shared" si="3"/>
        <v>1</v>
      </c>
      <c r="O9" s="110">
        <f t="shared" si="3"/>
        <v>169.6</v>
      </c>
      <c r="P9" s="111">
        <f t="shared" si="4"/>
        <v>-1.4000000000000057</v>
      </c>
      <c r="Q9" s="131">
        <f t="shared" si="5"/>
        <v>12.4</v>
      </c>
      <c r="R9" s="131">
        <f>SUM(Q9-D9)</f>
        <v>-2.0999999999999996</v>
      </c>
      <c r="S9" s="62">
        <f t="shared" si="6"/>
        <v>20.34</v>
      </c>
      <c r="T9" s="63">
        <f t="shared" si="6"/>
        <v>875</v>
      </c>
      <c r="U9" s="63">
        <f t="shared" si="6"/>
        <v>895</v>
      </c>
      <c r="V9" s="63">
        <f t="shared" si="6"/>
        <v>195</v>
      </c>
      <c r="W9" s="64">
        <f t="shared" si="6"/>
        <v>1</v>
      </c>
      <c r="X9" s="61">
        <f t="shared" si="6"/>
        <v>172</v>
      </c>
      <c r="Y9" s="59">
        <f t="shared" si="7"/>
        <v>-13</v>
      </c>
      <c r="Z9" s="59" t="e">
        <f t="shared" si="8"/>
        <v>#DIV/0!</v>
      </c>
      <c r="AA9" s="59" t="e">
        <f>SUM(Z9-N9)</f>
        <v>#DIV/0!</v>
      </c>
      <c r="AB9" s="62" t="e">
        <f t="shared" si="9"/>
        <v>#DIV/0!</v>
      </c>
      <c r="AC9" s="63" t="e">
        <f t="shared" si="9"/>
        <v>#DIV/0!</v>
      </c>
      <c r="AD9" s="63" t="e">
        <f t="shared" si="9"/>
        <v>#DIV/0!</v>
      </c>
      <c r="AE9" s="63" t="e">
        <f t="shared" si="9"/>
        <v>#DIV/0!</v>
      </c>
      <c r="AF9" s="64" t="e">
        <f t="shared" si="9"/>
        <v>#DIV/0!</v>
      </c>
    </row>
    <row r="10" spans="1:32" x14ac:dyDescent="0.25">
      <c r="A10" s="166"/>
      <c r="B10" s="61">
        <v>9000</v>
      </c>
      <c r="C10" s="59">
        <v>172.5</v>
      </c>
      <c r="D10" s="59"/>
      <c r="E10" s="60"/>
      <c r="F10" s="110">
        <f t="shared" si="0"/>
        <v>189.4</v>
      </c>
      <c r="G10" s="111">
        <f t="shared" si="1"/>
        <v>-5.5999999999999943</v>
      </c>
      <c r="H10" s="131">
        <f t="shared" si="2"/>
        <v>16.2</v>
      </c>
      <c r="I10" s="131"/>
      <c r="J10" s="62">
        <f t="shared" si="3"/>
        <v>21.13</v>
      </c>
      <c r="K10" s="63">
        <f t="shared" si="3"/>
        <v>630</v>
      </c>
      <c r="L10" s="63">
        <f t="shared" si="3"/>
        <v>650</v>
      </c>
      <c r="M10" s="63">
        <f t="shared" si="3"/>
        <v>180</v>
      </c>
      <c r="N10" s="64">
        <f t="shared" si="3"/>
        <v>1</v>
      </c>
      <c r="O10" s="110">
        <f t="shared" si="3"/>
        <v>171.3</v>
      </c>
      <c r="P10" s="111">
        <f t="shared" si="4"/>
        <v>-1.1999999999999886</v>
      </c>
      <c r="Q10" s="131">
        <f t="shared" si="5"/>
        <v>12.9</v>
      </c>
      <c r="R10" s="131"/>
      <c r="S10" s="62">
        <f t="shared" si="6"/>
        <v>21.13</v>
      </c>
      <c r="T10" s="63">
        <f t="shared" si="6"/>
        <v>880</v>
      </c>
      <c r="U10" s="63">
        <f t="shared" si="6"/>
        <v>900</v>
      </c>
      <c r="V10" s="63">
        <f t="shared" si="6"/>
        <v>195</v>
      </c>
      <c r="W10" s="64">
        <f t="shared" si="6"/>
        <v>1</v>
      </c>
      <c r="X10" s="61">
        <f t="shared" si="6"/>
        <v>173.7</v>
      </c>
      <c r="Y10" s="59">
        <f t="shared" si="7"/>
        <v>-6.3000000000000114</v>
      </c>
      <c r="Z10" s="59" t="e">
        <f t="shared" si="8"/>
        <v>#DIV/0!</v>
      </c>
      <c r="AA10" s="59"/>
      <c r="AB10" s="62" t="e">
        <f t="shared" si="9"/>
        <v>#DIV/0!</v>
      </c>
      <c r="AC10" s="63" t="e">
        <f t="shared" si="9"/>
        <v>#DIV/0!</v>
      </c>
      <c r="AD10" s="63" t="e">
        <f t="shared" si="9"/>
        <v>#DIV/0!</v>
      </c>
      <c r="AE10" s="63" t="e">
        <f t="shared" si="9"/>
        <v>#DIV/0!</v>
      </c>
      <c r="AF10" s="64" t="e">
        <f t="shared" si="9"/>
        <v>#DIV/0!</v>
      </c>
    </row>
    <row r="11" spans="1:32" x14ac:dyDescent="0.25">
      <c r="A11" s="166"/>
      <c r="B11" s="61">
        <v>8000</v>
      </c>
      <c r="C11" s="59">
        <v>174</v>
      </c>
      <c r="D11" s="59">
        <v>15.7</v>
      </c>
      <c r="E11" s="60">
        <v>22.3</v>
      </c>
      <c r="F11" s="110">
        <f t="shared" si="0"/>
        <v>190.8</v>
      </c>
      <c r="G11" s="111">
        <f t="shared" si="1"/>
        <v>0.80000000000001137</v>
      </c>
      <c r="H11" s="131">
        <f t="shared" si="2"/>
        <v>16.8</v>
      </c>
      <c r="I11" s="131">
        <f>SUM(H11-W11)</f>
        <v>15.8</v>
      </c>
      <c r="J11" s="62">
        <f t="shared" si="3"/>
        <v>21.95</v>
      </c>
      <c r="K11" s="63">
        <f t="shared" si="3"/>
        <v>635</v>
      </c>
      <c r="L11" s="63">
        <f t="shared" si="3"/>
        <v>655</v>
      </c>
      <c r="M11" s="63">
        <f t="shared" si="3"/>
        <v>180</v>
      </c>
      <c r="N11" s="64">
        <f t="shared" si="3"/>
        <v>1</v>
      </c>
      <c r="O11" s="110">
        <f t="shared" si="3"/>
        <v>173.5</v>
      </c>
      <c r="P11" s="111">
        <f t="shared" si="4"/>
        <v>-0.5</v>
      </c>
      <c r="Q11" s="131">
        <f t="shared" si="5"/>
        <v>13.5</v>
      </c>
      <c r="R11" s="131">
        <f>SUM(Q11-D11)</f>
        <v>-2.1999999999999993</v>
      </c>
      <c r="S11" s="62">
        <f t="shared" si="6"/>
        <v>21.95</v>
      </c>
      <c r="T11" s="63">
        <f t="shared" si="6"/>
        <v>880</v>
      </c>
      <c r="U11" s="63">
        <f t="shared" si="6"/>
        <v>900</v>
      </c>
      <c r="V11" s="63">
        <f t="shared" si="6"/>
        <v>190</v>
      </c>
      <c r="W11" s="64">
        <f t="shared" si="6"/>
        <v>1</v>
      </c>
      <c r="X11" s="61">
        <f t="shared" si="6"/>
        <v>175.5</v>
      </c>
      <c r="Y11" s="59">
        <f t="shared" si="7"/>
        <v>-4.5</v>
      </c>
      <c r="Z11" s="59" t="e">
        <f t="shared" si="8"/>
        <v>#DIV/0!</v>
      </c>
      <c r="AA11" s="59" t="e">
        <f>SUM(Z11-N11)</f>
        <v>#DIV/0!</v>
      </c>
      <c r="AB11" s="62" t="e">
        <f t="shared" si="9"/>
        <v>#DIV/0!</v>
      </c>
      <c r="AC11" s="63" t="e">
        <f t="shared" si="9"/>
        <v>#DIV/0!</v>
      </c>
      <c r="AD11" s="63" t="e">
        <f t="shared" si="9"/>
        <v>#DIV/0!</v>
      </c>
      <c r="AE11" s="63" t="e">
        <f t="shared" si="9"/>
        <v>#DIV/0!</v>
      </c>
      <c r="AF11" s="64" t="e">
        <f t="shared" si="9"/>
        <v>#DIV/0!</v>
      </c>
    </row>
    <row r="12" spans="1:32" x14ac:dyDescent="0.25">
      <c r="A12" s="166"/>
      <c r="B12" s="61">
        <v>7000</v>
      </c>
      <c r="C12" s="59">
        <v>175</v>
      </c>
      <c r="D12" s="59"/>
      <c r="E12" s="60"/>
      <c r="F12" s="110">
        <f t="shared" si="0"/>
        <v>192.5</v>
      </c>
      <c r="G12" s="111">
        <f t="shared" si="1"/>
        <v>2.5</v>
      </c>
      <c r="H12" s="131">
        <f t="shared" si="2"/>
        <v>17.600000000000001</v>
      </c>
      <c r="I12" s="131"/>
      <c r="J12" s="62">
        <f t="shared" si="3"/>
        <v>22.8</v>
      </c>
      <c r="K12" s="63">
        <f t="shared" si="3"/>
        <v>635</v>
      </c>
      <c r="L12" s="63">
        <f t="shared" si="3"/>
        <v>655</v>
      </c>
      <c r="M12" s="63">
        <f t="shared" si="3"/>
        <v>175</v>
      </c>
      <c r="N12" s="64">
        <f t="shared" si="3"/>
        <v>1</v>
      </c>
      <c r="O12" s="110">
        <f t="shared" si="3"/>
        <v>175.1</v>
      </c>
      <c r="P12" s="111">
        <f t="shared" si="4"/>
        <v>9.9999999999994316E-2</v>
      </c>
      <c r="Q12" s="131">
        <f t="shared" si="5"/>
        <v>14</v>
      </c>
      <c r="R12" s="131"/>
      <c r="S12" s="62">
        <f t="shared" si="6"/>
        <v>22.8</v>
      </c>
      <c r="T12" s="63">
        <f t="shared" si="6"/>
        <v>885</v>
      </c>
      <c r="U12" s="63">
        <f t="shared" si="6"/>
        <v>905</v>
      </c>
      <c r="V12" s="63">
        <f t="shared" si="6"/>
        <v>190</v>
      </c>
      <c r="W12" s="64">
        <f t="shared" si="6"/>
        <v>1</v>
      </c>
      <c r="X12" s="61">
        <f t="shared" si="6"/>
        <v>176.9</v>
      </c>
      <c r="Y12" s="59">
        <f t="shared" si="7"/>
        <v>1.9000000000000057</v>
      </c>
      <c r="Z12" s="59" t="e">
        <f t="shared" si="8"/>
        <v>#DIV/0!</v>
      </c>
      <c r="AA12" s="59"/>
      <c r="AB12" s="62" t="e">
        <f t="shared" si="9"/>
        <v>#DIV/0!</v>
      </c>
      <c r="AC12" s="63" t="e">
        <f t="shared" si="9"/>
        <v>#DIV/0!</v>
      </c>
      <c r="AD12" s="63" t="e">
        <f t="shared" si="9"/>
        <v>#DIV/0!</v>
      </c>
      <c r="AE12" s="63" t="e">
        <f t="shared" si="9"/>
        <v>#DIV/0!</v>
      </c>
      <c r="AF12" s="64" t="e">
        <f t="shared" si="9"/>
        <v>#DIV/0!</v>
      </c>
    </row>
    <row r="13" spans="1:32" x14ac:dyDescent="0.25">
      <c r="A13" s="166"/>
      <c r="B13" s="61">
        <v>6000</v>
      </c>
      <c r="C13" s="59">
        <v>176</v>
      </c>
      <c r="D13" s="59">
        <v>17</v>
      </c>
      <c r="E13" s="60">
        <v>24.1</v>
      </c>
      <c r="F13" s="110">
        <f t="shared" si="0"/>
        <v>193.8</v>
      </c>
      <c r="G13" s="111">
        <f t="shared" si="1"/>
        <v>8.8000000000000114</v>
      </c>
      <c r="H13" s="131">
        <f t="shared" si="2"/>
        <v>18.2</v>
      </c>
      <c r="I13" s="131">
        <f>SUM(H13-W13)</f>
        <v>17.2</v>
      </c>
      <c r="J13" s="62">
        <f t="shared" ref="J13:O22" si="10">AVERAGE(J30,J48,J66,J83,J100)</f>
        <v>23.67</v>
      </c>
      <c r="K13" s="63">
        <f t="shared" si="10"/>
        <v>640</v>
      </c>
      <c r="L13" s="63">
        <f t="shared" si="10"/>
        <v>660</v>
      </c>
      <c r="M13" s="63">
        <f t="shared" si="10"/>
        <v>170</v>
      </c>
      <c r="N13" s="64">
        <f t="shared" si="10"/>
        <v>1</v>
      </c>
      <c r="O13" s="110">
        <f t="shared" si="10"/>
        <v>176.4</v>
      </c>
      <c r="P13" s="111">
        <f t="shared" si="4"/>
        <v>0.40000000000000568</v>
      </c>
      <c r="Q13" s="131">
        <f t="shared" si="5"/>
        <v>14.7</v>
      </c>
      <c r="R13" s="131">
        <f>SUM(Q13-D13)</f>
        <v>-2.3000000000000007</v>
      </c>
      <c r="S13" s="62">
        <f t="shared" ref="S13:X22" si="11">AVERAGE(S30,S48,S66,S83,S100)</f>
        <v>23.67</v>
      </c>
      <c r="T13" s="63">
        <f t="shared" si="11"/>
        <v>885</v>
      </c>
      <c r="U13" s="63">
        <f t="shared" si="11"/>
        <v>905</v>
      </c>
      <c r="V13" s="63">
        <f t="shared" si="11"/>
        <v>185</v>
      </c>
      <c r="W13" s="64">
        <f t="shared" si="11"/>
        <v>1</v>
      </c>
      <c r="X13" s="61">
        <f t="shared" si="11"/>
        <v>178</v>
      </c>
      <c r="Y13" s="59">
        <f t="shared" si="7"/>
        <v>8</v>
      </c>
      <c r="Z13" s="59" t="e">
        <f t="shared" si="8"/>
        <v>#DIV/0!</v>
      </c>
      <c r="AA13" s="59" t="e">
        <f>SUM(Z13-N13)</f>
        <v>#DIV/0!</v>
      </c>
      <c r="AB13" s="62" t="e">
        <f t="shared" ref="AB13:AF22" si="12">AVERAGE(AB30,AB48,AB66,AB83,AB100)</f>
        <v>#DIV/0!</v>
      </c>
      <c r="AC13" s="63" t="e">
        <f t="shared" si="12"/>
        <v>#DIV/0!</v>
      </c>
      <c r="AD13" s="63" t="e">
        <f t="shared" si="12"/>
        <v>#DIV/0!</v>
      </c>
      <c r="AE13" s="63" t="e">
        <f t="shared" si="12"/>
        <v>#DIV/0!</v>
      </c>
      <c r="AF13" s="64" t="e">
        <f t="shared" si="12"/>
        <v>#DIV/0!</v>
      </c>
    </row>
    <row r="14" spans="1:32" x14ac:dyDescent="0.25">
      <c r="A14" s="166"/>
      <c r="B14" s="61">
        <v>5000</v>
      </c>
      <c r="C14" s="59">
        <v>177</v>
      </c>
      <c r="D14" s="59"/>
      <c r="E14" s="60"/>
      <c r="F14" s="110">
        <f t="shared" si="0"/>
        <v>195.3</v>
      </c>
      <c r="G14" s="111">
        <f t="shared" si="1"/>
        <v>20.300000000000011</v>
      </c>
      <c r="H14" s="131">
        <f t="shared" si="2"/>
        <v>19.100000000000001</v>
      </c>
      <c r="I14" s="131"/>
      <c r="J14" s="62">
        <f t="shared" si="10"/>
        <v>24.5</v>
      </c>
      <c r="K14" s="63">
        <f t="shared" si="10"/>
        <v>640</v>
      </c>
      <c r="L14" s="63">
        <f t="shared" si="10"/>
        <v>660</v>
      </c>
      <c r="M14" s="63">
        <f t="shared" si="10"/>
        <v>165</v>
      </c>
      <c r="N14" s="64">
        <f t="shared" si="10"/>
        <v>1</v>
      </c>
      <c r="O14" s="110">
        <f t="shared" si="10"/>
        <v>177.4</v>
      </c>
      <c r="P14" s="111">
        <f t="shared" si="4"/>
        <v>0.40000000000000568</v>
      </c>
      <c r="Q14" s="131">
        <f t="shared" si="5"/>
        <v>15.2</v>
      </c>
      <c r="R14" s="131"/>
      <c r="S14" s="62">
        <f t="shared" si="11"/>
        <v>24.57</v>
      </c>
      <c r="T14" s="63">
        <f t="shared" si="11"/>
        <v>890</v>
      </c>
      <c r="U14" s="63">
        <f t="shared" si="11"/>
        <v>910</v>
      </c>
      <c r="V14" s="63">
        <f t="shared" si="11"/>
        <v>175</v>
      </c>
      <c r="W14" s="64">
        <f t="shared" si="11"/>
        <v>1</v>
      </c>
      <c r="X14" s="61">
        <f t="shared" si="11"/>
        <v>179</v>
      </c>
      <c r="Y14" s="59">
        <f t="shared" si="7"/>
        <v>14</v>
      </c>
      <c r="Z14" s="59" t="e">
        <f t="shared" si="8"/>
        <v>#DIV/0!</v>
      </c>
      <c r="AA14" s="59"/>
      <c r="AB14" s="62" t="e">
        <f t="shared" si="12"/>
        <v>#DIV/0!</v>
      </c>
      <c r="AC14" s="63" t="e">
        <f t="shared" si="12"/>
        <v>#DIV/0!</v>
      </c>
      <c r="AD14" s="63" t="e">
        <f t="shared" si="12"/>
        <v>#DIV/0!</v>
      </c>
      <c r="AE14" s="63" t="e">
        <f t="shared" si="12"/>
        <v>#DIV/0!</v>
      </c>
      <c r="AF14" s="64" t="e">
        <f t="shared" si="12"/>
        <v>#DIV/0!</v>
      </c>
    </row>
    <row r="15" spans="1:32" x14ac:dyDescent="0.25">
      <c r="A15" s="166"/>
      <c r="B15" s="61">
        <v>4500</v>
      </c>
      <c r="C15" s="59">
        <v>177</v>
      </c>
      <c r="D15" s="59"/>
      <c r="E15" s="60">
        <v>25</v>
      </c>
      <c r="F15" s="110">
        <f t="shared" si="0"/>
        <v>195.9</v>
      </c>
      <c r="G15" s="111">
        <f t="shared" si="1"/>
        <v>20.900000000000006</v>
      </c>
      <c r="H15" s="131">
        <f t="shared" si="2"/>
        <v>19.600000000000001</v>
      </c>
      <c r="I15" s="131"/>
      <c r="J15" s="62">
        <f t="shared" si="10"/>
        <v>25.04</v>
      </c>
      <c r="K15" s="63">
        <f t="shared" si="10"/>
        <v>640</v>
      </c>
      <c r="L15" s="63">
        <f t="shared" si="10"/>
        <v>660</v>
      </c>
      <c r="M15" s="63">
        <f t="shared" si="10"/>
        <v>170</v>
      </c>
      <c r="N15" s="64">
        <f t="shared" si="10"/>
        <v>1</v>
      </c>
      <c r="O15" s="110">
        <f t="shared" si="10"/>
        <v>177.7</v>
      </c>
      <c r="P15" s="111">
        <f t="shared" si="4"/>
        <v>0.69999999999998863</v>
      </c>
      <c r="Q15" s="131">
        <f t="shared" si="5"/>
        <v>14.9</v>
      </c>
      <c r="R15" s="131"/>
      <c r="S15" s="62">
        <f t="shared" si="11"/>
        <v>25.03</v>
      </c>
      <c r="T15" s="63">
        <f t="shared" si="11"/>
        <v>890</v>
      </c>
      <c r="U15" s="63">
        <f t="shared" si="11"/>
        <v>910</v>
      </c>
      <c r="V15" s="63">
        <f t="shared" si="11"/>
        <v>175</v>
      </c>
      <c r="W15" s="64">
        <f t="shared" si="11"/>
        <v>1</v>
      </c>
      <c r="X15" s="61">
        <f t="shared" si="11"/>
        <v>178.7</v>
      </c>
      <c r="Y15" s="59">
        <f t="shared" si="7"/>
        <v>8.6999999999999886</v>
      </c>
      <c r="Z15" s="59" t="e">
        <f t="shared" si="8"/>
        <v>#DIV/0!</v>
      </c>
      <c r="AA15" s="59"/>
      <c r="AB15" s="62" t="e">
        <f t="shared" si="12"/>
        <v>#DIV/0!</v>
      </c>
      <c r="AC15" s="63" t="e">
        <f t="shared" si="12"/>
        <v>#DIV/0!</v>
      </c>
      <c r="AD15" s="63" t="e">
        <f t="shared" si="12"/>
        <v>#DIV/0!</v>
      </c>
      <c r="AE15" s="63" t="e">
        <f t="shared" si="12"/>
        <v>#DIV/0!</v>
      </c>
      <c r="AF15" s="64" t="e">
        <f t="shared" si="12"/>
        <v>#DIV/0!</v>
      </c>
    </row>
    <row r="16" spans="1:32" x14ac:dyDescent="0.25">
      <c r="A16" s="166"/>
      <c r="B16" s="61">
        <v>4000</v>
      </c>
      <c r="C16" s="59">
        <v>175</v>
      </c>
      <c r="D16" s="59">
        <v>17.399999999999999</v>
      </c>
      <c r="E16" s="60">
        <v>25</v>
      </c>
      <c r="F16" s="110">
        <f t="shared" si="0"/>
        <v>194.7</v>
      </c>
      <c r="G16" s="111">
        <f t="shared" si="1"/>
        <v>14.699999999999989</v>
      </c>
      <c r="H16" s="131">
        <f t="shared" si="2"/>
        <v>19.5</v>
      </c>
      <c r="I16" s="131">
        <f>SUM(H16-W16)</f>
        <v>18.52</v>
      </c>
      <c r="J16" s="62">
        <f t="shared" si="10"/>
        <v>25.1</v>
      </c>
      <c r="K16" s="63">
        <f t="shared" si="10"/>
        <v>640</v>
      </c>
      <c r="L16" s="63">
        <f t="shared" si="10"/>
        <v>660</v>
      </c>
      <c r="M16" s="63">
        <f t="shared" si="10"/>
        <v>165</v>
      </c>
      <c r="N16" s="64">
        <f t="shared" si="10"/>
        <v>0.92</v>
      </c>
      <c r="O16" s="110">
        <f t="shared" si="10"/>
        <v>177.4</v>
      </c>
      <c r="P16" s="111">
        <f t="shared" si="4"/>
        <v>2.4000000000000057</v>
      </c>
      <c r="Q16" s="131">
        <f t="shared" si="5"/>
        <v>15.5</v>
      </c>
      <c r="R16" s="131">
        <f>SUM(Q16-D16)</f>
        <v>-1.8999999999999986</v>
      </c>
      <c r="S16" s="62">
        <f t="shared" si="11"/>
        <v>25.06</v>
      </c>
      <c r="T16" s="63">
        <f t="shared" si="11"/>
        <v>890</v>
      </c>
      <c r="U16" s="63">
        <f t="shared" si="11"/>
        <v>910</v>
      </c>
      <c r="V16" s="63">
        <f t="shared" si="11"/>
        <v>180</v>
      </c>
      <c r="W16" s="64">
        <f t="shared" si="11"/>
        <v>0.98</v>
      </c>
      <c r="X16" s="61">
        <f t="shared" si="11"/>
        <v>176.6</v>
      </c>
      <c r="Y16" s="59">
        <f t="shared" si="7"/>
        <v>11.599999999999994</v>
      </c>
      <c r="Z16" s="59" t="e">
        <f t="shared" si="8"/>
        <v>#DIV/0!</v>
      </c>
      <c r="AA16" s="59" t="e">
        <f>SUM(Z16-N16)</f>
        <v>#DIV/0!</v>
      </c>
      <c r="AB16" s="62" t="e">
        <f t="shared" si="12"/>
        <v>#DIV/0!</v>
      </c>
      <c r="AC16" s="63" t="e">
        <f t="shared" si="12"/>
        <v>#DIV/0!</v>
      </c>
      <c r="AD16" s="63" t="e">
        <f t="shared" si="12"/>
        <v>#DIV/0!</v>
      </c>
      <c r="AE16" s="63" t="e">
        <f t="shared" si="12"/>
        <v>#DIV/0!</v>
      </c>
      <c r="AF16" s="64" t="e">
        <f t="shared" si="12"/>
        <v>#DIV/0!</v>
      </c>
    </row>
    <row r="17" spans="1:32" x14ac:dyDescent="0.25">
      <c r="A17" s="166"/>
      <c r="B17" s="61">
        <v>3000</v>
      </c>
      <c r="C17" s="59">
        <v>172.5</v>
      </c>
      <c r="D17" s="59"/>
      <c r="E17" s="60">
        <v>25</v>
      </c>
      <c r="F17" s="110">
        <f t="shared" si="0"/>
        <v>192.6</v>
      </c>
      <c r="G17" s="111">
        <f t="shared" si="1"/>
        <v>17.599999999999994</v>
      </c>
      <c r="H17" s="131">
        <f t="shared" si="2"/>
        <v>19.5</v>
      </c>
      <c r="I17" s="131"/>
      <c r="J17" s="62">
        <f t="shared" si="10"/>
        <v>25.1</v>
      </c>
      <c r="K17" s="63">
        <f t="shared" si="10"/>
        <v>640</v>
      </c>
      <c r="L17" s="63">
        <f t="shared" si="10"/>
        <v>660</v>
      </c>
      <c r="M17" s="63">
        <f t="shared" si="10"/>
        <v>165</v>
      </c>
      <c r="N17" s="64">
        <f t="shared" si="10"/>
        <v>0.94</v>
      </c>
      <c r="O17" s="110">
        <f t="shared" si="10"/>
        <v>175.2</v>
      </c>
      <c r="P17" s="111">
        <f t="shared" si="4"/>
        <v>2.6999999999999886</v>
      </c>
      <c r="Q17" s="131">
        <f t="shared" si="5"/>
        <v>15.4</v>
      </c>
      <c r="R17" s="131"/>
      <c r="S17" s="62">
        <f t="shared" si="11"/>
        <v>25.07</v>
      </c>
      <c r="T17" s="63">
        <f t="shared" si="11"/>
        <v>890</v>
      </c>
      <c r="U17" s="63">
        <f t="shared" si="11"/>
        <v>910</v>
      </c>
      <c r="V17" s="63">
        <f t="shared" si="11"/>
        <v>175</v>
      </c>
      <c r="W17" s="64">
        <f t="shared" si="11"/>
        <v>0.94</v>
      </c>
      <c r="X17" s="61">
        <f t="shared" si="11"/>
        <v>174.3</v>
      </c>
      <c r="Y17" s="59">
        <f t="shared" si="7"/>
        <v>9.3000000000000114</v>
      </c>
      <c r="Z17" s="59" t="e">
        <f t="shared" si="8"/>
        <v>#DIV/0!</v>
      </c>
      <c r="AA17" s="59"/>
      <c r="AB17" s="62" t="e">
        <f t="shared" si="12"/>
        <v>#DIV/0!</v>
      </c>
      <c r="AC17" s="63" t="e">
        <f t="shared" si="12"/>
        <v>#DIV/0!</v>
      </c>
      <c r="AD17" s="63" t="e">
        <f t="shared" si="12"/>
        <v>#DIV/0!</v>
      </c>
      <c r="AE17" s="63" t="e">
        <f t="shared" si="12"/>
        <v>#DIV/0!</v>
      </c>
      <c r="AF17" s="64" t="e">
        <f t="shared" si="12"/>
        <v>#DIV/0!</v>
      </c>
    </row>
    <row r="18" spans="1:32" x14ac:dyDescent="0.25">
      <c r="A18" s="166"/>
      <c r="B18" s="61">
        <v>2000</v>
      </c>
      <c r="C18" s="59">
        <v>170</v>
      </c>
      <c r="D18" s="59">
        <v>16.899999999999999</v>
      </c>
      <c r="E18" s="60">
        <v>25</v>
      </c>
      <c r="F18" s="110">
        <f t="shared" si="0"/>
        <v>189.6</v>
      </c>
      <c r="G18" s="111">
        <f t="shared" si="1"/>
        <v>14.599999999999994</v>
      </c>
      <c r="H18" s="131">
        <f t="shared" si="2"/>
        <v>19.100000000000001</v>
      </c>
      <c r="I18" s="131">
        <f>SUM(H18-W18)</f>
        <v>18.200000000000003</v>
      </c>
      <c r="J18" s="62">
        <f t="shared" si="10"/>
        <v>25.08</v>
      </c>
      <c r="K18" s="63">
        <f t="shared" si="10"/>
        <v>640</v>
      </c>
      <c r="L18" s="63">
        <f t="shared" si="10"/>
        <v>660</v>
      </c>
      <c r="M18" s="63">
        <f t="shared" si="10"/>
        <v>165</v>
      </c>
      <c r="N18" s="64">
        <f t="shared" si="10"/>
        <v>0.9</v>
      </c>
      <c r="O18" s="110">
        <f t="shared" si="10"/>
        <v>172.6</v>
      </c>
      <c r="P18" s="111">
        <f t="shared" si="4"/>
        <v>2.5999999999999943</v>
      </c>
      <c r="Q18" s="131">
        <f t="shared" si="5"/>
        <v>15.2</v>
      </c>
      <c r="R18" s="131">
        <f>SUM(Q18-D18)</f>
        <v>-1.6999999999999993</v>
      </c>
      <c r="S18" s="62">
        <f t="shared" si="11"/>
        <v>25.04</v>
      </c>
      <c r="T18" s="63">
        <f t="shared" si="11"/>
        <v>890</v>
      </c>
      <c r="U18" s="63">
        <f t="shared" si="11"/>
        <v>910</v>
      </c>
      <c r="V18" s="63">
        <f t="shared" si="11"/>
        <v>175</v>
      </c>
      <c r="W18" s="64">
        <f t="shared" si="11"/>
        <v>0.9</v>
      </c>
      <c r="X18" s="61">
        <f t="shared" si="11"/>
        <v>171.6</v>
      </c>
      <c r="Y18" s="59">
        <f t="shared" si="7"/>
        <v>6.5999999999999943</v>
      </c>
      <c r="Z18" s="59" t="e">
        <f t="shared" si="8"/>
        <v>#DIV/0!</v>
      </c>
      <c r="AA18" s="59" t="e">
        <f>SUM(Z18-N18)</f>
        <v>#DIV/0!</v>
      </c>
      <c r="AB18" s="62" t="e">
        <f t="shared" si="12"/>
        <v>#DIV/0!</v>
      </c>
      <c r="AC18" s="63" t="e">
        <f t="shared" si="12"/>
        <v>#DIV/0!</v>
      </c>
      <c r="AD18" s="63" t="e">
        <f t="shared" si="12"/>
        <v>#DIV/0!</v>
      </c>
      <c r="AE18" s="63" t="e">
        <f t="shared" si="12"/>
        <v>#DIV/0!</v>
      </c>
      <c r="AF18" s="64" t="e">
        <f t="shared" si="12"/>
        <v>#DIV/0!</v>
      </c>
    </row>
    <row r="19" spans="1:32" ht="15.75" thickBot="1" x14ac:dyDescent="0.3">
      <c r="A19" s="167"/>
      <c r="B19" s="67">
        <v>1000</v>
      </c>
      <c r="C19" s="65">
        <v>167.5</v>
      </c>
      <c r="D19" s="65"/>
      <c r="E19" s="66">
        <v>25</v>
      </c>
      <c r="F19" s="112">
        <f t="shared" si="0"/>
        <v>185</v>
      </c>
      <c r="G19" s="113">
        <f t="shared" si="1"/>
        <v>25</v>
      </c>
      <c r="H19" s="132">
        <f t="shared" si="2"/>
        <v>18.399999999999999</v>
      </c>
      <c r="I19" s="132"/>
      <c r="J19" s="68">
        <f t="shared" si="10"/>
        <v>25.5</v>
      </c>
      <c r="K19" s="69">
        <f t="shared" si="10"/>
        <v>635</v>
      </c>
      <c r="L19" s="69">
        <f t="shared" si="10"/>
        <v>655</v>
      </c>
      <c r="M19" s="69">
        <f t="shared" si="10"/>
        <v>155</v>
      </c>
      <c r="N19" s="70">
        <f t="shared" si="10"/>
        <v>0.84</v>
      </c>
      <c r="O19" s="112">
        <f t="shared" si="10"/>
        <v>170.8</v>
      </c>
      <c r="P19" s="113">
        <f t="shared" si="4"/>
        <v>3.3000000000000114</v>
      </c>
      <c r="Q19" s="132">
        <f t="shared" si="5"/>
        <v>15.1</v>
      </c>
      <c r="R19" s="132"/>
      <c r="S19" s="68">
        <f t="shared" si="11"/>
        <v>25.23</v>
      </c>
      <c r="T19" s="69">
        <f t="shared" si="11"/>
        <v>890</v>
      </c>
      <c r="U19" s="69">
        <f t="shared" si="11"/>
        <v>910</v>
      </c>
      <c r="V19" s="69">
        <f t="shared" si="11"/>
        <v>160</v>
      </c>
      <c r="W19" s="70">
        <f t="shared" si="11"/>
        <v>0.87</v>
      </c>
      <c r="X19" s="67">
        <f t="shared" si="11"/>
        <v>168.9</v>
      </c>
      <c r="Y19" s="65">
        <f t="shared" si="7"/>
        <v>13.900000000000006</v>
      </c>
      <c r="Z19" s="65" t="e">
        <f t="shared" si="8"/>
        <v>#DIV/0!</v>
      </c>
      <c r="AA19" s="65"/>
      <c r="AB19" s="68" t="e">
        <f t="shared" si="12"/>
        <v>#DIV/0!</v>
      </c>
      <c r="AC19" s="69" t="e">
        <f t="shared" si="12"/>
        <v>#DIV/0!</v>
      </c>
      <c r="AD19" s="69" t="e">
        <f t="shared" si="12"/>
        <v>#DIV/0!</v>
      </c>
      <c r="AE19" s="69" t="e">
        <f t="shared" si="12"/>
        <v>#DIV/0!</v>
      </c>
      <c r="AF19" s="70" t="e">
        <f t="shared" si="12"/>
        <v>#DIV/0!</v>
      </c>
    </row>
    <row r="20" spans="1:32" x14ac:dyDescent="0.25">
      <c r="A20" s="172" t="s">
        <v>17</v>
      </c>
      <c r="B20" s="82">
        <v>16000</v>
      </c>
      <c r="C20" s="38">
        <v>157</v>
      </c>
      <c r="D20" s="38">
        <v>11.9</v>
      </c>
      <c r="E20" s="47">
        <v>16.3</v>
      </c>
      <c r="F20" s="114">
        <v>175.4</v>
      </c>
      <c r="G20" s="115">
        <f t="shared" ref="G20:G36" si="13">SUM(F20-C20)</f>
        <v>18.400000000000006</v>
      </c>
      <c r="H20" s="133">
        <v>12.1</v>
      </c>
      <c r="I20" s="134">
        <f>SUM(H20-D20)</f>
        <v>0.19999999999999929</v>
      </c>
      <c r="J20" s="22">
        <v>16.07</v>
      </c>
      <c r="K20" s="23">
        <v>575</v>
      </c>
      <c r="L20" s="23">
        <v>595</v>
      </c>
      <c r="M20" s="23">
        <v>205</v>
      </c>
      <c r="N20" s="24">
        <v>1</v>
      </c>
      <c r="O20" s="153">
        <v>153.4</v>
      </c>
      <c r="P20" s="115">
        <f t="shared" si="4"/>
        <v>-3.5999999999999943</v>
      </c>
      <c r="Q20" s="133">
        <v>9.6999999999999993</v>
      </c>
      <c r="R20" s="151">
        <f>SUM(Q20-D20)</f>
        <v>-2.2000000000000011</v>
      </c>
      <c r="S20" s="22">
        <v>16.07</v>
      </c>
      <c r="T20" s="23">
        <v>810</v>
      </c>
      <c r="U20" s="23">
        <v>830</v>
      </c>
      <c r="V20" s="23">
        <v>210</v>
      </c>
      <c r="W20" s="24">
        <v>1</v>
      </c>
      <c r="X20" s="44">
        <v>157.5</v>
      </c>
      <c r="Y20" s="33"/>
      <c r="Z20" s="33"/>
      <c r="AA20" s="33"/>
      <c r="AB20" s="33"/>
      <c r="AC20" s="33"/>
      <c r="AD20" s="33"/>
      <c r="AE20" s="33"/>
      <c r="AF20" s="34"/>
    </row>
    <row r="21" spans="1:32" x14ac:dyDescent="0.25">
      <c r="A21" s="173"/>
      <c r="B21" s="83">
        <v>15000</v>
      </c>
      <c r="C21" s="12">
        <v>160</v>
      </c>
      <c r="D21" s="12"/>
      <c r="E21" s="48"/>
      <c r="F21" s="116">
        <v>177.7</v>
      </c>
      <c r="G21" s="117">
        <f t="shared" si="13"/>
        <v>17.699999999999989</v>
      </c>
      <c r="H21" s="135">
        <v>12.5</v>
      </c>
      <c r="I21" s="134"/>
      <c r="J21" s="9">
        <v>16.72</v>
      </c>
      <c r="K21" s="10">
        <v>590</v>
      </c>
      <c r="L21" s="10">
        <v>610</v>
      </c>
      <c r="M21" s="10">
        <v>200</v>
      </c>
      <c r="N21" s="26">
        <v>1</v>
      </c>
      <c r="O21" s="154">
        <v>157.19999999999999</v>
      </c>
      <c r="P21" s="117">
        <f t="shared" si="4"/>
        <v>-2.8000000000000114</v>
      </c>
      <c r="Q21" s="135">
        <v>10.1</v>
      </c>
      <c r="R21" s="134"/>
      <c r="S21" s="9">
        <v>16.73</v>
      </c>
      <c r="T21" s="10">
        <v>825</v>
      </c>
      <c r="U21" s="10">
        <v>845</v>
      </c>
      <c r="V21" s="10">
        <v>210</v>
      </c>
      <c r="W21" s="26">
        <v>1</v>
      </c>
      <c r="X21" s="45">
        <v>160.6</v>
      </c>
      <c r="Y21" s="11"/>
      <c r="Z21" s="11"/>
      <c r="AA21" s="11"/>
      <c r="AB21" s="11"/>
      <c r="AC21" s="11"/>
      <c r="AD21" s="11"/>
      <c r="AE21" s="11"/>
      <c r="AF21" s="35"/>
    </row>
    <row r="22" spans="1:32" x14ac:dyDescent="0.25">
      <c r="A22" s="173"/>
      <c r="B22" s="83">
        <v>14000</v>
      </c>
      <c r="C22" s="12">
        <v>163</v>
      </c>
      <c r="D22" s="12">
        <v>12.7</v>
      </c>
      <c r="E22" s="48">
        <v>17.7</v>
      </c>
      <c r="F22" s="116">
        <v>180.4</v>
      </c>
      <c r="G22" s="117">
        <f t="shared" si="13"/>
        <v>17.400000000000006</v>
      </c>
      <c r="H22" s="135">
        <v>13.1</v>
      </c>
      <c r="I22" s="134">
        <f>SUM(H22-D22)</f>
        <v>0.40000000000000036</v>
      </c>
      <c r="J22" s="9">
        <v>17.399999999999999</v>
      </c>
      <c r="K22" s="10">
        <v>600</v>
      </c>
      <c r="L22" s="10">
        <v>620</v>
      </c>
      <c r="M22" s="10">
        <v>200</v>
      </c>
      <c r="N22" s="26">
        <v>1</v>
      </c>
      <c r="O22" s="154">
        <v>160.80000000000001</v>
      </c>
      <c r="P22" s="117">
        <f t="shared" si="4"/>
        <v>-2.1999999999999886</v>
      </c>
      <c r="Q22" s="135">
        <v>10.6</v>
      </c>
      <c r="R22" s="134">
        <f>SUM(Q22-D22)</f>
        <v>-2.0999999999999996</v>
      </c>
      <c r="S22" s="9">
        <v>17.420000000000002</v>
      </c>
      <c r="T22" s="10">
        <v>840</v>
      </c>
      <c r="U22" s="10">
        <v>860</v>
      </c>
      <c r="V22" s="10">
        <v>205</v>
      </c>
      <c r="W22" s="26">
        <v>1</v>
      </c>
      <c r="X22" s="45">
        <v>163.5</v>
      </c>
      <c r="Y22" s="11"/>
      <c r="Z22" s="11"/>
      <c r="AA22" s="11"/>
      <c r="AB22" s="11"/>
      <c r="AC22" s="11"/>
      <c r="AD22" s="11"/>
      <c r="AE22" s="11"/>
      <c r="AF22" s="35"/>
    </row>
    <row r="23" spans="1:32" x14ac:dyDescent="0.25">
      <c r="A23" s="173"/>
      <c r="B23" s="83">
        <v>13000</v>
      </c>
      <c r="C23" s="12">
        <v>165</v>
      </c>
      <c r="D23" s="12"/>
      <c r="E23" s="48"/>
      <c r="F23" s="116">
        <v>182.2</v>
      </c>
      <c r="G23" s="117">
        <f t="shared" si="13"/>
        <v>17.199999999999989</v>
      </c>
      <c r="H23" s="135">
        <v>13.6</v>
      </c>
      <c r="I23" s="134"/>
      <c r="J23" s="9">
        <v>18.100000000000001</v>
      </c>
      <c r="K23" s="10">
        <v>610</v>
      </c>
      <c r="L23" s="10">
        <v>630</v>
      </c>
      <c r="M23" s="10">
        <v>195</v>
      </c>
      <c r="N23" s="26">
        <v>1</v>
      </c>
      <c r="O23" s="154">
        <v>163.1</v>
      </c>
      <c r="P23" s="117">
        <f t="shared" si="4"/>
        <v>-1.9000000000000057</v>
      </c>
      <c r="Q23" s="135">
        <v>10.9</v>
      </c>
      <c r="R23" s="134"/>
      <c r="S23" s="9">
        <v>18.100000000000001</v>
      </c>
      <c r="T23" s="10">
        <v>850</v>
      </c>
      <c r="U23" s="10">
        <v>870</v>
      </c>
      <c r="V23" s="10">
        <v>205</v>
      </c>
      <c r="W23" s="26">
        <v>1</v>
      </c>
      <c r="X23" s="45">
        <v>165.9</v>
      </c>
      <c r="Y23" s="11"/>
      <c r="Z23" s="11"/>
      <c r="AA23" s="11"/>
      <c r="AB23" s="11"/>
      <c r="AC23" s="11"/>
      <c r="AD23" s="11"/>
      <c r="AE23" s="11"/>
      <c r="AF23" s="35"/>
    </row>
    <row r="24" spans="1:32" x14ac:dyDescent="0.25">
      <c r="A24" s="173"/>
      <c r="B24" s="83">
        <v>12000</v>
      </c>
      <c r="C24" s="12">
        <v>167</v>
      </c>
      <c r="D24" s="12">
        <v>13.5</v>
      </c>
      <c r="E24" s="48">
        <v>19.100000000000001</v>
      </c>
      <c r="F24" s="116">
        <v>184.6</v>
      </c>
      <c r="G24" s="117">
        <f t="shared" si="13"/>
        <v>17.599999999999994</v>
      </c>
      <c r="H24" s="135">
        <v>14.3</v>
      </c>
      <c r="I24" s="134">
        <f>SUM(H24-D24)</f>
        <v>0.80000000000000071</v>
      </c>
      <c r="J24" s="9">
        <v>18.82</v>
      </c>
      <c r="K24" s="10">
        <v>615</v>
      </c>
      <c r="L24" s="10">
        <v>635</v>
      </c>
      <c r="M24" s="10">
        <v>190</v>
      </c>
      <c r="N24" s="26">
        <v>1</v>
      </c>
      <c r="O24" s="154">
        <v>165.2</v>
      </c>
      <c r="P24" s="117">
        <f t="shared" si="4"/>
        <v>-1.8000000000000114</v>
      </c>
      <c r="Q24" s="135">
        <v>11.4</v>
      </c>
      <c r="R24" s="134">
        <f>SUM(Q24-D24)</f>
        <v>-2.0999999999999996</v>
      </c>
      <c r="S24" s="9">
        <v>18.82</v>
      </c>
      <c r="T24" s="10">
        <v>860</v>
      </c>
      <c r="U24" s="10">
        <v>880</v>
      </c>
      <c r="V24" s="10">
        <v>200</v>
      </c>
      <c r="W24" s="26">
        <v>1</v>
      </c>
      <c r="X24" s="45">
        <v>168.2</v>
      </c>
      <c r="Y24" s="11"/>
      <c r="Z24" s="11"/>
      <c r="AA24" s="11"/>
      <c r="AB24" s="11"/>
      <c r="AC24" s="11"/>
      <c r="AD24" s="11"/>
      <c r="AE24" s="11"/>
      <c r="AF24" s="35"/>
    </row>
    <row r="25" spans="1:32" x14ac:dyDescent="0.25">
      <c r="A25" s="173"/>
      <c r="B25" s="83">
        <v>11000</v>
      </c>
      <c r="C25" s="12">
        <v>169</v>
      </c>
      <c r="D25" s="12"/>
      <c r="E25" s="48"/>
      <c r="F25" s="116">
        <v>186.3</v>
      </c>
      <c r="G25" s="117">
        <f t="shared" si="13"/>
        <v>17.300000000000011</v>
      </c>
      <c r="H25" s="135">
        <v>14.9</v>
      </c>
      <c r="I25" s="134"/>
      <c r="J25" s="9">
        <v>19.57</v>
      </c>
      <c r="K25" s="10">
        <v>620</v>
      </c>
      <c r="L25" s="10">
        <v>640</v>
      </c>
      <c r="M25" s="10">
        <v>190</v>
      </c>
      <c r="N25" s="26">
        <v>1</v>
      </c>
      <c r="O25" s="154">
        <v>168</v>
      </c>
      <c r="P25" s="117">
        <f t="shared" si="4"/>
        <v>-1</v>
      </c>
      <c r="Q25" s="135">
        <v>12</v>
      </c>
      <c r="R25" s="134"/>
      <c r="S25" s="9">
        <v>19.57</v>
      </c>
      <c r="T25" s="10">
        <v>865</v>
      </c>
      <c r="U25" s="10">
        <v>885</v>
      </c>
      <c r="V25" s="10">
        <v>200</v>
      </c>
      <c r="W25" s="26">
        <v>1</v>
      </c>
      <c r="X25" s="45">
        <v>170</v>
      </c>
      <c r="Y25" s="11"/>
      <c r="Z25" s="11"/>
      <c r="AA25" s="11"/>
      <c r="AB25" s="11"/>
      <c r="AC25" s="11"/>
      <c r="AD25" s="11"/>
      <c r="AE25" s="11"/>
      <c r="AF25" s="35"/>
    </row>
    <row r="26" spans="1:32" x14ac:dyDescent="0.25">
      <c r="A26" s="173"/>
      <c r="B26" s="83">
        <v>10000</v>
      </c>
      <c r="C26" s="12">
        <v>171</v>
      </c>
      <c r="D26" s="12">
        <v>14.5</v>
      </c>
      <c r="E26" s="48">
        <v>20.6</v>
      </c>
      <c r="F26" s="116">
        <v>187.9</v>
      </c>
      <c r="G26" s="117">
        <f t="shared" si="13"/>
        <v>16.900000000000006</v>
      </c>
      <c r="H26" s="135">
        <v>15.5</v>
      </c>
      <c r="I26" s="134">
        <f>SUM(H26-D26)</f>
        <v>1</v>
      </c>
      <c r="J26" s="9">
        <v>20.34</v>
      </c>
      <c r="K26" s="10">
        <v>630</v>
      </c>
      <c r="L26" s="10">
        <v>650</v>
      </c>
      <c r="M26" s="10">
        <v>185</v>
      </c>
      <c r="N26" s="26">
        <v>1</v>
      </c>
      <c r="O26" s="154">
        <v>169.6</v>
      </c>
      <c r="P26" s="117">
        <f t="shared" si="4"/>
        <v>-1.4000000000000057</v>
      </c>
      <c r="Q26" s="135">
        <v>12.4</v>
      </c>
      <c r="R26" s="134">
        <f>SUM(Q26-D26)</f>
        <v>-2.0999999999999996</v>
      </c>
      <c r="S26" s="9">
        <v>20.34</v>
      </c>
      <c r="T26" s="10">
        <v>875</v>
      </c>
      <c r="U26" s="10">
        <v>895</v>
      </c>
      <c r="V26" s="10">
        <v>195</v>
      </c>
      <c r="W26" s="26">
        <v>1</v>
      </c>
      <c r="X26" s="45">
        <v>172</v>
      </c>
      <c r="Y26" s="11"/>
      <c r="Z26" s="11"/>
      <c r="AA26" s="11"/>
      <c r="AB26" s="11"/>
      <c r="AC26" s="11"/>
      <c r="AD26" s="11"/>
      <c r="AE26" s="11"/>
      <c r="AF26" s="35"/>
    </row>
    <row r="27" spans="1:32" x14ac:dyDescent="0.25">
      <c r="A27" s="173"/>
      <c r="B27" s="83">
        <v>9000</v>
      </c>
      <c r="C27" s="12">
        <v>172.5</v>
      </c>
      <c r="D27" s="12"/>
      <c r="E27" s="48"/>
      <c r="F27" s="116">
        <v>189.4</v>
      </c>
      <c r="G27" s="117">
        <f t="shared" si="13"/>
        <v>16.900000000000006</v>
      </c>
      <c r="H27" s="135">
        <v>16.2</v>
      </c>
      <c r="I27" s="134"/>
      <c r="J27" s="9">
        <v>21.13</v>
      </c>
      <c r="K27" s="10">
        <v>630</v>
      </c>
      <c r="L27" s="10">
        <v>650</v>
      </c>
      <c r="M27" s="10">
        <v>180</v>
      </c>
      <c r="N27" s="26">
        <v>1</v>
      </c>
      <c r="O27" s="154">
        <v>171.3</v>
      </c>
      <c r="P27" s="117">
        <f t="shared" si="4"/>
        <v>-1.1999999999999886</v>
      </c>
      <c r="Q27" s="135">
        <v>12.9</v>
      </c>
      <c r="R27" s="134"/>
      <c r="S27" s="9">
        <v>21.13</v>
      </c>
      <c r="T27" s="10">
        <v>880</v>
      </c>
      <c r="U27" s="10">
        <v>900</v>
      </c>
      <c r="V27" s="10">
        <v>195</v>
      </c>
      <c r="W27" s="26">
        <v>1</v>
      </c>
      <c r="X27" s="45">
        <v>173.7</v>
      </c>
      <c r="Y27" s="11"/>
      <c r="Z27" s="11"/>
      <c r="AA27" s="11"/>
      <c r="AB27" s="11"/>
      <c r="AC27" s="11"/>
      <c r="AD27" s="11"/>
      <c r="AE27" s="11"/>
      <c r="AF27" s="35"/>
    </row>
    <row r="28" spans="1:32" x14ac:dyDescent="0.25">
      <c r="A28" s="173"/>
      <c r="B28" s="83">
        <v>8000</v>
      </c>
      <c r="C28" s="12">
        <v>174</v>
      </c>
      <c r="D28" s="12">
        <v>15.7</v>
      </c>
      <c r="E28" s="48">
        <v>22.3</v>
      </c>
      <c r="F28" s="116">
        <v>190.8</v>
      </c>
      <c r="G28" s="117">
        <f t="shared" si="13"/>
        <v>16.800000000000011</v>
      </c>
      <c r="H28" s="135">
        <v>16.8</v>
      </c>
      <c r="I28" s="134">
        <f>SUM(H28-D28)</f>
        <v>1.1000000000000014</v>
      </c>
      <c r="J28" s="9">
        <v>21.95</v>
      </c>
      <c r="K28" s="10">
        <v>635</v>
      </c>
      <c r="L28" s="10">
        <v>655</v>
      </c>
      <c r="M28" s="10">
        <v>180</v>
      </c>
      <c r="N28" s="26">
        <v>1</v>
      </c>
      <c r="O28" s="154">
        <v>173.5</v>
      </c>
      <c r="P28" s="117">
        <f t="shared" si="4"/>
        <v>-0.5</v>
      </c>
      <c r="Q28" s="135">
        <v>13.5</v>
      </c>
      <c r="R28" s="134">
        <f>SUM(Q28-D28)</f>
        <v>-2.1999999999999993</v>
      </c>
      <c r="S28" s="9">
        <v>21.95</v>
      </c>
      <c r="T28" s="10">
        <v>880</v>
      </c>
      <c r="U28" s="10">
        <v>900</v>
      </c>
      <c r="V28" s="10">
        <v>190</v>
      </c>
      <c r="W28" s="26">
        <v>1</v>
      </c>
      <c r="X28" s="45">
        <v>175.5</v>
      </c>
      <c r="Y28" s="11"/>
      <c r="Z28" s="11"/>
      <c r="AA28" s="11"/>
      <c r="AB28" s="11"/>
      <c r="AC28" s="11"/>
      <c r="AD28" s="11"/>
      <c r="AE28" s="11"/>
      <c r="AF28" s="35"/>
    </row>
    <row r="29" spans="1:32" x14ac:dyDescent="0.25">
      <c r="A29" s="173"/>
      <c r="B29" s="83">
        <v>7000</v>
      </c>
      <c r="C29" s="12">
        <v>175</v>
      </c>
      <c r="D29" s="12"/>
      <c r="E29" s="48"/>
      <c r="F29" s="116">
        <v>192.5</v>
      </c>
      <c r="G29" s="117">
        <f t="shared" si="13"/>
        <v>17.5</v>
      </c>
      <c r="H29" s="135">
        <v>17.600000000000001</v>
      </c>
      <c r="I29" s="134"/>
      <c r="J29" s="9">
        <v>22.8</v>
      </c>
      <c r="K29" s="10">
        <v>635</v>
      </c>
      <c r="L29" s="10">
        <v>655</v>
      </c>
      <c r="M29" s="10">
        <v>175</v>
      </c>
      <c r="N29" s="26">
        <v>1</v>
      </c>
      <c r="O29" s="154">
        <v>175.1</v>
      </c>
      <c r="P29" s="117">
        <f t="shared" si="4"/>
        <v>9.9999999999994316E-2</v>
      </c>
      <c r="Q29" s="135">
        <v>14</v>
      </c>
      <c r="R29" s="134"/>
      <c r="S29" s="9">
        <v>22.8</v>
      </c>
      <c r="T29" s="10">
        <v>885</v>
      </c>
      <c r="U29" s="10">
        <v>905</v>
      </c>
      <c r="V29" s="10">
        <v>190</v>
      </c>
      <c r="W29" s="26">
        <v>1</v>
      </c>
      <c r="X29" s="45">
        <v>176.9</v>
      </c>
      <c r="Y29" s="11"/>
      <c r="Z29" s="11"/>
      <c r="AA29" s="11"/>
      <c r="AB29" s="11"/>
      <c r="AC29" s="11"/>
      <c r="AD29" s="11"/>
      <c r="AE29" s="11"/>
      <c r="AF29" s="35"/>
    </row>
    <row r="30" spans="1:32" x14ac:dyDescent="0.25">
      <c r="A30" s="173"/>
      <c r="B30" s="83">
        <v>6000</v>
      </c>
      <c r="C30" s="12">
        <v>176</v>
      </c>
      <c r="D30" s="12">
        <v>17</v>
      </c>
      <c r="E30" s="48">
        <v>24.1</v>
      </c>
      <c r="F30" s="116">
        <v>193.8</v>
      </c>
      <c r="G30" s="117">
        <f t="shared" si="13"/>
        <v>17.800000000000011</v>
      </c>
      <c r="H30" s="135">
        <v>18.2</v>
      </c>
      <c r="I30" s="134">
        <f>SUM(H30-D30)</f>
        <v>1.1999999999999993</v>
      </c>
      <c r="J30" s="9">
        <v>23.67</v>
      </c>
      <c r="K30" s="10">
        <v>640</v>
      </c>
      <c r="L30" s="10">
        <v>660</v>
      </c>
      <c r="M30" s="10">
        <v>170</v>
      </c>
      <c r="N30" s="26">
        <v>1</v>
      </c>
      <c r="O30" s="154">
        <v>176.4</v>
      </c>
      <c r="P30" s="117">
        <f t="shared" si="4"/>
        <v>0.40000000000000568</v>
      </c>
      <c r="Q30" s="135">
        <v>14.7</v>
      </c>
      <c r="R30" s="134">
        <f>SUM(Q30-D30)</f>
        <v>-2.3000000000000007</v>
      </c>
      <c r="S30" s="9">
        <v>23.67</v>
      </c>
      <c r="T30" s="10">
        <v>885</v>
      </c>
      <c r="U30" s="10">
        <v>905</v>
      </c>
      <c r="V30" s="10">
        <v>185</v>
      </c>
      <c r="W30" s="26">
        <v>1</v>
      </c>
      <c r="X30" s="45">
        <v>178</v>
      </c>
      <c r="Y30" s="11"/>
      <c r="Z30" s="11"/>
      <c r="AA30" s="11"/>
      <c r="AB30" s="11"/>
      <c r="AC30" s="11"/>
      <c r="AD30" s="11"/>
      <c r="AE30" s="11"/>
      <c r="AF30" s="35"/>
    </row>
    <row r="31" spans="1:32" x14ac:dyDescent="0.25">
      <c r="A31" s="173"/>
      <c r="B31" s="83">
        <v>5000</v>
      </c>
      <c r="C31" s="12">
        <v>177</v>
      </c>
      <c r="D31" s="12"/>
      <c r="E31" s="48"/>
      <c r="F31" s="116">
        <v>195.3</v>
      </c>
      <c r="G31" s="117">
        <f t="shared" si="13"/>
        <v>18.300000000000011</v>
      </c>
      <c r="H31" s="135">
        <v>19.100000000000001</v>
      </c>
      <c r="I31" s="134"/>
      <c r="J31" s="9">
        <v>24.5</v>
      </c>
      <c r="K31" s="10">
        <v>640</v>
      </c>
      <c r="L31" s="10">
        <v>660</v>
      </c>
      <c r="M31" s="10">
        <v>165</v>
      </c>
      <c r="N31" s="26">
        <v>1</v>
      </c>
      <c r="O31" s="154">
        <v>177.4</v>
      </c>
      <c r="P31" s="117">
        <f t="shared" si="4"/>
        <v>0.40000000000000568</v>
      </c>
      <c r="Q31" s="135">
        <v>15.2</v>
      </c>
      <c r="R31" s="134"/>
      <c r="S31" s="9">
        <v>24.57</v>
      </c>
      <c r="T31" s="10">
        <v>890</v>
      </c>
      <c r="U31" s="10">
        <v>910</v>
      </c>
      <c r="V31" s="10">
        <v>175</v>
      </c>
      <c r="W31" s="26">
        <v>1</v>
      </c>
      <c r="X31" s="45">
        <v>179</v>
      </c>
      <c r="Y31" s="11"/>
      <c r="Z31" s="11"/>
      <c r="AA31" s="11"/>
      <c r="AB31" s="11"/>
      <c r="AC31" s="11"/>
      <c r="AD31" s="11"/>
      <c r="AE31" s="11"/>
      <c r="AF31" s="35"/>
    </row>
    <row r="32" spans="1:32" x14ac:dyDescent="0.25">
      <c r="A32" s="173"/>
      <c r="B32" s="84">
        <v>4500</v>
      </c>
      <c r="C32" s="86">
        <v>177</v>
      </c>
      <c r="D32" s="86"/>
      <c r="E32" s="87">
        <v>25</v>
      </c>
      <c r="F32" s="118">
        <v>195.9</v>
      </c>
      <c r="G32" s="119">
        <f t="shared" si="13"/>
        <v>18.900000000000006</v>
      </c>
      <c r="H32" s="136">
        <v>19.600000000000001</v>
      </c>
      <c r="I32" s="137"/>
      <c r="J32" s="91">
        <v>25.04</v>
      </c>
      <c r="K32" s="92">
        <v>640</v>
      </c>
      <c r="L32" s="92">
        <v>660</v>
      </c>
      <c r="M32" s="92">
        <v>170</v>
      </c>
      <c r="N32" s="93">
        <v>1</v>
      </c>
      <c r="O32" s="155">
        <v>177.7</v>
      </c>
      <c r="P32" s="119">
        <f t="shared" si="4"/>
        <v>0.69999999999998863</v>
      </c>
      <c r="Q32" s="136">
        <v>14.9</v>
      </c>
      <c r="R32" s="137"/>
      <c r="S32" s="91">
        <v>25.03</v>
      </c>
      <c r="T32" s="92">
        <v>890</v>
      </c>
      <c r="U32" s="92">
        <v>910</v>
      </c>
      <c r="V32" s="92">
        <v>175</v>
      </c>
      <c r="W32" s="93">
        <v>1</v>
      </c>
      <c r="X32" s="94">
        <v>178.7</v>
      </c>
      <c r="Y32" s="95"/>
      <c r="Z32" s="95"/>
      <c r="AA32" s="95"/>
      <c r="AB32" s="95"/>
      <c r="AC32" s="95"/>
      <c r="AD32" s="95"/>
      <c r="AE32" s="95"/>
      <c r="AF32" s="96"/>
    </row>
    <row r="33" spans="1:32" x14ac:dyDescent="0.25">
      <c r="A33" s="173"/>
      <c r="B33" s="83">
        <v>4000</v>
      </c>
      <c r="C33" s="12">
        <v>175</v>
      </c>
      <c r="D33" s="12">
        <v>17.399999999999999</v>
      </c>
      <c r="E33" s="49">
        <v>25</v>
      </c>
      <c r="F33" s="116">
        <v>194.7</v>
      </c>
      <c r="G33" s="117">
        <f t="shared" si="13"/>
        <v>19.699999999999989</v>
      </c>
      <c r="H33" s="138">
        <v>19.5</v>
      </c>
      <c r="I33" s="134">
        <f>SUM(H33-D33)</f>
        <v>2.1000000000000014</v>
      </c>
      <c r="J33" s="9">
        <v>25.1</v>
      </c>
      <c r="K33" s="10">
        <v>640</v>
      </c>
      <c r="L33" s="10">
        <v>660</v>
      </c>
      <c r="M33" s="10">
        <v>165</v>
      </c>
      <c r="N33" s="26">
        <v>0.92</v>
      </c>
      <c r="O33" s="154">
        <v>177.4</v>
      </c>
      <c r="P33" s="117">
        <f t="shared" si="4"/>
        <v>2.4000000000000057</v>
      </c>
      <c r="Q33" s="135">
        <v>15.5</v>
      </c>
      <c r="R33" s="134">
        <f>SUM(Q33-D33)</f>
        <v>-1.8999999999999986</v>
      </c>
      <c r="S33" s="9">
        <v>25.06</v>
      </c>
      <c r="T33" s="10">
        <v>890</v>
      </c>
      <c r="U33" s="10">
        <v>910</v>
      </c>
      <c r="V33" s="10">
        <v>180</v>
      </c>
      <c r="W33" s="26">
        <v>0.98</v>
      </c>
      <c r="X33" s="45">
        <v>176.6</v>
      </c>
      <c r="Y33" s="11"/>
      <c r="Z33" s="11"/>
      <c r="AA33" s="11"/>
      <c r="AB33" s="11"/>
      <c r="AC33" s="11"/>
      <c r="AD33" s="11"/>
      <c r="AE33" s="11"/>
      <c r="AF33" s="35"/>
    </row>
    <row r="34" spans="1:32" x14ac:dyDescent="0.25">
      <c r="A34" s="173"/>
      <c r="B34" s="83">
        <v>3000</v>
      </c>
      <c r="C34" s="12">
        <v>172.5</v>
      </c>
      <c r="D34" s="39"/>
      <c r="E34" s="48">
        <v>25</v>
      </c>
      <c r="F34" s="116">
        <v>192.6</v>
      </c>
      <c r="G34" s="117">
        <f t="shared" si="13"/>
        <v>20.099999999999994</v>
      </c>
      <c r="H34" s="135">
        <v>19.5</v>
      </c>
      <c r="I34" s="134"/>
      <c r="J34" s="9">
        <v>25.1</v>
      </c>
      <c r="K34" s="10">
        <v>640</v>
      </c>
      <c r="L34" s="10">
        <v>660</v>
      </c>
      <c r="M34" s="10">
        <v>165</v>
      </c>
      <c r="N34" s="26">
        <v>0.94</v>
      </c>
      <c r="O34" s="154">
        <v>175.2</v>
      </c>
      <c r="P34" s="117">
        <f t="shared" si="4"/>
        <v>2.6999999999999886</v>
      </c>
      <c r="Q34" s="135">
        <v>15.4</v>
      </c>
      <c r="R34" s="134"/>
      <c r="S34" s="9">
        <v>25.07</v>
      </c>
      <c r="T34" s="10">
        <v>890</v>
      </c>
      <c r="U34" s="10">
        <v>910</v>
      </c>
      <c r="V34" s="10">
        <v>175</v>
      </c>
      <c r="W34" s="26">
        <v>0.94</v>
      </c>
      <c r="X34" s="45">
        <v>174.3</v>
      </c>
      <c r="Y34" s="11"/>
      <c r="Z34" s="11"/>
      <c r="AA34" s="11"/>
      <c r="AB34" s="11"/>
      <c r="AC34" s="11"/>
      <c r="AD34" s="11"/>
      <c r="AE34" s="11"/>
      <c r="AF34" s="35"/>
    </row>
    <row r="35" spans="1:32" x14ac:dyDescent="0.25">
      <c r="A35" s="173"/>
      <c r="B35" s="83">
        <v>2000</v>
      </c>
      <c r="C35" s="12">
        <v>170</v>
      </c>
      <c r="D35" s="12">
        <v>16.899999999999999</v>
      </c>
      <c r="E35" s="48">
        <v>25</v>
      </c>
      <c r="F35" s="116">
        <v>189.6</v>
      </c>
      <c r="G35" s="117">
        <f t="shared" si="13"/>
        <v>19.599999999999994</v>
      </c>
      <c r="H35" s="135">
        <v>19.100000000000001</v>
      </c>
      <c r="I35" s="134">
        <f>SUM(H35-D35)</f>
        <v>2.2000000000000028</v>
      </c>
      <c r="J35" s="9">
        <v>25.08</v>
      </c>
      <c r="K35" s="10">
        <v>640</v>
      </c>
      <c r="L35" s="10">
        <v>660</v>
      </c>
      <c r="M35" s="10">
        <v>165</v>
      </c>
      <c r="N35" s="26">
        <v>0.9</v>
      </c>
      <c r="O35" s="154">
        <v>172.6</v>
      </c>
      <c r="P35" s="117">
        <f>SUM(O35-C35)</f>
        <v>2.5999999999999943</v>
      </c>
      <c r="Q35" s="135">
        <v>15.2</v>
      </c>
      <c r="R35" s="134">
        <f>SUM(Q35-D35)</f>
        <v>-1.6999999999999993</v>
      </c>
      <c r="S35" s="9">
        <v>25.04</v>
      </c>
      <c r="T35" s="10">
        <v>890</v>
      </c>
      <c r="U35" s="10">
        <v>910</v>
      </c>
      <c r="V35" s="10">
        <v>175</v>
      </c>
      <c r="W35" s="26">
        <v>0.9</v>
      </c>
      <c r="X35" s="45">
        <v>171.6</v>
      </c>
      <c r="Y35" s="11"/>
      <c r="Z35" s="11"/>
      <c r="AA35" s="11"/>
      <c r="AB35" s="11"/>
      <c r="AC35" s="11"/>
      <c r="AD35" s="11"/>
      <c r="AE35" s="11"/>
      <c r="AF35" s="35"/>
    </row>
    <row r="36" spans="1:32" ht="15.75" thickBot="1" x14ac:dyDescent="0.3">
      <c r="A36" s="174"/>
      <c r="B36" s="85">
        <v>1000</v>
      </c>
      <c r="C36" s="40">
        <v>167.5</v>
      </c>
      <c r="D36" s="40"/>
      <c r="E36" s="50">
        <v>25</v>
      </c>
      <c r="F36" s="120">
        <v>185</v>
      </c>
      <c r="G36" s="121">
        <f t="shared" si="13"/>
        <v>17.5</v>
      </c>
      <c r="H36" s="139">
        <v>18.399999999999999</v>
      </c>
      <c r="I36" s="140"/>
      <c r="J36" s="29">
        <v>25.5</v>
      </c>
      <c r="K36" s="30">
        <v>635</v>
      </c>
      <c r="L36" s="30">
        <v>655</v>
      </c>
      <c r="M36" s="30">
        <v>155</v>
      </c>
      <c r="N36" s="31">
        <v>0.84</v>
      </c>
      <c r="O36" s="156">
        <v>170.8</v>
      </c>
      <c r="P36" s="121">
        <f>SUM(O36-C36)</f>
        <v>3.3000000000000114</v>
      </c>
      <c r="Q36" s="139">
        <v>15.1</v>
      </c>
      <c r="R36" s="140"/>
      <c r="S36" s="29">
        <v>25.23</v>
      </c>
      <c r="T36" s="30">
        <v>890</v>
      </c>
      <c r="U36" s="30">
        <v>910</v>
      </c>
      <c r="V36" s="30">
        <v>160</v>
      </c>
      <c r="W36" s="31">
        <v>0.87</v>
      </c>
      <c r="X36" s="46">
        <v>168.9</v>
      </c>
      <c r="Y36" s="36"/>
      <c r="Z36" s="36"/>
      <c r="AA36" s="36"/>
      <c r="AB36" s="36"/>
      <c r="AC36" s="36"/>
      <c r="AD36" s="36"/>
      <c r="AE36" s="36"/>
      <c r="AF36" s="37"/>
    </row>
    <row r="37" spans="1:32" ht="15.75" thickBot="1" x14ac:dyDescent="0.3">
      <c r="A37" s="97"/>
      <c r="B37" s="98"/>
      <c r="C37" s="99"/>
      <c r="D37" s="99"/>
      <c r="E37" s="100"/>
      <c r="F37" s="122"/>
      <c r="G37" s="123">
        <f>AVERAGE(G20:G36)</f>
        <v>17.976470588235294</v>
      </c>
      <c r="H37" s="141"/>
      <c r="I37" s="141">
        <f>AVERAGE(I20:I36)</f>
        <v>1.1250000000000007</v>
      </c>
      <c r="J37" s="102"/>
      <c r="K37" s="103"/>
      <c r="L37" s="103"/>
      <c r="M37" s="103"/>
      <c r="N37" s="104"/>
      <c r="O37" s="152"/>
      <c r="P37" s="123">
        <f>AVERAGE(P20:P36)</f>
        <v>-0.22352941176470656</v>
      </c>
      <c r="Q37" s="141"/>
      <c r="R37" s="141">
        <f>AVERAGE(R20:R36)</f>
        <v>-2.0749999999999997</v>
      </c>
      <c r="S37" s="102"/>
      <c r="T37" s="103"/>
      <c r="U37" s="103"/>
      <c r="V37" s="103"/>
      <c r="W37" s="104"/>
      <c r="X37" s="105"/>
      <c r="Y37" s="106"/>
      <c r="Z37" s="106"/>
      <c r="AA37" s="106"/>
      <c r="AB37" s="106"/>
      <c r="AC37" s="106"/>
      <c r="AD37" s="106"/>
      <c r="AE37" s="106"/>
      <c r="AF37" s="107"/>
    </row>
    <row r="38" spans="1:32" x14ac:dyDescent="0.25">
      <c r="A38" s="172" t="s">
        <v>18</v>
      </c>
      <c r="B38" s="19">
        <v>16000</v>
      </c>
      <c r="C38" s="38">
        <v>157</v>
      </c>
      <c r="D38" s="38">
        <v>11.9</v>
      </c>
      <c r="E38" s="38"/>
      <c r="F38" s="124"/>
      <c r="G38" s="125"/>
      <c r="H38" s="142"/>
      <c r="I38" s="142"/>
      <c r="J38" s="20"/>
      <c r="K38" s="33"/>
      <c r="L38" s="33"/>
      <c r="M38" s="33"/>
      <c r="N38" s="34"/>
      <c r="O38" s="153"/>
      <c r="P38" s="115"/>
      <c r="Q38" s="133"/>
      <c r="R38" s="151"/>
      <c r="S38" s="22"/>
      <c r="T38" s="23"/>
      <c r="U38" s="23"/>
      <c r="V38" s="23"/>
      <c r="W38" s="24"/>
      <c r="X38" s="44"/>
      <c r="Y38" s="33"/>
      <c r="Z38" s="33"/>
      <c r="AA38" s="33"/>
      <c r="AB38" s="33"/>
      <c r="AC38" s="33"/>
      <c r="AD38" s="33"/>
      <c r="AE38" s="33"/>
      <c r="AF38" s="34"/>
    </row>
    <row r="39" spans="1:32" x14ac:dyDescent="0.25">
      <c r="A39" s="173"/>
      <c r="B39" s="25">
        <v>15000</v>
      </c>
      <c r="C39" s="12">
        <v>160</v>
      </c>
      <c r="D39" s="12"/>
      <c r="E39" s="12"/>
      <c r="F39" s="126"/>
      <c r="G39" s="127"/>
      <c r="H39" s="143"/>
      <c r="I39" s="143"/>
      <c r="J39" s="7"/>
      <c r="K39" s="11"/>
      <c r="L39" s="11"/>
      <c r="M39" s="11"/>
      <c r="N39" s="35"/>
      <c r="O39" s="154"/>
      <c r="P39" s="117"/>
      <c r="Q39" s="135"/>
      <c r="R39" s="134"/>
      <c r="S39" s="9"/>
      <c r="T39" s="10"/>
      <c r="U39" s="10"/>
      <c r="V39" s="10"/>
      <c r="W39" s="26"/>
      <c r="X39" s="45"/>
      <c r="Y39" s="11"/>
      <c r="Z39" s="11"/>
      <c r="AA39" s="11"/>
      <c r="AB39" s="11"/>
      <c r="AC39" s="11"/>
      <c r="AD39" s="11"/>
      <c r="AE39" s="11"/>
      <c r="AF39" s="35"/>
    </row>
    <row r="40" spans="1:32" x14ac:dyDescent="0.25">
      <c r="A40" s="173"/>
      <c r="B40" s="25">
        <v>14000</v>
      </c>
      <c r="C40" s="12">
        <v>162.5</v>
      </c>
      <c r="D40" s="12">
        <v>12.7</v>
      </c>
      <c r="E40" s="12"/>
      <c r="F40" s="126"/>
      <c r="G40" s="127"/>
      <c r="H40" s="143"/>
      <c r="I40" s="143"/>
      <c r="J40" s="7"/>
      <c r="K40" s="11"/>
      <c r="L40" s="11"/>
      <c r="M40" s="11"/>
      <c r="N40" s="35"/>
      <c r="O40" s="154"/>
      <c r="P40" s="117"/>
      <c r="Q40" s="135"/>
      <c r="R40" s="134"/>
      <c r="S40" s="9"/>
      <c r="T40" s="10"/>
      <c r="U40" s="10"/>
      <c r="V40" s="10"/>
      <c r="W40" s="26"/>
      <c r="X40" s="45"/>
      <c r="Y40" s="11"/>
      <c r="Z40" s="11"/>
      <c r="AA40" s="11"/>
      <c r="AB40" s="11"/>
      <c r="AC40" s="11"/>
      <c r="AD40" s="11"/>
      <c r="AE40" s="11"/>
      <c r="AF40" s="35"/>
    </row>
    <row r="41" spans="1:32" x14ac:dyDescent="0.25">
      <c r="A41" s="173"/>
      <c r="B41" s="25">
        <v>13000</v>
      </c>
      <c r="C41" s="12">
        <v>165</v>
      </c>
      <c r="D41" s="12"/>
      <c r="E41" s="12"/>
      <c r="F41" s="126"/>
      <c r="G41" s="127"/>
      <c r="H41" s="143"/>
      <c r="I41" s="143"/>
      <c r="J41" s="7"/>
      <c r="K41" s="11"/>
      <c r="L41" s="11"/>
      <c r="M41" s="11"/>
      <c r="N41" s="35"/>
      <c r="O41" s="154"/>
      <c r="P41" s="117"/>
      <c r="Q41" s="135"/>
      <c r="R41" s="134"/>
      <c r="S41" s="9"/>
      <c r="T41" s="10"/>
      <c r="U41" s="10"/>
      <c r="V41" s="10"/>
      <c r="W41" s="26"/>
      <c r="X41" s="45"/>
      <c r="Y41" s="11"/>
      <c r="Z41" s="11"/>
      <c r="AA41" s="11"/>
      <c r="AB41" s="11"/>
      <c r="AC41" s="11"/>
      <c r="AD41" s="11"/>
      <c r="AE41" s="11"/>
      <c r="AF41" s="35"/>
    </row>
    <row r="42" spans="1:32" x14ac:dyDescent="0.25">
      <c r="A42" s="173"/>
      <c r="B42" s="25">
        <v>12000</v>
      </c>
      <c r="C42" s="12">
        <v>167</v>
      </c>
      <c r="D42" s="12">
        <v>13.5</v>
      </c>
      <c r="E42" s="12"/>
      <c r="F42" s="126"/>
      <c r="G42" s="127"/>
      <c r="H42" s="143"/>
      <c r="I42" s="143"/>
      <c r="J42" s="7"/>
      <c r="K42" s="11"/>
      <c r="L42" s="11"/>
      <c r="M42" s="11"/>
      <c r="N42" s="35"/>
      <c r="O42" s="154"/>
      <c r="P42" s="117"/>
      <c r="Q42" s="135"/>
      <c r="R42" s="134"/>
      <c r="S42" s="9"/>
      <c r="T42" s="10"/>
      <c r="U42" s="10"/>
      <c r="V42" s="10"/>
      <c r="W42" s="26"/>
      <c r="X42" s="45"/>
      <c r="Y42" s="11"/>
      <c r="Z42" s="11"/>
      <c r="AA42" s="11"/>
      <c r="AB42" s="11"/>
      <c r="AC42" s="11"/>
      <c r="AD42" s="11"/>
      <c r="AE42" s="11"/>
      <c r="AF42" s="35"/>
    </row>
    <row r="43" spans="1:32" x14ac:dyDescent="0.25">
      <c r="A43" s="173"/>
      <c r="B43" s="25">
        <v>11000</v>
      </c>
      <c r="C43" s="12">
        <v>169</v>
      </c>
      <c r="D43" s="12"/>
      <c r="E43" s="12"/>
      <c r="F43" s="126"/>
      <c r="G43" s="127"/>
      <c r="H43" s="143"/>
      <c r="I43" s="143"/>
      <c r="J43" s="7"/>
      <c r="K43" s="11"/>
      <c r="L43" s="11"/>
      <c r="M43" s="11"/>
      <c r="N43" s="35"/>
      <c r="O43" s="154"/>
      <c r="P43" s="117"/>
      <c r="Q43" s="135"/>
      <c r="R43" s="134"/>
      <c r="S43" s="9"/>
      <c r="T43" s="10"/>
      <c r="U43" s="10"/>
      <c r="V43" s="10"/>
      <c r="W43" s="26"/>
      <c r="X43" s="45"/>
      <c r="Y43" s="11"/>
      <c r="Z43" s="11"/>
      <c r="AA43" s="11"/>
      <c r="AB43" s="11"/>
      <c r="AC43" s="11"/>
      <c r="AD43" s="11"/>
      <c r="AE43" s="11"/>
      <c r="AF43" s="35"/>
    </row>
    <row r="44" spans="1:32" x14ac:dyDescent="0.25">
      <c r="A44" s="173"/>
      <c r="B44" s="25">
        <v>10000</v>
      </c>
      <c r="C44" s="12">
        <v>171</v>
      </c>
      <c r="D44" s="12">
        <v>14.5</v>
      </c>
      <c r="E44" s="12"/>
      <c r="F44" s="126"/>
      <c r="G44" s="127"/>
      <c r="H44" s="143"/>
      <c r="I44" s="143"/>
      <c r="J44" s="7"/>
      <c r="K44" s="11"/>
      <c r="L44" s="11"/>
      <c r="M44" s="11"/>
      <c r="N44" s="35"/>
      <c r="O44" s="154"/>
      <c r="P44" s="117"/>
      <c r="Q44" s="135"/>
      <c r="R44" s="134"/>
      <c r="S44" s="9"/>
      <c r="T44" s="10"/>
      <c r="U44" s="10"/>
      <c r="V44" s="10"/>
      <c r="W44" s="26"/>
      <c r="X44" s="45"/>
      <c r="Y44" s="11"/>
      <c r="Z44" s="11"/>
      <c r="AA44" s="11"/>
      <c r="AB44" s="11"/>
      <c r="AC44" s="11"/>
      <c r="AD44" s="11"/>
      <c r="AE44" s="11"/>
      <c r="AF44" s="35"/>
    </row>
    <row r="45" spans="1:32" x14ac:dyDescent="0.25">
      <c r="A45" s="173"/>
      <c r="B45" s="25">
        <v>9000</v>
      </c>
      <c r="C45" s="12">
        <v>172.5</v>
      </c>
      <c r="D45" s="12"/>
      <c r="E45" s="12"/>
      <c r="F45" s="126"/>
      <c r="G45" s="127"/>
      <c r="H45" s="143"/>
      <c r="I45" s="143"/>
      <c r="J45" s="7"/>
      <c r="K45" s="11"/>
      <c r="L45" s="11"/>
      <c r="M45" s="11"/>
      <c r="N45" s="35"/>
      <c r="O45" s="154"/>
      <c r="P45" s="117"/>
      <c r="Q45" s="135"/>
      <c r="R45" s="134"/>
      <c r="S45" s="9"/>
      <c r="T45" s="10"/>
      <c r="U45" s="10"/>
      <c r="V45" s="10"/>
      <c r="W45" s="26"/>
      <c r="X45" s="45"/>
      <c r="Y45" s="11"/>
      <c r="Z45" s="11"/>
      <c r="AA45" s="11"/>
      <c r="AB45" s="11"/>
      <c r="AC45" s="11"/>
      <c r="AD45" s="11"/>
      <c r="AE45" s="11"/>
      <c r="AF45" s="35"/>
    </row>
    <row r="46" spans="1:32" x14ac:dyDescent="0.25">
      <c r="A46" s="173"/>
      <c r="B46" s="25">
        <v>8000</v>
      </c>
      <c r="C46" s="12">
        <v>174</v>
      </c>
      <c r="D46" s="12">
        <v>15.7</v>
      </c>
      <c r="E46" s="12"/>
      <c r="F46" s="126"/>
      <c r="G46" s="127"/>
      <c r="H46" s="143"/>
      <c r="I46" s="143"/>
      <c r="J46" s="7"/>
      <c r="K46" s="11"/>
      <c r="L46" s="11"/>
      <c r="M46" s="11"/>
      <c r="N46" s="35"/>
      <c r="O46" s="154"/>
      <c r="P46" s="117"/>
      <c r="Q46" s="135"/>
      <c r="R46" s="134"/>
      <c r="S46" s="9"/>
      <c r="T46" s="10"/>
      <c r="U46" s="10"/>
      <c r="V46" s="10"/>
      <c r="W46" s="26"/>
      <c r="X46" s="45"/>
      <c r="Y46" s="11"/>
      <c r="Z46" s="11"/>
      <c r="AA46" s="11"/>
      <c r="AB46" s="11"/>
      <c r="AC46" s="11"/>
      <c r="AD46" s="11"/>
      <c r="AE46" s="11"/>
      <c r="AF46" s="35"/>
    </row>
    <row r="47" spans="1:32" x14ac:dyDescent="0.25">
      <c r="A47" s="173"/>
      <c r="B47" s="25">
        <v>7000</v>
      </c>
      <c r="C47" s="12">
        <v>175</v>
      </c>
      <c r="D47" s="12"/>
      <c r="E47" s="12"/>
      <c r="F47" s="126"/>
      <c r="G47" s="127"/>
      <c r="H47" s="143"/>
      <c r="I47" s="143"/>
      <c r="J47" s="7"/>
      <c r="K47" s="11"/>
      <c r="L47" s="11"/>
      <c r="M47" s="11"/>
      <c r="N47" s="35"/>
      <c r="O47" s="154"/>
      <c r="P47" s="117"/>
      <c r="Q47" s="135"/>
      <c r="R47" s="134"/>
      <c r="S47" s="9"/>
      <c r="T47" s="10"/>
      <c r="U47" s="10"/>
      <c r="V47" s="10"/>
      <c r="W47" s="26"/>
      <c r="X47" s="45"/>
      <c r="Y47" s="11"/>
      <c r="Z47" s="11"/>
      <c r="AA47" s="11"/>
      <c r="AB47" s="11"/>
      <c r="AC47" s="11"/>
      <c r="AD47" s="11"/>
      <c r="AE47" s="11"/>
      <c r="AF47" s="35"/>
    </row>
    <row r="48" spans="1:32" x14ac:dyDescent="0.25">
      <c r="A48" s="173"/>
      <c r="B48" s="25">
        <v>6000</v>
      </c>
      <c r="C48" s="12">
        <v>176</v>
      </c>
      <c r="D48" s="12">
        <v>17</v>
      </c>
      <c r="E48" s="12"/>
      <c r="F48" s="126"/>
      <c r="G48" s="127"/>
      <c r="H48" s="143"/>
      <c r="I48" s="143"/>
      <c r="J48" s="7"/>
      <c r="K48" s="11"/>
      <c r="L48" s="11"/>
      <c r="M48" s="11"/>
      <c r="N48" s="35"/>
      <c r="O48" s="154"/>
      <c r="P48" s="117"/>
      <c r="Q48" s="135"/>
      <c r="R48" s="134"/>
      <c r="S48" s="9"/>
      <c r="T48" s="10"/>
      <c r="U48" s="10"/>
      <c r="V48" s="10"/>
      <c r="W48" s="26"/>
      <c r="X48" s="45"/>
      <c r="Y48" s="11"/>
      <c r="Z48" s="11"/>
      <c r="AA48" s="11"/>
      <c r="AB48" s="11"/>
      <c r="AC48" s="11"/>
      <c r="AD48" s="11"/>
      <c r="AE48" s="11"/>
      <c r="AF48" s="35"/>
    </row>
    <row r="49" spans="1:32" x14ac:dyDescent="0.25">
      <c r="A49" s="173"/>
      <c r="B49" s="25">
        <v>5000</v>
      </c>
      <c r="C49" s="12">
        <v>177</v>
      </c>
      <c r="D49" s="12"/>
      <c r="E49" s="12"/>
      <c r="F49" s="126"/>
      <c r="G49" s="127"/>
      <c r="H49" s="143"/>
      <c r="I49" s="143"/>
      <c r="J49" s="7"/>
      <c r="K49" s="11"/>
      <c r="L49" s="11"/>
      <c r="M49" s="11"/>
      <c r="N49" s="35"/>
      <c r="O49" s="154"/>
      <c r="P49" s="117"/>
      <c r="Q49" s="135"/>
      <c r="R49" s="134"/>
      <c r="S49" s="9"/>
      <c r="T49" s="10"/>
      <c r="U49" s="10"/>
      <c r="V49" s="10"/>
      <c r="W49" s="26"/>
      <c r="X49" s="45"/>
      <c r="Y49" s="11"/>
      <c r="Z49" s="11"/>
      <c r="AA49" s="11"/>
      <c r="AB49" s="11"/>
      <c r="AC49" s="11"/>
      <c r="AD49" s="11"/>
      <c r="AE49" s="11"/>
      <c r="AF49" s="35"/>
    </row>
    <row r="50" spans="1:32" x14ac:dyDescent="0.25">
      <c r="A50" s="173"/>
      <c r="B50" s="27">
        <v>4500</v>
      </c>
      <c r="C50" s="86">
        <v>177</v>
      </c>
      <c r="D50" s="86"/>
      <c r="E50" s="86"/>
      <c r="F50" s="148"/>
      <c r="G50" s="149"/>
      <c r="H50" s="150"/>
      <c r="I50" s="150"/>
      <c r="J50" s="90"/>
      <c r="K50" s="95"/>
      <c r="L50" s="95"/>
      <c r="M50" s="95"/>
      <c r="N50" s="96"/>
      <c r="O50" s="155"/>
      <c r="P50" s="119"/>
      <c r="Q50" s="136"/>
      <c r="R50" s="137"/>
      <c r="S50" s="91"/>
      <c r="T50" s="92"/>
      <c r="U50" s="92"/>
      <c r="V50" s="92"/>
      <c r="W50" s="93"/>
      <c r="X50" s="94"/>
      <c r="Y50" s="95"/>
      <c r="Z50" s="95"/>
      <c r="AA50" s="95"/>
      <c r="AB50" s="95"/>
      <c r="AC50" s="95"/>
      <c r="AD50" s="95"/>
      <c r="AE50" s="95"/>
      <c r="AF50" s="96"/>
    </row>
    <row r="51" spans="1:32" x14ac:dyDescent="0.25">
      <c r="A51" s="173"/>
      <c r="B51" s="25">
        <v>4000</v>
      </c>
      <c r="C51" s="12">
        <v>175</v>
      </c>
      <c r="D51" s="12">
        <v>17.399999999999999</v>
      </c>
      <c r="E51" s="12"/>
      <c r="F51" s="126"/>
      <c r="G51" s="127"/>
      <c r="H51" s="143"/>
      <c r="I51" s="143"/>
      <c r="J51" s="7"/>
      <c r="K51" s="11"/>
      <c r="L51" s="11"/>
      <c r="M51" s="11"/>
      <c r="N51" s="35"/>
      <c r="O51" s="154"/>
      <c r="P51" s="117"/>
      <c r="Q51" s="135"/>
      <c r="R51" s="134"/>
      <c r="S51" s="9"/>
      <c r="T51" s="10"/>
      <c r="U51" s="10"/>
      <c r="V51" s="10"/>
      <c r="W51" s="26"/>
      <c r="X51" s="45"/>
      <c r="Y51" s="11"/>
      <c r="Z51" s="11"/>
      <c r="AA51" s="11"/>
      <c r="AB51" s="11"/>
      <c r="AC51" s="11"/>
      <c r="AD51" s="11"/>
      <c r="AE51" s="11"/>
      <c r="AF51" s="35"/>
    </row>
    <row r="52" spans="1:32" x14ac:dyDescent="0.25">
      <c r="A52" s="173"/>
      <c r="B52" s="25">
        <v>3000</v>
      </c>
      <c r="C52" s="12">
        <v>172.5</v>
      </c>
      <c r="D52" s="39"/>
      <c r="E52" s="39"/>
      <c r="F52" s="126"/>
      <c r="G52" s="127"/>
      <c r="H52" s="143"/>
      <c r="I52" s="143"/>
      <c r="J52" s="7"/>
      <c r="K52" s="11"/>
      <c r="L52" s="11"/>
      <c r="M52" s="11"/>
      <c r="N52" s="35"/>
      <c r="O52" s="154"/>
      <c r="P52" s="117"/>
      <c r="Q52" s="135"/>
      <c r="R52" s="134"/>
      <c r="S52" s="9"/>
      <c r="T52" s="10"/>
      <c r="U52" s="10"/>
      <c r="V52" s="10"/>
      <c r="W52" s="26"/>
      <c r="X52" s="45"/>
      <c r="Y52" s="11"/>
      <c r="Z52" s="11"/>
      <c r="AA52" s="11"/>
      <c r="AB52" s="11"/>
      <c r="AC52" s="11"/>
      <c r="AD52" s="11"/>
      <c r="AE52" s="11"/>
      <c r="AF52" s="35"/>
    </row>
    <row r="53" spans="1:32" x14ac:dyDescent="0.25">
      <c r="A53" s="173"/>
      <c r="B53" s="25">
        <v>2000</v>
      </c>
      <c r="C53" s="12">
        <v>170</v>
      </c>
      <c r="D53" s="12">
        <v>16.899999999999999</v>
      </c>
      <c r="E53" s="12"/>
      <c r="F53" s="126"/>
      <c r="G53" s="127"/>
      <c r="H53" s="143"/>
      <c r="I53" s="143"/>
      <c r="J53" s="7"/>
      <c r="K53" s="11"/>
      <c r="L53" s="11"/>
      <c r="M53" s="11"/>
      <c r="N53" s="35"/>
      <c r="O53" s="154"/>
      <c r="P53" s="117"/>
      <c r="Q53" s="135"/>
      <c r="R53" s="134"/>
      <c r="S53" s="9"/>
      <c r="T53" s="10"/>
      <c r="U53" s="10"/>
      <c r="V53" s="10"/>
      <c r="W53" s="26"/>
      <c r="X53" s="45"/>
      <c r="Y53" s="11"/>
      <c r="Z53" s="11"/>
      <c r="AA53" s="11"/>
      <c r="AB53" s="11"/>
      <c r="AC53" s="11"/>
      <c r="AD53" s="11"/>
      <c r="AE53" s="11"/>
      <c r="AF53" s="35"/>
    </row>
    <row r="54" spans="1:32" ht="15.75" thickBot="1" x14ac:dyDescent="0.3">
      <c r="A54" s="174"/>
      <c r="B54" s="16">
        <v>1000</v>
      </c>
      <c r="C54" s="40">
        <v>167.5</v>
      </c>
      <c r="D54" s="40"/>
      <c r="E54" s="40"/>
      <c r="F54" s="128"/>
      <c r="G54" s="129"/>
      <c r="H54" s="144"/>
      <c r="I54" s="144"/>
      <c r="J54" s="28"/>
      <c r="K54" s="36"/>
      <c r="L54" s="36"/>
      <c r="M54" s="36"/>
      <c r="N54" s="37"/>
      <c r="O54" s="156"/>
      <c r="P54" s="121"/>
      <c r="Q54" s="139"/>
      <c r="R54" s="140"/>
      <c r="S54" s="29"/>
      <c r="T54" s="30"/>
      <c r="U54" s="30"/>
      <c r="V54" s="30"/>
      <c r="W54" s="31"/>
      <c r="X54" s="46"/>
      <c r="Y54" s="36"/>
      <c r="Z54" s="36"/>
      <c r="AA54" s="36"/>
      <c r="AB54" s="36"/>
      <c r="AC54" s="36"/>
      <c r="AD54" s="36"/>
      <c r="AE54" s="36"/>
      <c r="AF54" s="37"/>
    </row>
    <row r="55" spans="1:32" ht="15.75" thickBot="1" x14ac:dyDescent="0.3">
      <c r="A55" s="97"/>
      <c r="B55" s="101"/>
      <c r="C55" s="99"/>
      <c r="D55" s="99"/>
      <c r="E55" s="99"/>
      <c r="F55" s="145"/>
      <c r="G55" s="123" t="e">
        <f>AVERAGE(G38:G54)</f>
        <v>#DIV/0!</v>
      </c>
      <c r="H55" s="146"/>
      <c r="I55" s="141" t="e">
        <f>AVERAGE(I38:I54)</f>
        <v>#DIV/0!</v>
      </c>
      <c r="J55" s="99"/>
      <c r="K55" s="106"/>
      <c r="L55" s="106"/>
      <c r="M55" s="106"/>
      <c r="N55" s="107"/>
      <c r="O55" s="123"/>
      <c r="P55" s="123" t="e">
        <f>AVERAGE(P38:P54)</f>
        <v>#DIV/0!</v>
      </c>
      <c r="Q55" s="141"/>
      <c r="R55" s="141" t="e">
        <f>AVERAGE(R38:R54)</f>
        <v>#DIV/0!</v>
      </c>
      <c r="S55" s="102"/>
      <c r="T55" s="103"/>
      <c r="U55" s="103"/>
      <c r="V55" s="103"/>
      <c r="W55" s="104"/>
      <c r="X55" s="147"/>
      <c r="Y55" s="106"/>
      <c r="Z55" s="106"/>
      <c r="AA55" s="106"/>
      <c r="AB55" s="106"/>
      <c r="AC55" s="106"/>
      <c r="AD55" s="106"/>
      <c r="AE55" s="106"/>
      <c r="AF55" s="107"/>
    </row>
    <row r="56" spans="1:32" x14ac:dyDescent="0.25">
      <c r="A56" s="172" t="s">
        <v>19</v>
      </c>
      <c r="B56" s="19">
        <v>16000</v>
      </c>
      <c r="C56" s="33"/>
      <c r="D56" s="33"/>
      <c r="E56" s="33"/>
      <c r="F56" s="124"/>
      <c r="G56" s="125"/>
      <c r="H56" s="142"/>
      <c r="I56" s="142"/>
      <c r="J56" s="20"/>
      <c r="K56" s="33"/>
      <c r="L56" s="33"/>
      <c r="M56" s="33"/>
      <c r="N56" s="34"/>
      <c r="O56" s="153"/>
      <c r="P56" s="115"/>
      <c r="Q56" s="133"/>
      <c r="R56" s="151"/>
      <c r="S56" s="22"/>
      <c r="T56" s="23"/>
      <c r="U56" s="23"/>
      <c r="V56" s="23"/>
      <c r="W56" s="24"/>
      <c r="X56" s="52"/>
      <c r="Y56" s="33"/>
      <c r="Z56" s="33"/>
      <c r="AA56" s="33"/>
      <c r="AB56" s="33"/>
      <c r="AC56" s="33"/>
      <c r="AD56" s="33"/>
      <c r="AE56" s="33"/>
      <c r="AF56" s="34"/>
    </row>
    <row r="57" spans="1:32" x14ac:dyDescent="0.25">
      <c r="A57" s="173"/>
      <c r="B57" s="25">
        <v>15000</v>
      </c>
      <c r="C57" s="11"/>
      <c r="D57" s="11"/>
      <c r="E57" s="11"/>
      <c r="F57" s="126"/>
      <c r="G57" s="127"/>
      <c r="H57" s="143"/>
      <c r="I57" s="143"/>
      <c r="J57" s="7"/>
      <c r="K57" s="11"/>
      <c r="L57" s="11"/>
      <c r="M57" s="11"/>
      <c r="N57" s="35"/>
      <c r="O57" s="154"/>
      <c r="P57" s="117"/>
      <c r="Q57" s="135"/>
      <c r="R57" s="134"/>
      <c r="S57" s="9"/>
      <c r="T57" s="10"/>
      <c r="U57" s="10"/>
      <c r="V57" s="10"/>
      <c r="W57" s="26"/>
      <c r="X57" s="18"/>
      <c r="Y57" s="11"/>
      <c r="Z57" s="11"/>
      <c r="AA57" s="11"/>
      <c r="AB57" s="11"/>
      <c r="AC57" s="11"/>
      <c r="AD57" s="11"/>
      <c r="AE57" s="11"/>
      <c r="AF57" s="35"/>
    </row>
    <row r="58" spans="1:32" x14ac:dyDescent="0.25">
      <c r="A58" s="173"/>
      <c r="B58" s="25">
        <v>14000</v>
      </c>
      <c r="C58" s="11"/>
      <c r="D58" s="11"/>
      <c r="E58" s="11"/>
      <c r="F58" s="126"/>
      <c r="G58" s="127"/>
      <c r="H58" s="143"/>
      <c r="I58" s="143"/>
      <c r="J58" s="7"/>
      <c r="K58" s="11"/>
      <c r="L58" s="11"/>
      <c r="M58" s="11"/>
      <c r="N58" s="35"/>
      <c r="O58" s="154"/>
      <c r="P58" s="117"/>
      <c r="Q58" s="135"/>
      <c r="R58" s="134"/>
      <c r="S58" s="9"/>
      <c r="T58" s="10"/>
      <c r="U58" s="10"/>
      <c r="V58" s="10"/>
      <c r="W58" s="26"/>
      <c r="X58" s="18"/>
      <c r="Y58" s="11"/>
      <c r="Z58" s="11"/>
      <c r="AA58" s="11"/>
      <c r="AB58" s="11"/>
      <c r="AC58" s="11"/>
      <c r="AD58" s="11"/>
      <c r="AE58" s="11"/>
      <c r="AF58" s="35"/>
    </row>
    <row r="59" spans="1:32" x14ac:dyDescent="0.25">
      <c r="A59" s="173"/>
      <c r="B59" s="25">
        <v>13000</v>
      </c>
      <c r="C59" s="11"/>
      <c r="D59" s="11"/>
      <c r="E59" s="11"/>
      <c r="F59" s="126"/>
      <c r="G59" s="127"/>
      <c r="H59" s="143"/>
      <c r="I59" s="143"/>
      <c r="J59" s="7"/>
      <c r="K59" s="11"/>
      <c r="L59" s="11"/>
      <c r="M59" s="11"/>
      <c r="N59" s="35"/>
      <c r="O59" s="154"/>
      <c r="P59" s="117"/>
      <c r="Q59" s="135"/>
      <c r="R59" s="134"/>
      <c r="S59" s="9"/>
      <c r="T59" s="10"/>
      <c r="U59" s="10"/>
      <c r="V59" s="10"/>
      <c r="W59" s="26"/>
      <c r="X59" s="18"/>
      <c r="Y59" s="11"/>
      <c r="Z59" s="11"/>
      <c r="AA59" s="11"/>
      <c r="AB59" s="11"/>
      <c r="AC59" s="11"/>
      <c r="AD59" s="11"/>
      <c r="AE59" s="11"/>
      <c r="AF59" s="35"/>
    </row>
    <row r="60" spans="1:32" x14ac:dyDescent="0.25">
      <c r="A60" s="173"/>
      <c r="B60" s="25">
        <v>12000</v>
      </c>
      <c r="C60" s="11"/>
      <c r="D60" s="11"/>
      <c r="E60" s="11"/>
      <c r="F60" s="126"/>
      <c r="G60" s="127"/>
      <c r="H60" s="143"/>
      <c r="I60" s="143"/>
      <c r="J60" s="7"/>
      <c r="K60" s="11"/>
      <c r="L60" s="11"/>
      <c r="M60" s="11"/>
      <c r="N60" s="35"/>
      <c r="O60" s="154"/>
      <c r="P60" s="117"/>
      <c r="Q60" s="135"/>
      <c r="R60" s="134"/>
      <c r="S60" s="9"/>
      <c r="T60" s="10"/>
      <c r="U60" s="10"/>
      <c r="V60" s="10"/>
      <c r="W60" s="26"/>
      <c r="X60" s="18"/>
      <c r="Y60" s="11"/>
      <c r="Z60" s="11"/>
      <c r="AA60" s="11"/>
      <c r="AB60" s="11"/>
      <c r="AC60" s="11"/>
      <c r="AD60" s="11"/>
      <c r="AE60" s="11"/>
      <c r="AF60" s="35"/>
    </row>
    <row r="61" spans="1:32" x14ac:dyDescent="0.25">
      <c r="A61" s="173"/>
      <c r="B61" s="25">
        <v>11000</v>
      </c>
      <c r="C61" s="11"/>
      <c r="D61" s="11"/>
      <c r="E61" s="11"/>
      <c r="F61" s="126"/>
      <c r="G61" s="127"/>
      <c r="H61" s="143"/>
      <c r="I61" s="143"/>
      <c r="J61" s="7"/>
      <c r="K61" s="11"/>
      <c r="L61" s="11"/>
      <c r="M61" s="11"/>
      <c r="N61" s="35"/>
      <c r="O61" s="154"/>
      <c r="P61" s="117"/>
      <c r="Q61" s="135"/>
      <c r="R61" s="134"/>
      <c r="S61" s="9"/>
      <c r="T61" s="10"/>
      <c r="U61" s="10"/>
      <c r="V61" s="10"/>
      <c r="W61" s="26"/>
      <c r="X61" s="18"/>
      <c r="Y61" s="11"/>
      <c r="Z61" s="11"/>
      <c r="AA61" s="11"/>
      <c r="AB61" s="11"/>
      <c r="AC61" s="11"/>
      <c r="AD61" s="11"/>
      <c r="AE61" s="11"/>
      <c r="AF61" s="35"/>
    </row>
    <row r="62" spans="1:32" x14ac:dyDescent="0.25">
      <c r="A62" s="173"/>
      <c r="B62" s="25">
        <v>10000</v>
      </c>
      <c r="C62" s="11"/>
      <c r="D62" s="11"/>
      <c r="E62" s="11"/>
      <c r="F62" s="126"/>
      <c r="G62" s="127"/>
      <c r="H62" s="143"/>
      <c r="I62" s="143"/>
      <c r="J62" s="7"/>
      <c r="K62" s="11"/>
      <c r="L62" s="11"/>
      <c r="M62" s="11"/>
      <c r="N62" s="35"/>
      <c r="O62" s="154"/>
      <c r="P62" s="117"/>
      <c r="Q62" s="135"/>
      <c r="R62" s="134"/>
      <c r="S62" s="9"/>
      <c r="T62" s="10"/>
      <c r="U62" s="10"/>
      <c r="V62" s="10"/>
      <c r="W62" s="26"/>
      <c r="X62" s="18"/>
      <c r="Y62" s="11"/>
      <c r="Z62" s="11"/>
      <c r="AA62" s="11"/>
      <c r="AB62" s="11"/>
      <c r="AC62" s="11"/>
      <c r="AD62" s="11"/>
      <c r="AE62" s="11"/>
      <c r="AF62" s="35"/>
    </row>
    <row r="63" spans="1:32" x14ac:dyDescent="0.25">
      <c r="A63" s="173"/>
      <c r="B63" s="25">
        <v>9000</v>
      </c>
      <c r="C63" s="11"/>
      <c r="D63" s="11"/>
      <c r="E63" s="11"/>
      <c r="F63" s="126"/>
      <c r="G63" s="127"/>
      <c r="H63" s="143"/>
      <c r="I63" s="143"/>
      <c r="J63" s="7"/>
      <c r="K63" s="11"/>
      <c r="L63" s="11"/>
      <c r="M63" s="11"/>
      <c r="N63" s="35"/>
      <c r="O63" s="154"/>
      <c r="P63" s="117"/>
      <c r="Q63" s="135"/>
      <c r="R63" s="134"/>
      <c r="S63" s="9"/>
      <c r="T63" s="10"/>
      <c r="U63" s="10"/>
      <c r="V63" s="10"/>
      <c r="W63" s="26"/>
      <c r="X63" s="18"/>
      <c r="Y63" s="11"/>
      <c r="Z63" s="11"/>
      <c r="AA63" s="11"/>
      <c r="AB63" s="11"/>
      <c r="AC63" s="11"/>
      <c r="AD63" s="11"/>
      <c r="AE63" s="11"/>
      <c r="AF63" s="35"/>
    </row>
    <row r="64" spans="1:32" x14ac:dyDescent="0.25">
      <c r="A64" s="173"/>
      <c r="B64" s="25">
        <v>8000</v>
      </c>
      <c r="C64" s="11"/>
      <c r="D64" s="11"/>
      <c r="E64" s="11"/>
      <c r="F64" s="126"/>
      <c r="G64" s="127"/>
      <c r="H64" s="143"/>
      <c r="I64" s="143"/>
      <c r="J64" s="7"/>
      <c r="K64" s="11"/>
      <c r="L64" s="11"/>
      <c r="M64" s="11"/>
      <c r="N64" s="35"/>
      <c r="O64" s="154"/>
      <c r="P64" s="117"/>
      <c r="Q64" s="135"/>
      <c r="R64" s="134"/>
      <c r="S64" s="9"/>
      <c r="T64" s="10"/>
      <c r="U64" s="10"/>
      <c r="V64" s="10"/>
      <c r="W64" s="26"/>
      <c r="X64" s="18"/>
      <c r="Y64" s="11"/>
      <c r="Z64" s="11"/>
      <c r="AA64" s="11"/>
      <c r="AB64" s="11"/>
      <c r="AC64" s="11"/>
      <c r="AD64" s="11"/>
      <c r="AE64" s="11"/>
      <c r="AF64" s="35"/>
    </row>
    <row r="65" spans="1:32" x14ac:dyDescent="0.25">
      <c r="A65" s="173"/>
      <c r="B65" s="25">
        <v>7000</v>
      </c>
      <c r="C65" s="11"/>
      <c r="D65" s="11"/>
      <c r="E65" s="11"/>
      <c r="F65" s="126"/>
      <c r="G65" s="127"/>
      <c r="H65" s="143"/>
      <c r="I65" s="143"/>
      <c r="J65" s="7"/>
      <c r="K65" s="11"/>
      <c r="L65" s="11"/>
      <c r="M65" s="11"/>
      <c r="N65" s="35"/>
      <c r="O65" s="154"/>
      <c r="P65" s="117"/>
      <c r="Q65" s="135"/>
      <c r="R65" s="134"/>
      <c r="S65" s="9"/>
      <c r="T65" s="10"/>
      <c r="U65" s="10"/>
      <c r="V65" s="10"/>
      <c r="W65" s="26"/>
      <c r="X65" s="18"/>
      <c r="Y65" s="11"/>
      <c r="Z65" s="11"/>
      <c r="AA65" s="11"/>
      <c r="AB65" s="11"/>
      <c r="AC65" s="11"/>
      <c r="AD65" s="11"/>
      <c r="AE65" s="11"/>
      <c r="AF65" s="35"/>
    </row>
    <row r="66" spans="1:32" x14ac:dyDescent="0.25">
      <c r="A66" s="173"/>
      <c r="B66" s="25">
        <v>6000</v>
      </c>
      <c r="C66" s="11"/>
      <c r="D66" s="11"/>
      <c r="E66" s="11"/>
      <c r="F66" s="126"/>
      <c r="G66" s="127"/>
      <c r="H66" s="143"/>
      <c r="I66" s="143"/>
      <c r="J66" s="7"/>
      <c r="K66" s="11"/>
      <c r="L66" s="11"/>
      <c r="M66" s="11"/>
      <c r="N66" s="35"/>
      <c r="O66" s="154"/>
      <c r="P66" s="117"/>
      <c r="Q66" s="135"/>
      <c r="R66" s="134"/>
      <c r="S66" s="9"/>
      <c r="T66" s="10"/>
      <c r="U66" s="10"/>
      <c r="V66" s="10"/>
      <c r="W66" s="26"/>
      <c r="X66" s="18"/>
      <c r="Y66" s="11"/>
      <c r="Z66" s="11"/>
      <c r="AA66" s="11"/>
      <c r="AB66" s="11"/>
      <c r="AC66" s="11"/>
      <c r="AD66" s="11"/>
      <c r="AE66" s="11"/>
      <c r="AF66" s="35"/>
    </row>
    <row r="67" spans="1:32" x14ac:dyDescent="0.25">
      <c r="A67" s="173"/>
      <c r="B67" s="25">
        <v>5000</v>
      </c>
      <c r="C67" s="11"/>
      <c r="D67" s="11"/>
      <c r="E67" s="11"/>
      <c r="F67" s="126"/>
      <c r="G67" s="127"/>
      <c r="H67" s="143"/>
      <c r="I67" s="143"/>
      <c r="J67" s="7"/>
      <c r="K67" s="11"/>
      <c r="L67" s="11"/>
      <c r="M67" s="11"/>
      <c r="N67" s="35"/>
      <c r="O67" s="154"/>
      <c r="P67" s="117"/>
      <c r="Q67" s="135"/>
      <c r="R67" s="134"/>
      <c r="S67" s="9"/>
      <c r="T67" s="10"/>
      <c r="U67" s="10"/>
      <c r="V67" s="10"/>
      <c r="W67" s="26"/>
      <c r="X67" s="18"/>
      <c r="Y67" s="11"/>
      <c r="Z67" s="11"/>
      <c r="AA67" s="11"/>
      <c r="AB67" s="11"/>
      <c r="AC67" s="11"/>
      <c r="AD67" s="11"/>
      <c r="AE67" s="11"/>
      <c r="AF67" s="35"/>
    </row>
    <row r="68" spans="1:32" x14ac:dyDescent="0.25">
      <c r="A68" s="173"/>
      <c r="B68" s="27">
        <v>4800</v>
      </c>
      <c r="C68" s="11"/>
      <c r="D68" s="11"/>
      <c r="E68" s="11"/>
      <c r="F68" s="126"/>
      <c r="G68" s="127"/>
      <c r="H68" s="143"/>
      <c r="I68" s="143"/>
      <c r="J68" s="7"/>
      <c r="K68" s="11"/>
      <c r="L68" s="11"/>
      <c r="M68" s="11"/>
      <c r="N68" s="35"/>
      <c r="O68" s="154"/>
      <c r="P68" s="117"/>
      <c r="Q68" s="135"/>
      <c r="R68" s="134"/>
      <c r="S68" s="9"/>
      <c r="T68" s="10"/>
      <c r="U68" s="10"/>
      <c r="V68" s="10"/>
      <c r="W68" s="26"/>
      <c r="X68" s="18"/>
      <c r="Y68" s="11"/>
      <c r="Z68" s="11"/>
      <c r="AA68" s="11"/>
      <c r="AB68" s="11"/>
      <c r="AC68" s="11"/>
      <c r="AD68" s="11"/>
      <c r="AE68" s="11"/>
      <c r="AF68" s="35"/>
    </row>
    <row r="69" spans="1:32" x14ac:dyDescent="0.25">
      <c r="A69" s="173"/>
      <c r="B69" s="25">
        <v>4000</v>
      </c>
      <c r="C69" s="11"/>
      <c r="D69" s="11"/>
      <c r="E69" s="11"/>
      <c r="F69" s="126"/>
      <c r="G69" s="127"/>
      <c r="H69" s="143"/>
      <c r="I69" s="143"/>
      <c r="J69" s="7"/>
      <c r="K69" s="11"/>
      <c r="L69" s="11"/>
      <c r="M69" s="11"/>
      <c r="N69" s="35"/>
      <c r="O69" s="154"/>
      <c r="P69" s="117"/>
      <c r="Q69" s="135"/>
      <c r="R69" s="134"/>
      <c r="S69" s="9"/>
      <c r="T69" s="10"/>
      <c r="U69" s="10"/>
      <c r="V69" s="10"/>
      <c r="W69" s="26"/>
      <c r="X69" s="18"/>
      <c r="Y69" s="11"/>
      <c r="Z69" s="11"/>
      <c r="AA69" s="11"/>
      <c r="AB69" s="11"/>
      <c r="AC69" s="11"/>
      <c r="AD69" s="11"/>
      <c r="AE69" s="11"/>
      <c r="AF69" s="35"/>
    </row>
    <row r="70" spans="1:32" x14ac:dyDescent="0.25">
      <c r="A70" s="173"/>
      <c r="B70" s="25">
        <v>3000</v>
      </c>
      <c r="C70" s="11"/>
      <c r="D70" s="11"/>
      <c r="E70" s="11"/>
      <c r="F70" s="126"/>
      <c r="G70" s="127"/>
      <c r="H70" s="143"/>
      <c r="I70" s="143"/>
      <c r="J70" s="7"/>
      <c r="K70" s="11"/>
      <c r="L70" s="11"/>
      <c r="M70" s="11"/>
      <c r="N70" s="35"/>
      <c r="O70" s="154"/>
      <c r="P70" s="117"/>
      <c r="Q70" s="135"/>
      <c r="R70" s="134"/>
      <c r="S70" s="9"/>
      <c r="T70" s="10"/>
      <c r="U70" s="10"/>
      <c r="V70" s="10"/>
      <c r="W70" s="26"/>
      <c r="X70" s="18"/>
      <c r="Y70" s="11"/>
      <c r="Z70" s="11"/>
      <c r="AA70" s="11"/>
      <c r="AB70" s="11"/>
      <c r="AC70" s="11"/>
      <c r="AD70" s="11"/>
      <c r="AE70" s="11"/>
      <c r="AF70" s="35"/>
    </row>
    <row r="71" spans="1:32" x14ac:dyDescent="0.25">
      <c r="A71" s="173"/>
      <c r="B71" s="25">
        <v>2000</v>
      </c>
      <c r="C71" s="11"/>
      <c r="D71" s="11"/>
      <c r="E71" s="11"/>
      <c r="F71" s="126"/>
      <c r="G71" s="127"/>
      <c r="H71" s="143"/>
      <c r="I71" s="143"/>
      <c r="J71" s="7"/>
      <c r="K71" s="11"/>
      <c r="L71" s="11"/>
      <c r="M71" s="11"/>
      <c r="N71" s="35"/>
      <c r="O71" s="154"/>
      <c r="P71" s="117"/>
      <c r="Q71" s="135"/>
      <c r="R71" s="134"/>
      <c r="S71" s="9"/>
      <c r="T71" s="10"/>
      <c r="U71" s="10"/>
      <c r="V71" s="10"/>
      <c r="W71" s="26"/>
      <c r="X71" s="18"/>
      <c r="Y71" s="11"/>
      <c r="Z71" s="11"/>
      <c r="AA71" s="11"/>
      <c r="AB71" s="11"/>
      <c r="AC71" s="11"/>
      <c r="AD71" s="11"/>
      <c r="AE71" s="11"/>
      <c r="AF71" s="35"/>
    </row>
    <row r="72" spans="1:32" ht="15.75" thickBot="1" x14ac:dyDescent="0.3">
      <c r="A72" s="174"/>
      <c r="B72" s="16">
        <v>1000</v>
      </c>
      <c r="C72" s="36"/>
      <c r="D72" s="36"/>
      <c r="E72" s="36"/>
      <c r="F72" s="128"/>
      <c r="G72" s="129"/>
      <c r="H72" s="144"/>
      <c r="I72" s="144"/>
      <c r="J72" s="28"/>
      <c r="K72" s="36"/>
      <c r="L72" s="36"/>
      <c r="M72" s="36"/>
      <c r="N72" s="37"/>
      <c r="O72" s="156"/>
      <c r="P72" s="121"/>
      <c r="Q72" s="139"/>
      <c r="R72" s="140"/>
      <c r="S72" s="29"/>
      <c r="T72" s="30"/>
      <c r="U72" s="30"/>
      <c r="V72" s="30"/>
      <c r="W72" s="31"/>
      <c r="X72" s="53"/>
      <c r="Y72" s="36"/>
      <c r="Z72" s="36"/>
      <c r="AA72" s="36"/>
      <c r="AB72" s="36"/>
      <c r="AC72" s="36"/>
      <c r="AD72" s="36"/>
      <c r="AE72" s="36"/>
      <c r="AF72" s="37"/>
    </row>
    <row r="73" spans="1:32" x14ac:dyDescent="0.25">
      <c r="A73" s="172" t="s">
        <v>20</v>
      </c>
      <c r="B73" s="19">
        <v>16000</v>
      </c>
      <c r="C73" s="33"/>
      <c r="D73" s="33"/>
      <c r="E73" s="33"/>
      <c r="F73" s="124"/>
      <c r="G73" s="125"/>
      <c r="H73" s="142"/>
      <c r="I73" s="142"/>
      <c r="J73" s="20"/>
      <c r="K73" s="33"/>
      <c r="L73" s="33"/>
      <c r="M73" s="33"/>
      <c r="N73" s="34"/>
      <c r="O73" s="153"/>
      <c r="P73" s="115"/>
      <c r="Q73" s="133"/>
      <c r="R73" s="151"/>
      <c r="S73" s="22"/>
      <c r="T73" s="23"/>
      <c r="U73" s="23"/>
      <c r="V73" s="23"/>
      <c r="W73" s="24"/>
      <c r="X73" s="52"/>
      <c r="Y73" s="33"/>
      <c r="Z73" s="33"/>
      <c r="AA73" s="33"/>
      <c r="AB73" s="33"/>
      <c r="AC73" s="33"/>
      <c r="AD73" s="33"/>
      <c r="AE73" s="33"/>
      <c r="AF73" s="34"/>
    </row>
    <row r="74" spans="1:32" x14ac:dyDescent="0.25">
      <c r="A74" s="173"/>
      <c r="B74" s="25">
        <v>15000</v>
      </c>
      <c r="C74" s="11"/>
      <c r="D74" s="11"/>
      <c r="E74" s="11"/>
      <c r="F74" s="126"/>
      <c r="G74" s="127"/>
      <c r="H74" s="143"/>
      <c r="I74" s="143"/>
      <c r="J74" s="7"/>
      <c r="K74" s="11"/>
      <c r="L74" s="11"/>
      <c r="M74" s="11"/>
      <c r="N74" s="35"/>
      <c r="O74" s="154"/>
      <c r="P74" s="117"/>
      <c r="Q74" s="135"/>
      <c r="R74" s="134"/>
      <c r="S74" s="9"/>
      <c r="T74" s="10"/>
      <c r="U74" s="10"/>
      <c r="V74" s="10"/>
      <c r="W74" s="26"/>
      <c r="X74" s="18"/>
      <c r="Y74" s="11"/>
      <c r="Z74" s="11"/>
      <c r="AA74" s="11"/>
      <c r="AB74" s="11"/>
      <c r="AC74" s="11"/>
      <c r="AD74" s="11"/>
      <c r="AE74" s="11"/>
      <c r="AF74" s="35"/>
    </row>
    <row r="75" spans="1:32" x14ac:dyDescent="0.25">
      <c r="A75" s="173"/>
      <c r="B75" s="25">
        <v>14000</v>
      </c>
      <c r="C75" s="11"/>
      <c r="D75" s="11"/>
      <c r="E75" s="11"/>
      <c r="F75" s="126"/>
      <c r="G75" s="127"/>
      <c r="H75" s="143"/>
      <c r="I75" s="143"/>
      <c r="J75" s="7"/>
      <c r="K75" s="11"/>
      <c r="L75" s="11"/>
      <c r="M75" s="11"/>
      <c r="N75" s="35"/>
      <c r="O75" s="154"/>
      <c r="P75" s="117"/>
      <c r="Q75" s="135"/>
      <c r="R75" s="134"/>
      <c r="S75" s="9"/>
      <c r="T75" s="10"/>
      <c r="U75" s="10"/>
      <c r="V75" s="10"/>
      <c r="W75" s="26"/>
      <c r="X75" s="18"/>
      <c r="Y75" s="11"/>
      <c r="Z75" s="11"/>
      <c r="AA75" s="11"/>
      <c r="AB75" s="11"/>
      <c r="AC75" s="11"/>
      <c r="AD75" s="11"/>
      <c r="AE75" s="11"/>
      <c r="AF75" s="35"/>
    </row>
    <row r="76" spans="1:32" x14ac:dyDescent="0.25">
      <c r="A76" s="173"/>
      <c r="B76" s="25">
        <v>13000</v>
      </c>
      <c r="C76" s="11"/>
      <c r="D76" s="11"/>
      <c r="E76" s="11"/>
      <c r="F76" s="126"/>
      <c r="G76" s="127"/>
      <c r="H76" s="143"/>
      <c r="I76" s="143"/>
      <c r="J76" s="7"/>
      <c r="K76" s="11"/>
      <c r="L76" s="11"/>
      <c r="M76" s="11"/>
      <c r="N76" s="35"/>
      <c r="O76" s="154"/>
      <c r="P76" s="117"/>
      <c r="Q76" s="135"/>
      <c r="R76" s="134"/>
      <c r="S76" s="9"/>
      <c r="T76" s="10"/>
      <c r="U76" s="10"/>
      <c r="V76" s="10"/>
      <c r="W76" s="26"/>
      <c r="X76" s="18"/>
      <c r="Y76" s="11"/>
      <c r="Z76" s="11"/>
      <c r="AA76" s="11"/>
      <c r="AB76" s="11"/>
      <c r="AC76" s="11"/>
      <c r="AD76" s="11"/>
      <c r="AE76" s="11"/>
      <c r="AF76" s="35"/>
    </row>
    <row r="77" spans="1:32" x14ac:dyDescent="0.25">
      <c r="A77" s="173"/>
      <c r="B77" s="25">
        <v>12000</v>
      </c>
      <c r="C77" s="11"/>
      <c r="D77" s="11"/>
      <c r="E77" s="11"/>
      <c r="F77" s="126"/>
      <c r="G77" s="127"/>
      <c r="H77" s="143"/>
      <c r="I77" s="143"/>
      <c r="J77" s="7"/>
      <c r="K77" s="11"/>
      <c r="L77" s="11"/>
      <c r="M77" s="11"/>
      <c r="N77" s="35"/>
      <c r="O77" s="154"/>
      <c r="P77" s="117"/>
      <c r="Q77" s="135"/>
      <c r="R77" s="134"/>
      <c r="S77" s="9"/>
      <c r="T77" s="10"/>
      <c r="U77" s="10"/>
      <c r="V77" s="10"/>
      <c r="W77" s="26"/>
      <c r="X77" s="18"/>
      <c r="Y77" s="11"/>
      <c r="Z77" s="11"/>
      <c r="AA77" s="11"/>
      <c r="AB77" s="11"/>
      <c r="AC77" s="11"/>
      <c r="AD77" s="11"/>
      <c r="AE77" s="11"/>
      <c r="AF77" s="35"/>
    </row>
    <row r="78" spans="1:32" x14ac:dyDescent="0.25">
      <c r="A78" s="173"/>
      <c r="B78" s="25">
        <v>11000</v>
      </c>
      <c r="C78" s="11"/>
      <c r="D78" s="11"/>
      <c r="E78" s="11"/>
      <c r="F78" s="126"/>
      <c r="G78" s="127"/>
      <c r="H78" s="143"/>
      <c r="I78" s="143"/>
      <c r="J78" s="7"/>
      <c r="K78" s="11"/>
      <c r="L78" s="11"/>
      <c r="M78" s="11"/>
      <c r="N78" s="35"/>
      <c r="O78" s="154"/>
      <c r="P78" s="117"/>
      <c r="Q78" s="135"/>
      <c r="R78" s="134"/>
      <c r="S78" s="9"/>
      <c r="T78" s="10"/>
      <c r="U78" s="10"/>
      <c r="V78" s="10"/>
      <c r="W78" s="26"/>
      <c r="X78" s="18"/>
      <c r="Y78" s="11"/>
      <c r="Z78" s="11"/>
      <c r="AA78" s="11"/>
      <c r="AB78" s="11"/>
      <c r="AC78" s="11"/>
      <c r="AD78" s="11"/>
      <c r="AE78" s="11"/>
      <c r="AF78" s="35"/>
    </row>
    <row r="79" spans="1:32" x14ac:dyDescent="0.25">
      <c r="A79" s="173"/>
      <c r="B79" s="25">
        <v>10000</v>
      </c>
      <c r="C79" s="11"/>
      <c r="D79" s="11"/>
      <c r="E79" s="11"/>
      <c r="F79" s="126"/>
      <c r="G79" s="127"/>
      <c r="H79" s="143"/>
      <c r="I79" s="143"/>
      <c r="J79" s="7"/>
      <c r="K79" s="11"/>
      <c r="L79" s="11"/>
      <c r="M79" s="11"/>
      <c r="N79" s="35"/>
      <c r="O79" s="154"/>
      <c r="P79" s="117"/>
      <c r="Q79" s="135"/>
      <c r="R79" s="134"/>
      <c r="S79" s="9"/>
      <c r="T79" s="10"/>
      <c r="U79" s="10"/>
      <c r="V79" s="10"/>
      <c r="W79" s="26"/>
      <c r="X79" s="18"/>
      <c r="Y79" s="11"/>
      <c r="Z79" s="11"/>
      <c r="AA79" s="11"/>
      <c r="AB79" s="11"/>
      <c r="AC79" s="11"/>
      <c r="AD79" s="11"/>
      <c r="AE79" s="11"/>
      <c r="AF79" s="35"/>
    </row>
    <row r="80" spans="1:32" x14ac:dyDescent="0.25">
      <c r="A80" s="173"/>
      <c r="B80" s="25">
        <v>9000</v>
      </c>
      <c r="C80" s="11"/>
      <c r="D80" s="11"/>
      <c r="E80" s="11"/>
      <c r="F80" s="126"/>
      <c r="G80" s="127"/>
      <c r="H80" s="143"/>
      <c r="I80" s="143"/>
      <c r="J80" s="7"/>
      <c r="K80" s="11"/>
      <c r="L80" s="11"/>
      <c r="M80" s="11"/>
      <c r="N80" s="35"/>
      <c r="O80" s="154"/>
      <c r="P80" s="117"/>
      <c r="Q80" s="135"/>
      <c r="R80" s="134"/>
      <c r="S80" s="9"/>
      <c r="T80" s="10"/>
      <c r="U80" s="10"/>
      <c r="V80" s="10"/>
      <c r="W80" s="26"/>
      <c r="X80" s="18"/>
      <c r="Y80" s="11"/>
      <c r="Z80" s="11"/>
      <c r="AA80" s="11"/>
      <c r="AB80" s="11"/>
      <c r="AC80" s="11"/>
      <c r="AD80" s="11"/>
      <c r="AE80" s="11"/>
      <c r="AF80" s="35"/>
    </row>
    <row r="81" spans="1:32" x14ac:dyDescent="0.25">
      <c r="A81" s="173"/>
      <c r="B81" s="25">
        <v>8000</v>
      </c>
      <c r="C81" s="11"/>
      <c r="D81" s="11"/>
      <c r="E81" s="11"/>
      <c r="F81" s="126"/>
      <c r="G81" s="127"/>
      <c r="H81" s="143"/>
      <c r="I81" s="143"/>
      <c r="J81" s="7"/>
      <c r="K81" s="11"/>
      <c r="L81" s="11"/>
      <c r="M81" s="11"/>
      <c r="N81" s="35"/>
      <c r="O81" s="154"/>
      <c r="P81" s="117"/>
      <c r="Q81" s="135"/>
      <c r="R81" s="134"/>
      <c r="S81" s="9"/>
      <c r="T81" s="10"/>
      <c r="U81" s="10"/>
      <c r="V81" s="10"/>
      <c r="W81" s="26"/>
      <c r="X81" s="18"/>
      <c r="Y81" s="11"/>
      <c r="Z81" s="11"/>
      <c r="AA81" s="11"/>
      <c r="AB81" s="11"/>
      <c r="AC81" s="11"/>
      <c r="AD81" s="11"/>
      <c r="AE81" s="11"/>
      <c r="AF81" s="35"/>
    </row>
    <row r="82" spans="1:32" x14ac:dyDescent="0.25">
      <c r="A82" s="173"/>
      <c r="B82" s="25">
        <v>7000</v>
      </c>
      <c r="C82" s="11"/>
      <c r="D82" s="11"/>
      <c r="E82" s="11"/>
      <c r="F82" s="126"/>
      <c r="G82" s="127"/>
      <c r="H82" s="143"/>
      <c r="I82" s="143"/>
      <c r="J82" s="7"/>
      <c r="K82" s="11"/>
      <c r="L82" s="11"/>
      <c r="M82" s="11"/>
      <c r="N82" s="35"/>
      <c r="O82" s="154"/>
      <c r="P82" s="117"/>
      <c r="Q82" s="135"/>
      <c r="R82" s="134"/>
      <c r="S82" s="9"/>
      <c r="T82" s="10"/>
      <c r="U82" s="10"/>
      <c r="V82" s="10"/>
      <c r="W82" s="26"/>
      <c r="X82" s="18"/>
      <c r="Y82" s="11"/>
      <c r="Z82" s="11"/>
      <c r="AA82" s="11"/>
      <c r="AB82" s="11"/>
      <c r="AC82" s="11"/>
      <c r="AD82" s="11"/>
      <c r="AE82" s="11"/>
      <c r="AF82" s="35"/>
    </row>
    <row r="83" spans="1:32" x14ac:dyDescent="0.25">
      <c r="A83" s="173"/>
      <c r="B83" s="25">
        <v>6000</v>
      </c>
      <c r="C83" s="11"/>
      <c r="D83" s="11"/>
      <c r="E83" s="11"/>
      <c r="F83" s="126"/>
      <c r="G83" s="127"/>
      <c r="H83" s="143"/>
      <c r="I83" s="143"/>
      <c r="J83" s="7"/>
      <c r="K83" s="11"/>
      <c r="L83" s="11"/>
      <c r="M83" s="11"/>
      <c r="N83" s="35"/>
      <c r="O83" s="154"/>
      <c r="P83" s="117"/>
      <c r="Q83" s="135"/>
      <c r="R83" s="134"/>
      <c r="S83" s="9"/>
      <c r="T83" s="10"/>
      <c r="U83" s="10"/>
      <c r="V83" s="10"/>
      <c r="W83" s="26"/>
      <c r="X83" s="18"/>
      <c r="Y83" s="11"/>
      <c r="Z83" s="11"/>
      <c r="AA83" s="11"/>
      <c r="AB83" s="11"/>
      <c r="AC83" s="11"/>
      <c r="AD83" s="11"/>
      <c r="AE83" s="11"/>
      <c r="AF83" s="35"/>
    </row>
    <row r="84" spans="1:32" x14ac:dyDescent="0.25">
      <c r="A84" s="173"/>
      <c r="B84" s="25">
        <v>5000</v>
      </c>
      <c r="C84" s="11"/>
      <c r="D84" s="11"/>
      <c r="E84" s="11"/>
      <c r="F84" s="126"/>
      <c r="G84" s="127"/>
      <c r="H84" s="143"/>
      <c r="I84" s="143"/>
      <c r="J84" s="7"/>
      <c r="K84" s="11"/>
      <c r="L84" s="11"/>
      <c r="M84" s="11"/>
      <c r="N84" s="35"/>
      <c r="O84" s="154"/>
      <c r="P84" s="117"/>
      <c r="Q84" s="135"/>
      <c r="R84" s="134"/>
      <c r="S84" s="9"/>
      <c r="T84" s="10"/>
      <c r="U84" s="10"/>
      <c r="V84" s="10"/>
      <c r="W84" s="26"/>
      <c r="X84" s="18"/>
      <c r="Y84" s="11"/>
      <c r="Z84" s="11"/>
      <c r="AA84" s="11"/>
      <c r="AB84" s="11"/>
      <c r="AC84" s="11"/>
      <c r="AD84" s="11"/>
      <c r="AE84" s="11"/>
      <c r="AF84" s="35"/>
    </row>
    <row r="85" spans="1:32" x14ac:dyDescent="0.25">
      <c r="A85" s="173"/>
      <c r="B85" s="27">
        <v>4800</v>
      </c>
      <c r="C85" s="11"/>
      <c r="D85" s="11"/>
      <c r="E85" s="11"/>
      <c r="F85" s="126"/>
      <c r="G85" s="127"/>
      <c r="H85" s="143"/>
      <c r="I85" s="143"/>
      <c r="J85" s="7"/>
      <c r="K85" s="11"/>
      <c r="L85" s="11"/>
      <c r="M85" s="11"/>
      <c r="N85" s="35"/>
      <c r="O85" s="154"/>
      <c r="P85" s="117"/>
      <c r="Q85" s="135"/>
      <c r="R85" s="134"/>
      <c r="S85" s="9"/>
      <c r="T85" s="10"/>
      <c r="U85" s="10"/>
      <c r="V85" s="10"/>
      <c r="W85" s="26"/>
      <c r="X85" s="18"/>
      <c r="Y85" s="11"/>
      <c r="Z85" s="11"/>
      <c r="AA85" s="11"/>
      <c r="AB85" s="11"/>
      <c r="AC85" s="11"/>
      <c r="AD85" s="11"/>
      <c r="AE85" s="11"/>
      <c r="AF85" s="35"/>
    </row>
    <row r="86" spans="1:32" x14ac:dyDescent="0.25">
      <c r="A86" s="173"/>
      <c r="B86" s="25">
        <v>4000</v>
      </c>
      <c r="C86" s="11"/>
      <c r="D86" s="11"/>
      <c r="E86" s="11"/>
      <c r="F86" s="126"/>
      <c r="G86" s="127"/>
      <c r="H86" s="143"/>
      <c r="I86" s="143"/>
      <c r="J86" s="7"/>
      <c r="K86" s="11"/>
      <c r="L86" s="11"/>
      <c r="M86" s="11"/>
      <c r="N86" s="35"/>
      <c r="O86" s="154"/>
      <c r="P86" s="117"/>
      <c r="Q86" s="135"/>
      <c r="R86" s="134"/>
      <c r="S86" s="9"/>
      <c r="T86" s="10"/>
      <c r="U86" s="10"/>
      <c r="V86" s="10"/>
      <c r="W86" s="26"/>
      <c r="X86" s="18"/>
      <c r="Y86" s="11"/>
      <c r="Z86" s="11"/>
      <c r="AA86" s="11"/>
      <c r="AB86" s="11"/>
      <c r="AC86" s="11"/>
      <c r="AD86" s="11"/>
      <c r="AE86" s="11"/>
      <c r="AF86" s="35"/>
    </row>
    <row r="87" spans="1:32" x14ac:dyDescent="0.25">
      <c r="A87" s="173"/>
      <c r="B87" s="25">
        <v>3000</v>
      </c>
      <c r="C87" s="11"/>
      <c r="D87" s="11"/>
      <c r="E87" s="11"/>
      <c r="F87" s="126"/>
      <c r="G87" s="127"/>
      <c r="H87" s="143"/>
      <c r="I87" s="143"/>
      <c r="J87" s="7"/>
      <c r="K87" s="11"/>
      <c r="L87" s="11"/>
      <c r="M87" s="11"/>
      <c r="N87" s="35"/>
      <c r="O87" s="154"/>
      <c r="P87" s="117"/>
      <c r="Q87" s="135"/>
      <c r="R87" s="134"/>
      <c r="S87" s="9"/>
      <c r="T87" s="10"/>
      <c r="U87" s="10"/>
      <c r="V87" s="10"/>
      <c r="W87" s="26"/>
      <c r="X87" s="18"/>
      <c r="Y87" s="11"/>
      <c r="Z87" s="11"/>
      <c r="AA87" s="11"/>
      <c r="AB87" s="11"/>
      <c r="AC87" s="11"/>
      <c r="AD87" s="11"/>
      <c r="AE87" s="11"/>
      <c r="AF87" s="35"/>
    </row>
    <row r="88" spans="1:32" x14ac:dyDescent="0.25">
      <c r="A88" s="173"/>
      <c r="B88" s="25">
        <v>2000</v>
      </c>
      <c r="C88" s="11"/>
      <c r="D88" s="11"/>
      <c r="E88" s="11"/>
      <c r="F88" s="126"/>
      <c r="G88" s="127"/>
      <c r="H88" s="143"/>
      <c r="I88" s="143"/>
      <c r="J88" s="7"/>
      <c r="K88" s="11"/>
      <c r="L88" s="11"/>
      <c r="M88" s="11"/>
      <c r="N88" s="35"/>
      <c r="O88" s="154"/>
      <c r="P88" s="117"/>
      <c r="Q88" s="135"/>
      <c r="R88" s="134"/>
      <c r="S88" s="9"/>
      <c r="T88" s="10"/>
      <c r="U88" s="10"/>
      <c r="V88" s="10"/>
      <c r="W88" s="26"/>
      <c r="X88" s="18"/>
      <c r="Y88" s="11"/>
      <c r="Z88" s="11"/>
      <c r="AA88" s="11"/>
      <c r="AB88" s="11"/>
      <c r="AC88" s="11"/>
      <c r="AD88" s="11"/>
      <c r="AE88" s="11"/>
      <c r="AF88" s="35"/>
    </row>
    <row r="89" spans="1:32" ht="15.75" thickBot="1" x14ac:dyDescent="0.3">
      <c r="A89" s="174"/>
      <c r="B89" s="16">
        <v>1000</v>
      </c>
      <c r="C89" s="36"/>
      <c r="D89" s="36"/>
      <c r="E89" s="36"/>
      <c r="F89" s="128"/>
      <c r="G89" s="129"/>
      <c r="H89" s="144"/>
      <c r="I89" s="144"/>
      <c r="J89" s="28"/>
      <c r="K89" s="36"/>
      <c r="L89" s="36"/>
      <c r="M89" s="36"/>
      <c r="N89" s="37"/>
      <c r="O89" s="156"/>
      <c r="P89" s="121"/>
      <c r="Q89" s="139"/>
      <c r="R89" s="140"/>
      <c r="S89" s="29"/>
      <c r="T89" s="30"/>
      <c r="U89" s="30"/>
      <c r="V89" s="30"/>
      <c r="W89" s="31"/>
      <c r="X89" s="53"/>
      <c r="Y89" s="36"/>
      <c r="Z89" s="36"/>
      <c r="AA89" s="36"/>
      <c r="AB89" s="36"/>
      <c r="AC89" s="36"/>
      <c r="AD89" s="36"/>
      <c r="AE89" s="36"/>
      <c r="AF89" s="37"/>
    </row>
    <row r="90" spans="1:32" x14ac:dyDescent="0.25">
      <c r="A90" s="172" t="s">
        <v>21</v>
      </c>
      <c r="B90" s="19">
        <v>16000</v>
      </c>
      <c r="C90" s="33"/>
      <c r="D90" s="33"/>
      <c r="E90" s="33"/>
      <c r="F90" s="124"/>
      <c r="G90" s="125"/>
      <c r="H90" s="142"/>
      <c r="I90" s="142"/>
      <c r="J90" s="20"/>
      <c r="K90" s="33"/>
      <c r="L90" s="33"/>
      <c r="M90" s="33"/>
      <c r="N90" s="34"/>
      <c r="O90" s="153"/>
      <c r="P90" s="115"/>
      <c r="Q90" s="133"/>
      <c r="R90" s="151"/>
      <c r="S90" s="22"/>
      <c r="T90" s="23"/>
      <c r="U90" s="23"/>
      <c r="V90" s="23"/>
      <c r="W90" s="24"/>
      <c r="X90" s="52"/>
      <c r="Y90" s="33"/>
      <c r="Z90" s="33"/>
      <c r="AA90" s="33"/>
      <c r="AB90" s="33"/>
      <c r="AC90" s="33"/>
      <c r="AD90" s="33"/>
      <c r="AE90" s="33"/>
      <c r="AF90" s="34"/>
    </row>
    <row r="91" spans="1:32" x14ac:dyDescent="0.25">
      <c r="A91" s="173"/>
      <c r="B91" s="25">
        <v>15000</v>
      </c>
      <c r="C91" s="11"/>
      <c r="D91" s="11"/>
      <c r="E91" s="11"/>
      <c r="F91" s="126"/>
      <c r="G91" s="127"/>
      <c r="H91" s="143"/>
      <c r="I91" s="143"/>
      <c r="J91" s="7"/>
      <c r="K91" s="11"/>
      <c r="L91" s="11"/>
      <c r="M91" s="11"/>
      <c r="N91" s="35"/>
      <c r="O91" s="154"/>
      <c r="P91" s="117"/>
      <c r="Q91" s="135"/>
      <c r="R91" s="134"/>
      <c r="S91" s="9"/>
      <c r="T91" s="10"/>
      <c r="U91" s="10"/>
      <c r="V91" s="10"/>
      <c r="W91" s="26"/>
      <c r="X91" s="18"/>
      <c r="Y91" s="11"/>
      <c r="Z91" s="11"/>
      <c r="AA91" s="11"/>
      <c r="AB91" s="11"/>
      <c r="AC91" s="11"/>
      <c r="AD91" s="11"/>
      <c r="AE91" s="11"/>
      <c r="AF91" s="35"/>
    </row>
    <row r="92" spans="1:32" x14ac:dyDescent="0.25">
      <c r="A92" s="173"/>
      <c r="B92" s="25">
        <v>14000</v>
      </c>
      <c r="C92" s="11"/>
      <c r="D92" s="11"/>
      <c r="E92" s="11"/>
      <c r="F92" s="126"/>
      <c r="G92" s="127"/>
      <c r="H92" s="143"/>
      <c r="I92" s="143"/>
      <c r="J92" s="7"/>
      <c r="K92" s="11"/>
      <c r="L92" s="11"/>
      <c r="M92" s="11"/>
      <c r="N92" s="35"/>
      <c r="O92" s="154"/>
      <c r="P92" s="117"/>
      <c r="Q92" s="135"/>
      <c r="R92" s="134"/>
      <c r="S92" s="9"/>
      <c r="T92" s="10"/>
      <c r="U92" s="10"/>
      <c r="V92" s="10"/>
      <c r="W92" s="26"/>
      <c r="X92" s="18"/>
      <c r="Y92" s="11"/>
      <c r="Z92" s="11"/>
      <c r="AA92" s="11"/>
      <c r="AB92" s="11"/>
      <c r="AC92" s="11"/>
      <c r="AD92" s="11"/>
      <c r="AE92" s="11"/>
      <c r="AF92" s="35"/>
    </row>
    <row r="93" spans="1:32" x14ac:dyDescent="0.25">
      <c r="A93" s="173"/>
      <c r="B93" s="25">
        <v>13000</v>
      </c>
      <c r="C93" s="11"/>
      <c r="D93" s="11"/>
      <c r="E93" s="11"/>
      <c r="F93" s="126"/>
      <c r="G93" s="127"/>
      <c r="H93" s="143"/>
      <c r="I93" s="143"/>
      <c r="J93" s="7"/>
      <c r="K93" s="11"/>
      <c r="L93" s="11"/>
      <c r="M93" s="11"/>
      <c r="N93" s="35"/>
      <c r="O93" s="154"/>
      <c r="P93" s="117"/>
      <c r="Q93" s="135"/>
      <c r="R93" s="134"/>
      <c r="S93" s="9"/>
      <c r="T93" s="10"/>
      <c r="U93" s="10"/>
      <c r="V93" s="10"/>
      <c r="W93" s="26"/>
      <c r="X93" s="18"/>
      <c r="Y93" s="11"/>
      <c r="Z93" s="11"/>
      <c r="AA93" s="11"/>
      <c r="AB93" s="11"/>
      <c r="AC93" s="11"/>
      <c r="AD93" s="11"/>
      <c r="AE93" s="11"/>
      <c r="AF93" s="35"/>
    </row>
    <row r="94" spans="1:32" x14ac:dyDescent="0.25">
      <c r="A94" s="173"/>
      <c r="B94" s="25">
        <v>12000</v>
      </c>
      <c r="C94" s="11"/>
      <c r="D94" s="11"/>
      <c r="E94" s="11"/>
      <c r="F94" s="126"/>
      <c r="G94" s="127"/>
      <c r="H94" s="143"/>
      <c r="I94" s="143"/>
      <c r="J94" s="7"/>
      <c r="K94" s="11"/>
      <c r="L94" s="11"/>
      <c r="M94" s="11"/>
      <c r="N94" s="35"/>
      <c r="O94" s="154"/>
      <c r="P94" s="117"/>
      <c r="Q94" s="135"/>
      <c r="R94" s="134"/>
      <c r="S94" s="9"/>
      <c r="T94" s="10"/>
      <c r="U94" s="10"/>
      <c r="V94" s="10"/>
      <c r="W94" s="26"/>
      <c r="X94" s="18"/>
      <c r="Y94" s="11"/>
      <c r="Z94" s="11"/>
      <c r="AA94" s="11"/>
      <c r="AB94" s="11"/>
      <c r="AC94" s="11"/>
      <c r="AD94" s="11"/>
      <c r="AE94" s="11"/>
      <c r="AF94" s="35"/>
    </row>
    <row r="95" spans="1:32" x14ac:dyDescent="0.25">
      <c r="A95" s="173"/>
      <c r="B95" s="25">
        <v>11000</v>
      </c>
      <c r="C95" s="11"/>
      <c r="D95" s="11"/>
      <c r="E95" s="11"/>
      <c r="F95" s="126"/>
      <c r="G95" s="127"/>
      <c r="H95" s="143"/>
      <c r="I95" s="143"/>
      <c r="J95" s="7"/>
      <c r="K95" s="11"/>
      <c r="L95" s="11"/>
      <c r="M95" s="11"/>
      <c r="N95" s="35"/>
      <c r="O95" s="154"/>
      <c r="P95" s="117"/>
      <c r="Q95" s="135"/>
      <c r="R95" s="134"/>
      <c r="S95" s="9"/>
      <c r="T95" s="10"/>
      <c r="U95" s="10"/>
      <c r="V95" s="10"/>
      <c r="W95" s="26"/>
      <c r="X95" s="18"/>
      <c r="Y95" s="11"/>
      <c r="Z95" s="11"/>
      <c r="AA95" s="11"/>
      <c r="AB95" s="11"/>
      <c r="AC95" s="11"/>
      <c r="AD95" s="11"/>
      <c r="AE95" s="11"/>
      <c r="AF95" s="35"/>
    </row>
    <row r="96" spans="1:32" x14ac:dyDescent="0.25">
      <c r="A96" s="173"/>
      <c r="B96" s="25">
        <v>10000</v>
      </c>
      <c r="C96" s="11"/>
      <c r="D96" s="11"/>
      <c r="E96" s="11"/>
      <c r="F96" s="126"/>
      <c r="G96" s="127"/>
      <c r="H96" s="143"/>
      <c r="I96" s="143"/>
      <c r="J96" s="7"/>
      <c r="K96" s="11"/>
      <c r="L96" s="11"/>
      <c r="M96" s="11"/>
      <c r="N96" s="35"/>
      <c r="O96" s="154"/>
      <c r="P96" s="117"/>
      <c r="Q96" s="135"/>
      <c r="R96" s="134"/>
      <c r="S96" s="9"/>
      <c r="T96" s="10"/>
      <c r="U96" s="10"/>
      <c r="V96" s="10"/>
      <c r="W96" s="26"/>
      <c r="X96" s="18"/>
      <c r="Y96" s="11"/>
      <c r="Z96" s="11"/>
      <c r="AA96" s="11"/>
      <c r="AB96" s="11"/>
      <c r="AC96" s="11"/>
      <c r="AD96" s="11"/>
      <c r="AE96" s="11"/>
      <c r="AF96" s="35"/>
    </row>
    <row r="97" spans="1:32" x14ac:dyDescent="0.25">
      <c r="A97" s="173"/>
      <c r="B97" s="25">
        <v>9000</v>
      </c>
      <c r="C97" s="11"/>
      <c r="D97" s="11"/>
      <c r="E97" s="11"/>
      <c r="F97" s="126"/>
      <c r="G97" s="127"/>
      <c r="H97" s="143"/>
      <c r="I97" s="143"/>
      <c r="J97" s="7"/>
      <c r="K97" s="11"/>
      <c r="L97" s="11"/>
      <c r="M97" s="11"/>
      <c r="N97" s="35"/>
      <c r="O97" s="154"/>
      <c r="P97" s="117"/>
      <c r="Q97" s="135"/>
      <c r="R97" s="134"/>
      <c r="S97" s="9"/>
      <c r="T97" s="10"/>
      <c r="U97" s="10"/>
      <c r="V97" s="10"/>
      <c r="W97" s="26"/>
      <c r="X97" s="18"/>
      <c r="Y97" s="11"/>
      <c r="Z97" s="11"/>
      <c r="AA97" s="11"/>
      <c r="AB97" s="11"/>
      <c r="AC97" s="11"/>
      <c r="AD97" s="11"/>
      <c r="AE97" s="11"/>
      <c r="AF97" s="35"/>
    </row>
    <row r="98" spans="1:32" x14ac:dyDescent="0.25">
      <c r="A98" s="173"/>
      <c r="B98" s="25">
        <v>8000</v>
      </c>
      <c r="C98" s="11"/>
      <c r="D98" s="11"/>
      <c r="E98" s="11"/>
      <c r="F98" s="126"/>
      <c r="G98" s="127"/>
      <c r="H98" s="143"/>
      <c r="I98" s="143"/>
      <c r="J98" s="7"/>
      <c r="K98" s="11"/>
      <c r="L98" s="11"/>
      <c r="M98" s="11"/>
      <c r="N98" s="35"/>
      <c r="O98" s="154"/>
      <c r="P98" s="117"/>
      <c r="Q98" s="135"/>
      <c r="R98" s="134"/>
      <c r="S98" s="9"/>
      <c r="T98" s="10"/>
      <c r="U98" s="10"/>
      <c r="V98" s="10"/>
      <c r="W98" s="26"/>
      <c r="X98" s="18"/>
      <c r="Y98" s="11"/>
      <c r="Z98" s="11"/>
      <c r="AA98" s="11"/>
      <c r="AB98" s="11"/>
      <c r="AC98" s="11"/>
      <c r="AD98" s="11"/>
      <c r="AE98" s="11"/>
      <c r="AF98" s="35"/>
    </row>
    <row r="99" spans="1:32" x14ac:dyDescent="0.25">
      <c r="A99" s="173"/>
      <c r="B99" s="25">
        <v>7000</v>
      </c>
      <c r="C99" s="11"/>
      <c r="D99" s="11"/>
      <c r="E99" s="11"/>
      <c r="F99" s="126"/>
      <c r="G99" s="127"/>
      <c r="H99" s="143"/>
      <c r="I99" s="143"/>
      <c r="J99" s="7"/>
      <c r="K99" s="11"/>
      <c r="L99" s="11"/>
      <c r="M99" s="11"/>
      <c r="N99" s="35"/>
      <c r="O99" s="154"/>
      <c r="P99" s="117"/>
      <c r="Q99" s="135"/>
      <c r="R99" s="134"/>
      <c r="S99" s="9"/>
      <c r="T99" s="10"/>
      <c r="U99" s="10"/>
      <c r="V99" s="10"/>
      <c r="W99" s="26"/>
      <c r="X99" s="18"/>
      <c r="Y99" s="11"/>
      <c r="Z99" s="11"/>
      <c r="AA99" s="11"/>
      <c r="AB99" s="11"/>
      <c r="AC99" s="11"/>
      <c r="AD99" s="11"/>
      <c r="AE99" s="11"/>
      <c r="AF99" s="35"/>
    </row>
    <row r="100" spans="1:32" x14ac:dyDescent="0.25">
      <c r="A100" s="173"/>
      <c r="B100" s="25">
        <v>6000</v>
      </c>
      <c r="C100" s="11"/>
      <c r="D100" s="11"/>
      <c r="E100" s="11"/>
      <c r="F100" s="126"/>
      <c r="G100" s="127"/>
      <c r="H100" s="143"/>
      <c r="I100" s="143"/>
      <c r="J100" s="7"/>
      <c r="K100" s="11"/>
      <c r="L100" s="11"/>
      <c r="M100" s="11"/>
      <c r="N100" s="35"/>
      <c r="O100" s="154"/>
      <c r="P100" s="117"/>
      <c r="Q100" s="135"/>
      <c r="R100" s="134"/>
      <c r="S100" s="9"/>
      <c r="T100" s="10"/>
      <c r="U100" s="10"/>
      <c r="V100" s="10"/>
      <c r="W100" s="26"/>
      <c r="X100" s="18"/>
      <c r="Y100" s="11"/>
      <c r="Z100" s="11"/>
      <c r="AA100" s="11"/>
      <c r="AB100" s="11"/>
      <c r="AC100" s="11"/>
      <c r="AD100" s="11"/>
      <c r="AE100" s="11"/>
      <c r="AF100" s="35"/>
    </row>
    <row r="101" spans="1:32" x14ac:dyDescent="0.25">
      <c r="A101" s="173"/>
      <c r="B101" s="25">
        <v>5000</v>
      </c>
      <c r="C101" s="11"/>
      <c r="D101" s="11"/>
      <c r="E101" s="11"/>
      <c r="F101" s="126"/>
      <c r="G101" s="127"/>
      <c r="H101" s="143"/>
      <c r="I101" s="143"/>
      <c r="J101" s="7"/>
      <c r="K101" s="11"/>
      <c r="L101" s="11"/>
      <c r="M101" s="11"/>
      <c r="N101" s="35"/>
      <c r="O101" s="154"/>
      <c r="P101" s="117"/>
      <c r="Q101" s="135"/>
      <c r="R101" s="134"/>
      <c r="S101" s="9"/>
      <c r="T101" s="10"/>
      <c r="U101" s="10"/>
      <c r="V101" s="10"/>
      <c r="W101" s="26"/>
      <c r="X101" s="18"/>
      <c r="Y101" s="11"/>
      <c r="Z101" s="11"/>
      <c r="AA101" s="11"/>
      <c r="AB101" s="11"/>
      <c r="AC101" s="11"/>
      <c r="AD101" s="11"/>
      <c r="AE101" s="11"/>
      <c r="AF101" s="35"/>
    </row>
    <row r="102" spans="1:32" x14ac:dyDescent="0.25">
      <c r="A102" s="173"/>
      <c r="B102" s="27">
        <v>4800</v>
      </c>
      <c r="C102" s="11"/>
      <c r="D102" s="11"/>
      <c r="E102" s="11"/>
      <c r="F102" s="126"/>
      <c r="G102" s="127"/>
      <c r="H102" s="143"/>
      <c r="I102" s="143"/>
      <c r="J102" s="7"/>
      <c r="K102" s="11"/>
      <c r="L102" s="11"/>
      <c r="M102" s="11"/>
      <c r="N102" s="35"/>
      <c r="O102" s="154"/>
      <c r="P102" s="117"/>
      <c r="Q102" s="135"/>
      <c r="R102" s="134"/>
      <c r="S102" s="9"/>
      <c r="T102" s="10"/>
      <c r="U102" s="10"/>
      <c r="V102" s="10"/>
      <c r="W102" s="26"/>
      <c r="X102" s="18"/>
      <c r="Y102" s="11"/>
      <c r="Z102" s="11"/>
      <c r="AA102" s="11"/>
      <c r="AB102" s="11"/>
      <c r="AC102" s="11"/>
      <c r="AD102" s="11"/>
      <c r="AE102" s="11"/>
      <c r="AF102" s="35"/>
    </row>
    <row r="103" spans="1:32" x14ac:dyDescent="0.25">
      <c r="A103" s="173"/>
      <c r="B103" s="25">
        <v>4000</v>
      </c>
      <c r="C103" s="11"/>
      <c r="D103" s="11"/>
      <c r="E103" s="11"/>
      <c r="F103" s="126"/>
      <c r="G103" s="127"/>
      <c r="H103" s="143"/>
      <c r="I103" s="143"/>
      <c r="J103" s="7"/>
      <c r="K103" s="11"/>
      <c r="L103" s="11"/>
      <c r="M103" s="11"/>
      <c r="N103" s="35"/>
      <c r="O103" s="154"/>
      <c r="P103" s="117"/>
      <c r="Q103" s="135"/>
      <c r="R103" s="134"/>
      <c r="S103" s="9"/>
      <c r="T103" s="10"/>
      <c r="U103" s="10"/>
      <c r="V103" s="10"/>
      <c r="W103" s="26"/>
      <c r="X103" s="18"/>
      <c r="Y103" s="11"/>
      <c r="Z103" s="11"/>
      <c r="AA103" s="11"/>
      <c r="AB103" s="11"/>
      <c r="AC103" s="11"/>
      <c r="AD103" s="11"/>
      <c r="AE103" s="11"/>
      <c r="AF103" s="35"/>
    </row>
    <row r="104" spans="1:32" x14ac:dyDescent="0.25">
      <c r="A104" s="173"/>
      <c r="B104" s="25">
        <v>3000</v>
      </c>
      <c r="C104" s="11"/>
      <c r="D104" s="11"/>
      <c r="E104" s="11"/>
      <c r="F104" s="126"/>
      <c r="G104" s="127"/>
      <c r="H104" s="143"/>
      <c r="I104" s="143"/>
      <c r="J104" s="7"/>
      <c r="K104" s="11"/>
      <c r="L104" s="11"/>
      <c r="M104" s="11"/>
      <c r="N104" s="35"/>
      <c r="O104" s="154"/>
      <c r="P104" s="117"/>
      <c r="Q104" s="135"/>
      <c r="R104" s="134"/>
      <c r="S104" s="9"/>
      <c r="T104" s="10"/>
      <c r="U104" s="10"/>
      <c r="V104" s="10"/>
      <c r="W104" s="26"/>
      <c r="X104" s="18"/>
      <c r="Y104" s="11"/>
      <c r="Z104" s="11"/>
      <c r="AA104" s="11"/>
      <c r="AB104" s="11"/>
      <c r="AC104" s="11"/>
      <c r="AD104" s="11"/>
      <c r="AE104" s="11"/>
      <c r="AF104" s="35"/>
    </row>
    <row r="105" spans="1:32" x14ac:dyDescent="0.25">
      <c r="A105" s="173"/>
      <c r="B105" s="25">
        <v>2000</v>
      </c>
      <c r="C105" s="11"/>
      <c r="D105" s="11"/>
      <c r="E105" s="11"/>
      <c r="F105" s="126"/>
      <c r="G105" s="127"/>
      <c r="H105" s="143"/>
      <c r="I105" s="143"/>
      <c r="J105" s="7"/>
      <c r="K105" s="11"/>
      <c r="L105" s="11"/>
      <c r="M105" s="11"/>
      <c r="N105" s="35"/>
      <c r="O105" s="154"/>
      <c r="P105" s="117"/>
      <c r="Q105" s="135"/>
      <c r="R105" s="134"/>
      <c r="S105" s="9"/>
      <c r="T105" s="10"/>
      <c r="U105" s="10"/>
      <c r="V105" s="10"/>
      <c r="W105" s="26"/>
      <c r="X105" s="18"/>
      <c r="Y105" s="11"/>
      <c r="Z105" s="11"/>
      <c r="AA105" s="11"/>
      <c r="AB105" s="11"/>
      <c r="AC105" s="11"/>
      <c r="AD105" s="11"/>
      <c r="AE105" s="11"/>
      <c r="AF105" s="35"/>
    </row>
    <row r="106" spans="1:32" ht="15.75" thickBot="1" x14ac:dyDescent="0.3">
      <c r="A106" s="174"/>
      <c r="B106" s="16">
        <v>1000</v>
      </c>
      <c r="C106" s="36"/>
      <c r="D106" s="36"/>
      <c r="E106" s="36"/>
      <c r="F106" s="128"/>
      <c r="G106" s="129"/>
      <c r="H106" s="144"/>
      <c r="I106" s="144"/>
      <c r="J106" s="28"/>
      <c r="K106" s="36"/>
      <c r="L106" s="36"/>
      <c r="M106" s="36"/>
      <c r="N106" s="37"/>
      <c r="O106" s="156"/>
      <c r="P106" s="121"/>
      <c r="Q106" s="139"/>
      <c r="R106" s="140"/>
      <c r="S106" s="29"/>
      <c r="T106" s="30"/>
      <c r="U106" s="30"/>
      <c r="V106" s="30"/>
      <c r="W106" s="31"/>
      <c r="X106" s="53"/>
      <c r="Y106" s="36"/>
      <c r="Z106" s="36"/>
      <c r="AA106" s="36"/>
      <c r="AB106" s="36"/>
      <c r="AC106" s="36"/>
      <c r="AD106" s="36"/>
      <c r="AE106" s="36"/>
      <c r="AF106" s="37"/>
    </row>
    <row r="194" spans="15:23" ht="15.75" thickBot="1" x14ac:dyDescent="0.3"/>
    <row r="195" spans="15:23" x14ac:dyDescent="0.25">
      <c r="O195" s="15">
        <v>148.19999999999999</v>
      </c>
      <c r="P195" s="21">
        <f t="shared" ref="P195:P211" si="14">SUM(O195-C195)</f>
        <v>148.19999999999999</v>
      </c>
      <c r="Q195" s="20">
        <v>10</v>
      </c>
      <c r="R195" s="21">
        <f>SUM(Q195-D195)</f>
        <v>10</v>
      </c>
      <c r="S195" s="22">
        <v>16.149999999999999</v>
      </c>
      <c r="T195" s="23">
        <v>700</v>
      </c>
      <c r="U195" s="23">
        <v>720</v>
      </c>
      <c r="V195" s="23">
        <v>205</v>
      </c>
      <c r="W195" s="24">
        <v>1</v>
      </c>
    </row>
    <row r="196" spans="15:23" x14ac:dyDescent="0.25">
      <c r="O196" s="41">
        <v>152.6</v>
      </c>
      <c r="P196" s="8">
        <f t="shared" si="14"/>
        <v>152.6</v>
      </c>
      <c r="Q196" s="7">
        <v>10.5</v>
      </c>
      <c r="R196" s="8"/>
      <c r="S196" s="9">
        <v>16.809999999999999</v>
      </c>
      <c r="T196" s="10">
        <v>725</v>
      </c>
      <c r="U196" s="10">
        <v>745</v>
      </c>
      <c r="V196" s="10">
        <v>200</v>
      </c>
      <c r="W196" s="26">
        <v>1</v>
      </c>
    </row>
    <row r="197" spans="15:23" x14ac:dyDescent="0.25">
      <c r="O197" s="41">
        <v>157.19999999999999</v>
      </c>
      <c r="P197" s="8">
        <f t="shared" si="14"/>
        <v>157.19999999999999</v>
      </c>
      <c r="Q197" s="7">
        <v>11.1</v>
      </c>
      <c r="R197" s="8">
        <f>SUM(Q197-D197)</f>
        <v>11.1</v>
      </c>
      <c r="S197" s="9">
        <v>17.489999999999998</v>
      </c>
      <c r="T197" s="10">
        <v>745</v>
      </c>
      <c r="U197" s="10">
        <v>765</v>
      </c>
      <c r="V197" s="10">
        <v>200</v>
      </c>
      <c r="W197" s="26">
        <v>1</v>
      </c>
    </row>
    <row r="198" spans="15:23" x14ac:dyDescent="0.25">
      <c r="O198" s="41">
        <v>159.6</v>
      </c>
      <c r="P198" s="8">
        <f t="shared" si="14"/>
        <v>159.6</v>
      </c>
      <c r="Q198" s="7">
        <v>11.4</v>
      </c>
      <c r="R198" s="8"/>
      <c r="S198" s="9">
        <v>18.190000000000001</v>
      </c>
      <c r="T198" s="10">
        <v>770</v>
      </c>
      <c r="U198" s="10">
        <v>790</v>
      </c>
      <c r="V198" s="10">
        <v>195</v>
      </c>
      <c r="W198" s="26">
        <v>1</v>
      </c>
    </row>
    <row r="199" spans="15:23" x14ac:dyDescent="0.25">
      <c r="O199" s="41">
        <v>162.4</v>
      </c>
      <c r="P199" s="8">
        <f t="shared" si="14"/>
        <v>162.4</v>
      </c>
      <c r="Q199" s="7">
        <v>11.9</v>
      </c>
      <c r="R199" s="8">
        <f>SUM(Q199-D199)</f>
        <v>11.9</v>
      </c>
      <c r="S199" s="9">
        <v>18.920000000000002</v>
      </c>
      <c r="T199" s="10">
        <v>785</v>
      </c>
      <c r="U199" s="10">
        <v>805</v>
      </c>
      <c r="V199" s="10">
        <v>200</v>
      </c>
      <c r="W199" s="26">
        <v>1</v>
      </c>
    </row>
    <row r="200" spans="15:23" x14ac:dyDescent="0.25">
      <c r="O200" s="41">
        <v>164.9</v>
      </c>
      <c r="P200" s="8">
        <f t="shared" si="14"/>
        <v>164.9</v>
      </c>
      <c r="Q200" s="7">
        <v>12.5</v>
      </c>
      <c r="R200" s="8"/>
      <c r="S200" s="9">
        <v>19.670000000000002</v>
      </c>
      <c r="T200" s="10">
        <v>800</v>
      </c>
      <c r="U200" s="10">
        <v>820</v>
      </c>
      <c r="V200" s="10">
        <v>190</v>
      </c>
      <c r="W200" s="26">
        <v>1</v>
      </c>
    </row>
    <row r="201" spans="15:23" x14ac:dyDescent="0.25">
      <c r="O201" s="41">
        <v>168.1</v>
      </c>
      <c r="P201" s="8">
        <f t="shared" si="14"/>
        <v>168.1</v>
      </c>
      <c r="Q201" s="7">
        <v>13.2</v>
      </c>
      <c r="R201" s="8">
        <f>SUM(Q201-D201)</f>
        <v>13.2</v>
      </c>
      <c r="S201" s="9">
        <v>20.440000000000001</v>
      </c>
      <c r="T201" s="10">
        <v>810</v>
      </c>
      <c r="U201" s="10">
        <v>830</v>
      </c>
      <c r="V201" s="10">
        <v>195</v>
      </c>
      <c r="W201" s="26">
        <v>1</v>
      </c>
    </row>
    <row r="202" spans="15:23" x14ac:dyDescent="0.25">
      <c r="O202" s="41">
        <v>170.3</v>
      </c>
      <c r="P202" s="8">
        <f t="shared" si="14"/>
        <v>170.3</v>
      </c>
      <c r="Q202" s="7">
        <v>13.8</v>
      </c>
      <c r="R202" s="8"/>
      <c r="S202" s="9">
        <v>21.24</v>
      </c>
      <c r="T202" s="10">
        <v>825</v>
      </c>
      <c r="U202" s="10">
        <v>845</v>
      </c>
      <c r="V202" s="10">
        <v>190</v>
      </c>
      <c r="W202" s="26">
        <v>1</v>
      </c>
    </row>
    <row r="203" spans="15:23" x14ac:dyDescent="0.25">
      <c r="O203" s="41">
        <v>172.3</v>
      </c>
      <c r="P203" s="8">
        <f t="shared" si="14"/>
        <v>172.3</v>
      </c>
      <c r="Q203" s="7">
        <v>14.5</v>
      </c>
      <c r="R203" s="8">
        <f>SUM(Q203-D203)</f>
        <v>14.5</v>
      </c>
      <c r="S203" s="9">
        <v>22.07</v>
      </c>
      <c r="T203" s="10">
        <v>840</v>
      </c>
      <c r="U203" s="10">
        <v>860</v>
      </c>
      <c r="V203" s="10">
        <v>190</v>
      </c>
      <c r="W203" s="26">
        <v>1</v>
      </c>
    </row>
    <row r="204" spans="15:23" x14ac:dyDescent="0.25">
      <c r="O204" s="41">
        <v>173.9</v>
      </c>
      <c r="P204" s="8">
        <f t="shared" si="14"/>
        <v>173.9</v>
      </c>
      <c r="Q204" s="7">
        <v>15</v>
      </c>
      <c r="R204" s="8"/>
      <c r="S204" s="9">
        <v>22.9</v>
      </c>
      <c r="T204" s="10">
        <v>850</v>
      </c>
      <c r="U204" s="13">
        <v>870</v>
      </c>
      <c r="V204" s="10">
        <v>185</v>
      </c>
      <c r="W204" s="26">
        <v>1</v>
      </c>
    </row>
    <row r="205" spans="15:23" x14ac:dyDescent="0.25">
      <c r="O205" s="41">
        <v>175.1</v>
      </c>
      <c r="P205" s="8">
        <f t="shared" si="14"/>
        <v>175.1</v>
      </c>
      <c r="Q205" s="7">
        <v>15.5</v>
      </c>
      <c r="R205" s="8">
        <f>SUM(Q205-D205)</f>
        <v>15.5</v>
      </c>
      <c r="S205" s="9">
        <v>23.7</v>
      </c>
      <c r="T205" s="10">
        <v>860</v>
      </c>
      <c r="U205" s="10">
        <v>880</v>
      </c>
      <c r="V205" s="10">
        <v>180</v>
      </c>
      <c r="W205" s="26">
        <v>1</v>
      </c>
    </row>
    <row r="206" spans="15:23" x14ac:dyDescent="0.25">
      <c r="O206" s="41">
        <v>176.8</v>
      </c>
      <c r="P206" s="8">
        <f t="shared" si="14"/>
        <v>176.8</v>
      </c>
      <c r="Q206" s="7">
        <v>16.3</v>
      </c>
      <c r="R206" s="8"/>
      <c r="S206" s="9">
        <v>24.7</v>
      </c>
      <c r="T206" s="10">
        <v>865</v>
      </c>
      <c r="U206" s="10">
        <v>885</v>
      </c>
      <c r="V206" s="10">
        <v>175</v>
      </c>
      <c r="W206" s="26">
        <v>1</v>
      </c>
    </row>
    <row r="207" spans="15:23" x14ac:dyDescent="0.25">
      <c r="O207" s="88">
        <v>177.4</v>
      </c>
      <c r="P207" s="89">
        <f t="shared" si="14"/>
        <v>177.4</v>
      </c>
      <c r="Q207" s="90">
        <v>16.5</v>
      </c>
      <c r="R207" s="89"/>
      <c r="S207" s="91">
        <v>25.17</v>
      </c>
      <c r="T207" s="92">
        <v>870</v>
      </c>
      <c r="U207" s="92">
        <v>890</v>
      </c>
      <c r="V207" s="92">
        <v>175</v>
      </c>
      <c r="W207" s="93">
        <v>1</v>
      </c>
    </row>
    <row r="208" spans="15:23" x14ac:dyDescent="0.25">
      <c r="O208" s="42">
        <v>176.5</v>
      </c>
      <c r="P208" s="8">
        <f t="shared" si="14"/>
        <v>176.5</v>
      </c>
      <c r="Q208" s="12">
        <v>16.5</v>
      </c>
      <c r="R208" s="8">
        <f>SUM(Q208-D208)</f>
        <v>16.5</v>
      </c>
      <c r="S208" s="14">
        <v>25.22</v>
      </c>
      <c r="T208" s="13">
        <v>870</v>
      </c>
      <c r="U208" s="13">
        <v>890</v>
      </c>
      <c r="V208" s="13">
        <v>180</v>
      </c>
      <c r="W208" s="32">
        <v>0.98</v>
      </c>
    </row>
    <row r="209" spans="15:23" x14ac:dyDescent="0.25">
      <c r="O209" s="41">
        <v>174.1</v>
      </c>
      <c r="P209" s="8">
        <f t="shared" si="14"/>
        <v>174.1</v>
      </c>
      <c r="Q209" s="7">
        <v>16.3</v>
      </c>
      <c r="R209" s="8"/>
      <c r="S209" s="9">
        <v>25.22</v>
      </c>
      <c r="T209" s="10">
        <v>870</v>
      </c>
      <c r="U209" s="10">
        <v>890</v>
      </c>
      <c r="V209" s="10">
        <v>175</v>
      </c>
      <c r="W209" s="26">
        <v>0.94</v>
      </c>
    </row>
    <row r="210" spans="15:23" x14ac:dyDescent="0.25">
      <c r="O210" s="41">
        <v>171.8</v>
      </c>
      <c r="P210" s="8">
        <f t="shared" si="14"/>
        <v>171.8</v>
      </c>
      <c r="Q210" s="7">
        <v>16.3</v>
      </c>
      <c r="R210" s="8">
        <f>SUM(Q210-D210)</f>
        <v>16.3</v>
      </c>
      <c r="S210" s="9">
        <v>25.19</v>
      </c>
      <c r="T210" s="10">
        <v>865</v>
      </c>
      <c r="U210" s="10">
        <v>885</v>
      </c>
      <c r="V210" s="10">
        <v>170</v>
      </c>
      <c r="W210" s="26">
        <v>0.9</v>
      </c>
    </row>
    <row r="211" spans="15:23" ht="15.75" thickBot="1" x14ac:dyDescent="0.3">
      <c r="O211" s="43">
        <v>169.4</v>
      </c>
      <c r="P211" s="17">
        <f t="shared" si="14"/>
        <v>169.4</v>
      </c>
      <c r="Q211" s="28">
        <v>16</v>
      </c>
      <c r="R211" s="17"/>
      <c r="S211" s="29">
        <v>25.14</v>
      </c>
      <c r="T211" s="30">
        <v>870</v>
      </c>
      <c r="U211" s="30">
        <v>890</v>
      </c>
      <c r="V211" s="30">
        <v>170</v>
      </c>
      <c r="W211" s="31">
        <v>0.86</v>
      </c>
    </row>
  </sheetData>
  <mergeCells count="12">
    <mergeCell ref="A20:A36"/>
    <mergeCell ref="A38:A54"/>
    <mergeCell ref="A56:A72"/>
    <mergeCell ref="A73:A89"/>
    <mergeCell ref="A90:A106"/>
    <mergeCell ref="O1:W1"/>
    <mergeCell ref="F1:N1"/>
    <mergeCell ref="X1:AF1"/>
    <mergeCell ref="C1:E1"/>
    <mergeCell ref="A3:A19"/>
    <mergeCell ref="B1:B2"/>
    <mergeCell ref="A1:A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20°C Rich Of Peak 25-25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Barraud</dc:creator>
  <cp:lastModifiedBy>Matthew Barraud</cp:lastModifiedBy>
  <dcterms:created xsi:type="dcterms:W3CDTF">2021-11-10T08:03:02Z</dcterms:created>
  <dcterms:modified xsi:type="dcterms:W3CDTF">2021-11-17T19:06:51Z</dcterms:modified>
</cp:coreProperties>
</file>