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GitHub/Sudan2019/Sudan-master/"/>
    </mc:Choice>
  </mc:AlternateContent>
  <xr:revisionPtr revIDLastSave="0" documentId="13_ncr:1_{D11678A9-878D-B844-8B0A-8B92285A6BD0}" xr6:coauthVersionLast="46" xr6:coauthVersionMax="46" xr10:uidLastSave="{00000000-0000-0000-0000-000000000000}"/>
  <bookViews>
    <workbookView xWindow="520" yWindow="460" windowWidth="38560" windowHeight="20840" activeTab="1" xr2:uid="{6A77DE3B-2413-47FB-BA88-4A3C51A321E8}"/>
  </bookViews>
  <sheets>
    <sheet name="orig" sheetId="2" r:id="rId1"/>
    <sheet name="Species_table" sheetId="1" r:id="rId2"/>
  </sheets>
  <definedNames>
    <definedName name="ExternalData_1" localSheetId="0" hidden="1">orig!$A$1:$R$195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G25" i="2"/>
  <c r="H25" i="2"/>
  <c r="I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G129" i="2"/>
  <c r="H12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C79224-6597-4D2E-BC6F-3E49806DFD8C}" keepAlive="1" name="Query - Species_table" description="Connection to the 'Species_table' query in the workbook." type="5" refreshedVersion="6" background="1" saveData="1">
    <dbPr connection="Provider=Microsoft.Mashup.OleDb.1;Data Source=$Workbook$;Location=Species_table;Extended Properties=&quot;&quot;" command="SELECT * FROM [Species_table]"/>
  </connection>
</connections>
</file>

<file path=xl/sharedStrings.xml><?xml version="1.0" encoding="utf-8"?>
<sst xmlns="http://schemas.openxmlformats.org/spreadsheetml/2006/main" count="1065" uniqueCount="650">
  <si>
    <t>FamilyID</t>
  </si>
  <si>
    <t>Family</t>
  </si>
  <si>
    <t>SpeciesID</t>
  </si>
  <si>
    <t>LatinName</t>
  </si>
  <si>
    <t>a_FB</t>
  </si>
  <si>
    <t>b_FB</t>
  </si>
  <si>
    <t>a_N</t>
  </si>
  <si>
    <t>b_N</t>
  </si>
  <si>
    <t>a_S</t>
  </si>
  <si>
    <t>B_S</t>
  </si>
  <si>
    <t>a_C</t>
  </si>
  <si>
    <t>b_C</t>
  </si>
  <si>
    <t>EnglishName</t>
  </si>
  <si>
    <t>ACAAA00</t>
  </si>
  <si>
    <t>ACANTHURIDAE</t>
  </si>
  <si>
    <t>ACAAC34</t>
  </si>
  <si>
    <t>Acanthurus gahhm</t>
  </si>
  <si>
    <t>ND</t>
  </si>
  <si>
    <t>ACAAC28</t>
  </si>
  <si>
    <t>Acanthurus gahm</t>
  </si>
  <si>
    <t>Whitecheek surgeonfish</t>
  </si>
  <si>
    <t>ACAAC15</t>
  </si>
  <si>
    <t>Acanthurus nigricauda</t>
  </si>
  <si>
    <t>Epaulette surgeonfish</t>
  </si>
  <si>
    <t>ACAAC33</t>
  </si>
  <si>
    <t>Acanthurus sohal</t>
  </si>
  <si>
    <t>ACANA05</t>
  </si>
  <si>
    <t>Naso hexacanthus</t>
  </si>
  <si>
    <t>Sleek unicornfish</t>
  </si>
  <si>
    <t>ACANA07</t>
  </si>
  <si>
    <t>Naso lituratus</t>
  </si>
  <si>
    <t>Orangespine unicornfish</t>
  </si>
  <si>
    <t>ACANA01</t>
  </si>
  <si>
    <t>Naso unicornis</t>
  </si>
  <si>
    <t>ALBAA00</t>
  </si>
  <si>
    <t>ALBULIDAE</t>
  </si>
  <si>
    <t>ALBAL04</t>
  </si>
  <si>
    <t>Albula glossodonta</t>
  </si>
  <si>
    <t>ALBAL01</t>
  </si>
  <si>
    <t>Albula vulpes</t>
  </si>
  <si>
    <t>Bonefish</t>
  </si>
  <si>
    <t>ARDAA00</t>
  </si>
  <si>
    <t>ARIIDAE</t>
  </si>
  <si>
    <t>ARDAR01</t>
  </si>
  <si>
    <t>Arius heudelotii</t>
  </si>
  <si>
    <t>Smoothmouth sea catfish</t>
  </si>
  <si>
    <t>ARDAR03</t>
  </si>
  <si>
    <t>Arius thalassinus</t>
  </si>
  <si>
    <t>Giant catfish</t>
  </si>
  <si>
    <t>ARDNE01</t>
  </si>
  <si>
    <t>Netuma thalassina</t>
  </si>
  <si>
    <t>BALAA00</t>
  </si>
  <si>
    <t>BALISTIDAE</t>
  </si>
  <si>
    <t>BALBT01</t>
  </si>
  <si>
    <t>Balistapus undulatus</t>
  </si>
  <si>
    <t>Vermiculated triggerfish</t>
  </si>
  <si>
    <t>BALBS01</t>
  </si>
  <si>
    <t>Balistoides viridescens</t>
  </si>
  <si>
    <t>Blackedged triggerfish</t>
  </si>
  <si>
    <t>BALOD01</t>
  </si>
  <si>
    <t>Odonus niger</t>
  </si>
  <si>
    <t>BALPS02</t>
  </si>
  <si>
    <t>Pseudobalistes flavimarginatus</t>
  </si>
  <si>
    <t>Yellowmargin triggerfish</t>
  </si>
  <si>
    <t>BELAA00</t>
  </si>
  <si>
    <t>BELONIDAE</t>
  </si>
  <si>
    <t>BELTY07</t>
  </si>
  <si>
    <t>Tylosurus acus rafale</t>
  </si>
  <si>
    <t>BELTY08</t>
  </si>
  <si>
    <t>Tylosurus choram</t>
  </si>
  <si>
    <t>BELTY01</t>
  </si>
  <si>
    <t>Tylosurus crocodilus crocodil.</t>
  </si>
  <si>
    <t>Hound needlefish</t>
  </si>
  <si>
    <t>BELTY03</t>
  </si>
  <si>
    <t>Tylosurus crocodilus fodiator</t>
  </si>
  <si>
    <t>BOTAA00</t>
  </si>
  <si>
    <t>BOTHIDAE</t>
  </si>
  <si>
    <t>BOTBO04</t>
  </si>
  <si>
    <t>Bothus pantherinus</t>
  </si>
  <si>
    <t>Leopard flounder</t>
  </si>
  <si>
    <t>CAEAA00</t>
  </si>
  <si>
    <t>CAESIONIDAE</t>
  </si>
  <si>
    <t>CAECA01</t>
  </si>
  <si>
    <t>Caesio caerulaurea</t>
  </si>
  <si>
    <t>Blue-and-gold fusilier</t>
  </si>
  <si>
    <t>CAECA07</t>
  </si>
  <si>
    <t>Caesio suevica</t>
  </si>
  <si>
    <t>Suez fusilier</t>
  </si>
  <si>
    <t>CARAA00</t>
  </si>
  <si>
    <t>CARANGIDAE</t>
  </si>
  <si>
    <t>CARAL02</t>
  </si>
  <si>
    <t>Alectis indicus</t>
  </si>
  <si>
    <t>Indian threadfish</t>
  </si>
  <si>
    <t>CARAP02</t>
  </si>
  <si>
    <t>Alepes vari</t>
  </si>
  <si>
    <t>Herring scad</t>
  </si>
  <si>
    <t>CARCS06</t>
  </si>
  <si>
    <t>Carangoides armatus</t>
  </si>
  <si>
    <t>Longfin trevally</t>
  </si>
  <si>
    <t>CARCS13</t>
  </si>
  <si>
    <t>Carangoides bajad</t>
  </si>
  <si>
    <t>Orangespotted trevally</t>
  </si>
  <si>
    <t>CARCS02</t>
  </si>
  <si>
    <t>Carangoides ferdau</t>
  </si>
  <si>
    <t>Blue trevally</t>
  </si>
  <si>
    <t>CARCS04</t>
  </si>
  <si>
    <t>Carangoides fulvoguttatus</t>
  </si>
  <si>
    <t>Yellowspotted trevally</t>
  </si>
  <si>
    <t>CARCS00</t>
  </si>
  <si>
    <t>Carangoides sp.</t>
  </si>
  <si>
    <t>Trevally</t>
  </si>
  <si>
    <t>CARCA05</t>
  </si>
  <si>
    <t>Caranx melampygus</t>
  </si>
  <si>
    <t>Bluefin trevally</t>
  </si>
  <si>
    <t>CARCA04</t>
  </si>
  <si>
    <t>Caranx sexfasciatus</t>
  </si>
  <si>
    <t>Bigeye trevally</t>
  </si>
  <si>
    <t>CARCA23</t>
  </si>
  <si>
    <t>Caranx speciosus</t>
  </si>
  <si>
    <t>Golden trevally</t>
  </si>
  <si>
    <t>CARCA06</t>
  </si>
  <si>
    <t>Caranx ignobilis</t>
  </si>
  <si>
    <t>Giant trevally</t>
  </si>
  <si>
    <t>CARCA00</t>
  </si>
  <si>
    <t>Caranx sp.</t>
  </si>
  <si>
    <t>Trevally, jack, scad</t>
  </si>
  <si>
    <t>CARCA10</t>
  </si>
  <si>
    <t xml:space="preserve">Caranx tille </t>
  </si>
  <si>
    <t>CARCN01</t>
  </si>
  <si>
    <t>Chorinemus lysan</t>
  </si>
  <si>
    <t>CARDE04</t>
  </si>
  <si>
    <t>Decapterus macarellus</t>
  </si>
  <si>
    <t>Mackerel scad</t>
  </si>
  <si>
    <t>CARDE08</t>
  </si>
  <si>
    <t>Decapterus russelli</t>
  </si>
  <si>
    <t>Indian scad</t>
  </si>
  <si>
    <t>CAREL01</t>
  </si>
  <si>
    <t>Elagatis bipinnulata</t>
  </si>
  <si>
    <t>Rainbow runner</t>
  </si>
  <si>
    <t>CARSC02</t>
  </si>
  <si>
    <t>Scomberoides commersonnianus</t>
  </si>
  <si>
    <t>CARSC04</t>
  </si>
  <si>
    <t>Scomberoides lysan</t>
  </si>
  <si>
    <t>Doublespotted queenfish</t>
  </si>
  <si>
    <t>CARSC01</t>
  </si>
  <si>
    <t>Scomberoides tol</t>
  </si>
  <si>
    <t>Needlescaled queenfish</t>
  </si>
  <si>
    <t>CARTC07</t>
  </si>
  <si>
    <t>Trachinotus blochii</t>
  </si>
  <si>
    <t>SHAAA00</t>
  </si>
  <si>
    <t>Carcharhinidae</t>
  </si>
  <si>
    <t>SHACA14</t>
  </si>
  <si>
    <t>Carcharhinus albimarginatus</t>
  </si>
  <si>
    <t>Silvertip shark</t>
  </si>
  <si>
    <t>SHACA24</t>
  </si>
  <si>
    <t>Carcharhinus melanopterus</t>
  </si>
  <si>
    <t>Blacktip reef shark</t>
  </si>
  <si>
    <t>SHACA2A</t>
  </si>
  <si>
    <t>Carcharhinus wheeleri</t>
  </si>
  <si>
    <t>SHACAB1</t>
  </si>
  <si>
    <t>Triaenodon obesus</t>
  </si>
  <si>
    <t>Whitetip reef shark</t>
  </si>
  <si>
    <t>CHAAA00</t>
  </si>
  <si>
    <t>CHAETODONTIDAE</t>
  </si>
  <si>
    <t>CHACH04</t>
  </si>
  <si>
    <t>Chaetodon auriga</t>
  </si>
  <si>
    <t>CHACH52</t>
  </si>
  <si>
    <t>Chaetodon semilarvatus</t>
  </si>
  <si>
    <t>CHNAA00</t>
  </si>
  <si>
    <t>CHANIDAE</t>
  </si>
  <si>
    <t>CHNCH01</t>
  </si>
  <si>
    <t>Chanos chanos</t>
  </si>
  <si>
    <t>Milkfish</t>
  </si>
  <si>
    <t>CHRAA00</t>
  </si>
  <si>
    <t>CHIROCENTRIDAE</t>
  </si>
  <si>
    <t>CHRCH01</t>
  </si>
  <si>
    <t>Chirocentrus dorab</t>
  </si>
  <si>
    <t>Dorab wolf herring</t>
  </si>
  <si>
    <t>CLUAA00</t>
  </si>
  <si>
    <t>CLUPEIDAE</t>
  </si>
  <si>
    <t>CLUAM03</t>
  </si>
  <si>
    <t xml:space="preserve">Amblygaster leiogaster </t>
  </si>
  <si>
    <t>CLUAM01</t>
  </si>
  <si>
    <t xml:space="preserve">Amblygaster sirm </t>
  </si>
  <si>
    <t>DIOAA00</t>
  </si>
  <si>
    <t>DIODONTIDAE</t>
  </si>
  <si>
    <t>DIODI01</t>
  </si>
  <si>
    <t>Diodon hystrix</t>
  </si>
  <si>
    <t>Porcupine fish</t>
  </si>
  <si>
    <t>ECNAA00</t>
  </si>
  <si>
    <t>ECHENEIDIDAE</t>
  </si>
  <si>
    <t>ECNEC01</t>
  </si>
  <si>
    <t>Echeneis naucrates</t>
  </si>
  <si>
    <t>Live sharksucker</t>
  </si>
  <si>
    <t>ELOAA00</t>
  </si>
  <si>
    <t>ELOPIDAE</t>
  </si>
  <si>
    <t>ELOEL02</t>
  </si>
  <si>
    <t xml:space="preserve">Elops machnata </t>
  </si>
  <si>
    <t>EPHAA00</t>
  </si>
  <si>
    <t>EPHIPPIDAE</t>
  </si>
  <si>
    <t>EPHPL04</t>
  </si>
  <si>
    <t>Platax boersi</t>
  </si>
  <si>
    <t>Golden Spadefish</t>
  </si>
  <si>
    <t>EPHPL03</t>
  </si>
  <si>
    <t>Platax orbicularis</t>
  </si>
  <si>
    <t>Orbicular batfish</t>
  </si>
  <si>
    <t>FISAA00</t>
  </si>
  <si>
    <t>FISTULARIIDAE</t>
  </si>
  <si>
    <t>FISJU09</t>
  </si>
  <si>
    <t>0</t>
  </si>
  <si>
    <t>Juvenile Fishes</t>
  </si>
  <si>
    <t>GERAA00</t>
  </si>
  <si>
    <t>GERREIDAE</t>
  </si>
  <si>
    <t>GERGE02</t>
  </si>
  <si>
    <t>Gerres oyena</t>
  </si>
  <si>
    <t>Common silver-biddy</t>
  </si>
  <si>
    <t>HAEAA00</t>
  </si>
  <si>
    <t>HAEMULIDAE</t>
  </si>
  <si>
    <t>HAEDP01</t>
  </si>
  <si>
    <t>Diagramma pictum</t>
  </si>
  <si>
    <t>Painted sweetlips</t>
  </si>
  <si>
    <t>HAEPL02</t>
  </si>
  <si>
    <t>Hectromynicus pictus</t>
  </si>
  <si>
    <t>HAEPL01</t>
  </si>
  <si>
    <t>Plectorhinchus gaterinus</t>
  </si>
  <si>
    <t>blackspotted sweetlips</t>
  </si>
  <si>
    <t>PLRAA00</t>
  </si>
  <si>
    <t>PLRPL02</t>
  </si>
  <si>
    <t>Plectrohynchus pictus</t>
  </si>
  <si>
    <t>Painted grunt</t>
  </si>
  <si>
    <t>PLRPL01</t>
  </si>
  <si>
    <t>Pletrohynchus schotaf</t>
  </si>
  <si>
    <t>Minstrel</t>
  </si>
  <si>
    <t>HAEPO30</t>
  </si>
  <si>
    <t>Pomadasys argenteus</t>
  </si>
  <si>
    <t>HEMAA00</t>
  </si>
  <si>
    <t>HEMIRAMPHIDAE</t>
  </si>
  <si>
    <t>HEMHE01</t>
  </si>
  <si>
    <t>Hemiramphus far</t>
  </si>
  <si>
    <t>Black-barred halfbeak</t>
  </si>
  <si>
    <t>HOLAA00</t>
  </si>
  <si>
    <t>HOLOCENTRIDAE</t>
  </si>
  <si>
    <t>HOLAD02</t>
  </si>
  <si>
    <t>Adioryx ruber</t>
  </si>
  <si>
    <t>Red squirrelfish</t>
  </si>
  <si>
    <t>HOLAD04</t>
  </si>
  <si>
    <t>Adioryx spinifer</t>
  </si>
  <si>
    <t>HOLMY02</t>
  </si>
  <si>
    <t>Myripristis murdjan</t>
  </si>
  <si>
    <t>Pinecone soldierfish</t>
  </si>
  <si>
    <t>HOLSA05</t>
  </si>
  <si>
    <t>Sargocentron caudimaculatum</t>
  </si>
  <si>
    <t>HOLSA03</t>
  </si>
  <si>
    <t>Sargocentron spiniferum</t>
  </si>
  <si>
    <t>KYPAA00</t>
  </si>
  <si>
    <t>KYPHOSIDAE</t>
  </si>
  <si>
    <t>KYPKY02</t>
  </si>
  <si>
    <t>Kyphosus cinerascens</t>
  </si>
  <si>
    <t>KYPKY03</t>
  </si>
  <si>
    <t>Kyphosus vaigiensis</t>
  </si>
  <si>
    <t>Brassy chub</t>
  </si>
  <si>
    <t>LABAA00</t>
  </si>
  <si>
    <t>LABRIDAE</t>
  </si>
  <si>
    <t>LABCH07</t>
  </si>
  <si>
    <t>Cheilinus fasciatus</t>
  </si>
  <si>
    <t>LABCH10</t>
  </si>
  <si>
    <t>Cheilinus lunulatus</t>
  </si>
  <si>
    <t xml:space="preserve">Broomtail wrasse </t>
  </si>
  <si>
    <t>LABCH09</t>
  </si>
  <si>
    <t>Cheilinus quinquecintus</t>
  </si>
  <si>
    <t>LABCH03</t>
  </si>
  <si>
    <t>Cheilinus undulatus</t>
  </si>
  <si>
    <t>LETAA00</t>
  </si>
  <si>
    <t>LETHRINIDAE</t>
  </si>
  <si>
    <t>LETGY02</t>
  </si>
  <si>
    <t>Gymnocranius grandoculis</t>
  </si>
  <si>
    <t>Blue-lined large-eye bream</t>
  </si>
  <si>
    <t>LETGY06</t>
  </si>
  <si>
    <t>Gymnocranius microdon</t>
  </si>
  <si>
    <t>LETGY05</t>
  </si>
  <si>
    <t>Gymnocranius robinsoni</t>
  </si>
  <si>
    <t>Ripples barenose</t>
  </si>
  <si>
    <t>EMPERORS, SCAVENGERS</t>
  </si>
  <si>
    <t>LETLE31</t>
  </si>
  <si>
    <t xml:space="preserve">Lethrinus borbonicus </t>
  </si>
  <si>
    <t>LETLE05</t>
  </si>
  <si>
    <t>&gt;&gt; LETLE11</t>
  </si>
  <si>
    <t>LETLE15</t>
  </si>
  <si>
    <t>Lethrinus harak</t>
  </si>
  <si>
    <t>Thumbprint emperor</t>
  </si>
  <si>
    <t>LETLE02</t>
  </si>
  <si>
    <t>Lethrinus lentjan</t>
  </si>
  <si>
    <t>Pink ear emperor, redspot emp.</t>
  </si>
  <si>
    <t>LETLE13</t>
  </si>
  <si>
    <t>Lethrinus mahsena</t>
  </si>
  <si>
    <t>Sky emperor, Mahsena emperor</t>
  </si>
  <si>
    <t>LETLE10</t>
  </si>
  <si>
    <t>&gt;&gt; LETLE02</t>
  </si>
  <si>
    <t>LETLE11</t>
  </si>
  <si>
    <t xml:space="preserve">Lethrinus microdon </t>
  </si>
  <si>
    <t>LETLE21</t>
  </si>
  <si>
    <t>Lethrinus nebulosus</t>
  </si>
  <si>
    <t>Spangled emperor</t>
  </si>
  <si>
    <t>LETLE27</t>
  </si>
  <si>
    <t xml:space="preserve">Lethrinus obsoletus </t>
  </si>
  <si>
    <t>LETLE95</t>
  </si>
  <si>
    <t>Lethrinus ramak</t>
  </si>
  <si>
    <t>LETLE29</t>
  </si>
  <si>
    <t>Lethrinus xanthochilus</t>
  </si>
  <si>
    <t>Yellowlip emperor</t>
  </si>
  <si>
    <t>LETAA01</t>
  </si>
  <si>
    <t>LETLE04</t>
  </si>
  <si>
    <t>Lethrinus variegatus</t>
  </si>
  <si>
    <t>LETAA02</t>
  </si>
  <si>
    <t>LETLE12</t>
  </si>
  <si>
    <t>Lethrinus conchyliatus</t>
  </si>
  <si>
    <t>LETMO01</t>
  </si>
  <si>
    <t>Monotaxis grandoculis</t>
  </si>
  <si>
    <t>Humpnose big-eye bream</t>
  </si>
  <si>
    <t>LUTAA00</t>
  </si>
  <si>
    <t>LUTJANIDAE</t>
  </si>
  <si>
    <t>LUTAF01</t>
  </si>
  <si>
    <t xml:space="preserve">Aphareus rutilans </t>
  </si>
  <si>
    <t>LUTLU09</t>
  </si>
  <si>
    <t>Lutjanus argentimaculatus</t>
  </si>
  <si>
    <t>Mangrove red snapper</t>
  </si>
  <si>
    <t>LUTLU06</t>
  </si>
  <si>
    <t>Lutjanus bohar</t>
  </si>
  <si>
    <t>Two-spot red snapper</t>
  </si>
  <si>
    <t>LUTLU92</t>
  </si>
  <si>
    <t>Lutjanus cf  fluviflamma</t>
  </si>
  <si>
    <t>LUTLU13</t>
  </si>
  <si>
    <t>LUTLU50</t>
  </si>
  <si>
    <t>Lutjanus ehrenbergii</t>
  </si>
  <si>
    <t>Blackspot snapper</t>
  </si>
  <si>
    <t>LUTLU16</t>
  </si>
  <si>
    <t>Lutjanus fulviflamma</t>
  </si>
  <si>
    <t>LUTLU04</t>
  </si>
  <si>
    <t>Lutjanus gibbus</t>
  </si>
  <si>
    <t>Humpback red snapper</t>
  </si>
  <si>
    <t>LUTLU18</t>
  </si>
  <si>
    <t>Lutjanus kasmira</t>
  </si>
  <si>
    <t>Common bluestripe snapper</t>
  </si>
  <si>
    <t>LUTLU15</t>
  </si>
  <si>
    <t>Lutjanus malabaricus</t>
  </si>
  <si>
    <t>Malabar blood snapper</t>
  </si>
  <si>
    <t>LUTLU57</t>
  </si>
  <si>
    <t>Lutjanus monostigma</t>
  </si>
  <si>
    <t>Onespot snapper</t>
  </si>
  <si>
    <t>LUTLU11</t>
  </si>
  <si>
    <t>Lutjanus rivulatus</t>
  </si>
  <si>
    <t>Blubberlip snapper</t>
  </si>
  <si>
    <t>LUTLU05</t>
  </si>
  <si>
    <t>Lutjanus sebae</t>
  </si>
  <si>
    <t>Emperor red snapper</t>
  </si>
  <si>
    <t>LUTLU00</t>
  </si>
  <si>
    <t>Lutjanus sp.</t>
  </si>
  <si>
    <t>Snapper</t>
  </si>
  <si>
    <t>LUTMA01</t>
  </si>
  <si>
    <t>Macolor niger</t>
  </si>
  <si>
    <t>Black-and-white snapper</t>
  </si>
  <si>
    <t>LUTPA02</t>
  </si>
  <si>
    <t>Paracaesio sordius</t>
  </si>
  <si>
    <t>Blue snapper</t>
  </si>
  <si>
    <t>LUTPR04</t>
  </si>
  <si>
    <t>Pristipomoides multidens</t>
  </si>
  <si>
    <t>Goldband jobfish</t>
  </si>
  <si>
    <t>LUTPR01</t>
  </si>
  <si>
    <t xml:space="preserve">Pristipomoides typus </t>
  </si>
  <si>
    <t>MUGAA00</t>
  </si>
  <si>
    <t>MUGILIDAE</t>
  </si>
  <si>
    <t>MUGAG01</t>
  </si>
  <si>
    <t>Agnostomas telfeirii</t>
  </si>
  <si>
    <t>MUGCR01</t>
  </si>
  <si>
    <t>Crenimugil crenilabis</t>
  </si>
  <si>
    <t>Fringelip mullet</t>
  </si>
  <si>
    <t>MUGMU09</t>
  </si>
  <si>
    <t>Mugil bananensis</t>
  </si>
  <si>
    <t>Banana mullet</t>
  </si>
  <si>
    <t>MUGOE01</t>
  </si>
  <si>
    <t>Oedalechilus labiosus</t>
  </si>
  <si>
    <t>MUGVA03</t>
  </si>
  <si>
    <t>Valamugil engeli</t>
  </si>
  <si>
    <t>MUGVA02</t>
  </si>
  <si>
    <t>Valamugil seheli</t>
  </si>
  <si>
    <t>Bluespot mullet</t>
  </si>
  <si>
    <t>MULAA00</t>
  </si>
  <si>
    <t>MULLIDAE</t>
  </si>
  <si>
    <t>MULMO02</t>
  </si>
  <si>
    <t>Mulloides flavolineatus</t>
  </si>
  <si>
    <t>Yellowstripe goatfish</t>
  </si>
  <si>
    <t>MULMO01</t>
  </si>
  <si>
    <t>Mulloides vanicolensis</t>
  </si>
  <si>
    <t>Yellowfin goatfish</t>
  </si>
  <si>
    <t>MURAA00</t>
  </si>
  <si>
    <t>MURAENIDAE</t>
  </si>
  <si>
    <t>MURGY07</t>
  </si>
  <si>
    <t>Gymnothorax flavimarginatus</t>
  </si>
  <si>
    <t>Yellow-edged moray</t>
  </si>
  <si>
    <t>MURGY23</t>
  </si>
  <si>
    <t>Gymnothorax herrei</t>
  </si>
  <si>
    <t>MURGY13</t>
  </si>
  <si>
    <t>Gymnothorax javanicus</t>
  </si>
  <si>
    <t>Giant moray</t>
  </si>
  <si>
    <t>PLAAA00</t>
  </si>
  <si>
    <t>PLATYCEPHALIDAE</t>
  </si>
  <si>
    <t>PLACO01</t>
  </si>
  <si>
    <t>Cociella crocodila</t>
  </si>
  <si>
    <t>Crocodile flathead</t>
  </si>
  <si>
    <t>PMOAA00</t>
  </si>
  <si>
    <t>POMACANTHIDAE</t>
  </si>
  <si>
    <t>PMOAB01</t>
  </si>
  <si>
    <t>Abudefduf sordidus</t>
  </si>
  <si>
    <t>PODAA00</t>
  </si>
  <si>
    <t>POMADASYIDAE (HAEMULIDAE)</t>
  </si>
  <si>
    <t>PODPL07</t>
  </si>
  <si>
    <t>Plectorhinchus pictus</t>
  </si>
  <si>
    <t>Trout sweetlips</t>
  </si>
  <si>
    <t>PRIAA00</t>
  </si>
  <si>
    <t>PRIACANTHIDAE</t>
  </si>
  <si>
    <t>PRIPR03</t>
  </si>
  <si>
    <t>Priacanthus hamrur</t>
  </si>
  <si>
    <t>Moontail bullseye</t>
  </si>
  <si>
    <t>RAYAA00</t>
  </si>
  <si>
    <t>R A Y S</t>
  </si>
  <si>
    <t>RAYDA61</t>
  </si>
  <si>
    <t>Taeniura lymma</t>
  </si>
  <si>
    <t>Bluespotted ribbontail ray</t>
  </si>
  <si>
    <t>Rachycentridae</t>
  </si>
  <si>
    <t>RACRA01</t>
  </si>
  <si>
    <t>Rachycentron canadum</t>
  </si>
  <si>
    <t>SCAAA00</t>
  </si>
  <si>
    <t>SCARIDAE</t>
  </si>
  <si>
    <t>SCABO01</t>
  </si>
  <si>
    <t>Bolbometopon muricatum</t>
  </si>
  <si>
    <t>SCAHI02</t>
  </si>
  <si>
    <t>Hipposcarus harid</t>
  </si>
  <si>
    <t>SCASC62</t>
  </si>
  <si>
    <t>Scarus ferrugineus</t>
  </si>
  <si>
    <t>SCASC12</t>
  </si>
  <si>
    <t>Scarus frenatus</t>
  </si>
  <si>
    <t>Bridled parrotfish</t>
  </si>
  <si>
    <t>SCASC01</t>
  </si>
  <si>
    <t>Scarus ghobban</t>
  </si>
  <si>
    <t>Yellowscale parrotfish</t>
  </si>
  <si>
    <t>SCMAA00</t>
  </si>
  <si>
    <t>SCOMBRIDAE</t>
  </si>
  <si>
    <t>SCMAU01</t>
  </si>
  <si>
    <t>Auxis thazard</t>
  </si>
  <si>
    <t>Frigate tuna</t>
  </si>
  <si>
    <t>SCMEU02</t>
  </si>
  <si>
    <t>Euthynnus affinis</t>
  </si>
  <si>
    <t>Kawakawa</t>
  </si>
  <si>
    <t>SCMGR01</t>
  </si>
  <si>
    <t>Grammatorcynus bicarinatus</t>
  </si>
  <si>
    <t>Shark mackerel</t>
  </si>
  <si>
    <t>SCMGR02</t>
  </si>
  <si>
    <t>Grammatorcynus bilineatus</t>
  </si>
  <si>
    <t>Doublr-lined mackerel</t>
  </si>
  <si>
    <t>SCMGY01</t>
  </si>
  <si>
    <t>Gymnosarda unicolor</t>
  </si>
  <si>
    <t>Dogtooth tuna</t>
  </si>
  <si>
    <t>SCMKA01</t>
  </si>
  <si>
    <t>Katsuwonus pelamis</t>
  </si>
  <si>
    <t>Skipjack tuna</t>
  </si>
  <si>
    <t>SCMRA01</t>
  </si>
  <si>
    <t>Rastrelliger kanagurta</t>
  </si>
  <si>
    <t>Indian mackerel</t>
  </si>
  <si>
    <t>SCMSA02</t>
  </si>
  <si>
    <t>Sarda orientalis</t>
  </si>
  <si>
    <t>Striped bonito</t>
  </si>
  <si>
    <t>SCMSC01</t>
  </si>
  <si>
    <t>Scomber japonicus</t>
  </si>
  <si>
    <t>Chub mackerel</t>
  </si>
  <si>
    <t>SCMSM03</t>
  </si>
  <si>
    <t>Scomberomorus commerson</t>
  </si>
  <si>
    <t>Narrow-barred Spanish mackerel</t>
  </si>
  <si>
    <t>SCMSM02</t>
  </si>
  <si>
    <t>Scomberomorus lineolatus</t>
  </si>
  <si>
    <t>Streaked seerfish</t>
  </si>
  <si>
    <t>SCMSM01</t>
  </si>
  <si>
    <t>Scomberomorus tritor</t>
  </si>
  <si>
    <t>West African Spanish mackerel</t>
  </si>
  <si>
    <t>SCMTH02</t>
  </si>
  <si>
    <t>Thunnus albacares</t>
  </si>
  <si>
    <t>Yellowfin tuna</t>
  </si>
  <si>
    <t>SCMTH05</t>
  </si>
  <si>
    <t xml:space="preserve">Thunnus tonggol </t>
  </si>
  <si>
    <t>SERAA00</t>
  </si>
  <si>
    <t>SERRANIDAE</t>
  </si>
  <si>
    <t>SERAE01</t>
  </si>
  <si>
    <t>Aethaloperca rogaa</t>
  </si>
  <si>
    <t>Redmouth grouper</t>
  </si>
  <si>
    <t>SERCE07</t>
  </si>
  <si>
    <t>Cephalopholis argus</t>
  </si>
  <si>
    <t>Peacock grouper</t>
  </si>
  <si>
    <t>SERCE09</t>
  </si>
  <si>
    <t>Cephalopholis miniata</t>
  </si>
  <si>
    <t>SERCE04</t>
  </si>
  <si>
    <t>Cephalopholis oligosticta</t>
  </si>
  <si>
    <t>Vermilloin hind</t>
  </si>
  <si>
    <t>SERCE12</t>
  </si>
  <si>
    <t>Cephalopholus sexmaculata</t>
  </si>
  <si>
    <t>Sixblotched hind</t>
  </si>
  <si>
    <t>SERCE18</t>
  </si>
  <si>
    <t>Cephalopholus hemistiktos</t>
  </si>
  <si>
    <t>Yellow Hind</t>
  </si>
  <si>
    <t>SEREP08</t>
  </si>
  <si>
    <t xml:space="preserve">Epinephelus areolatus </t>
  </si>
  <si>
    <t>SEREP18</t>
  </si>
  <si>
    <t>Epinephelus chlorostigma</t>
  </si>
  <si>
    <t>Brownspotted grouper</t>
  </si>
  <si>
    <t>SEREP62</t>
  </si>
  <si>
    <t>Epinephelus coioides</t>
  </si>
  <si>
    <t>SEREP12</t>
  </si>
  <si>
    <t>Epinephelus fuscoguttatus</t>
  </si>
  <si>
    <t>Brown-marbled grouper</t>
  </si>
  <si>
    <t>SEREP46</t>
  </si>
  <si>
    <t>Epinephelus lanceolatus</t>
  </si>
  <si>
    <t>SEREP73</t>
  </si>
  <si>
    <t>Epinephelus microdon</t>
  </si>
  <si>
    <t>Smalltooth Grouper</t>
  </si>
  <si>
    <t>SEREP69</t>
  </si>
  <si>
    <t xml:space="preserve">Epinephelus polyphekadion </t>
  </si>
  <si>
    <t>SERAP50</t>
  </si>
  <si>
    <t>Epinephelus sexfasciatus</t>
  </si>
  <si>
    <t>Sixbar grouper</t>
  </si>
  <si>
    <t>SEREP17</t>
  </si>
  <si>
    <t>Epinephelus summana</t>
  </si>
  <si>
    <t>Summan grouper</t>
  </si>
  <si>
    <t>SEREP07</t>
  </si>
  <si>
    <t>Epinephelus tauvina</t>
  </si>
  <si>
    <t>Greasy grouper</t>
  </si>
  <si>
    <t>SERPL03</t>
  </si>
  <si>
    <t>Plectropomus areolatus</t>
  </si>
  <si>
    <t>SERPL07</t>
  </si>
  <si>
    <t>Plectropomus pessuliferus</t>
  </si>
  <si>
    <t>SERVA01</t>
  </si>
  <si>
    <t>Variola louti</t>
  </si>
  <si>
    <t>Yellow-edged lyretail</t>
  </si>
  <si>
    <t>SIGAA00</t>
  </si>
  <si>
    <t>SIGANIDAE</t>
  </si>
  <si>
    <t>SIGSI09</t>
  </si>
  <si>
    <t>Siganus argenteus</t>
  </si>
  <si>
    <t>Streamlined spinefoot</t>
  </si>
  <si>
    <t>SIGSI02</t>
  </si>
  <si>
    <t>Siganus luridus</t>
  </si>
  <si>
    <t>Dusky spinefoot</t>
  </si>
  <si>
    <t>SIGSI24</t>
  </si>
  <si>
    <t>Siganus rivulatus</t>
  </si>
  <si>
    <t>SIGSI23</t>
  </si>
  <si>
    <t>Siganus stellatus</t>
  </si>
  <si>
    <t>Brownspotted spinefoot</t>
  </si>
  <si>
    <t>SOLAA00</t>
  </si>
  <si>
    <t>SOLEIDAE</t>
  </si>
  <si>
    <t>SOLAC00</t>
  </si>
  <si>
    <t>&gt;&gt; ACHAC00</t>
  </si>
  <si>
    <t>SPAAA00</t>
  </si>
  <si>
    <t>SPARIDAE</t>
  </si>
  <si>
    <t>SPAAC02</t>
  </si>
  <si>
    <t>Acanthopagrus berda</t>
  </si>
  <si>
    <t>Picnic seabream</t>
  </si>
  <si>
    <t>SPAAC01</t>
  </si>
  <si>
    <t xml:space="preserve">Acanthopagrus bifasciatus </t>
  </si>
  <si>
    <t>SPAAR02</t>
  </si>
  <si>
    <t>Argyrops filamentosus</t>
  </si>
  <si>
    <t>Soldierbream</t>
  </si>
  <si>
    <t>SPAAR00</t>
  </si>
  <si>
    <t>Argyrops sp.</t>
  </si>
  <si>
    <t>Soldierbream, seabream</t>
  </si>
  <si>
    <t>SPAAR01</t>
  </si>
  <si>
    <t>Argyrops spinifer</t>
  </si>
  <si>
    <t>King soldierbr,longspine seabr</t>
  </si>
  <si>
    <t>SPADI13</t>
  </si>
  <si>
    <t xml:space="preserve">Diplodus noct </t>
  </si>
  <si>
    <t>SPARH01</t>
  </si>
  <si>
    <t>Rhabdosargus sarba</t>
  </si>
  <si>
    <t>SPASA00</t>
  </si>
  <si>
    <t>Sparus sp.</t>
  </si>
  <si>
    <t>Seabream</t>
  </si>
  <si>
    <t>SPHAA00</t>
  </si>
  <si>
    <t>SPHYRAENIDAE</t>
  </si>
  <si>
    <t>SPHSP05</t>
  </si>
  <si>
    <t xml:space="preserve">Sphyraena barracuda </t>
  </si>
  <si>
    <t>SPHSP04</t>
  </si>
  <si>
    <t>Sphyraena forsteri</t>
  </si>
  <si>
    <t>Bigeye barracuda</t>
  </si>
  <si>
    <t>SPHSP07</t>
  </si>
  <si>
    <t>Sphyraena jello</t>
  </si>
  <si>
    <t>Rockhandle barracuda</t>
  </si>
  <si>
    <t>SPHSP06</t>
  </si>
  <si>
    <t>Sphyraena obtusata</t>
  </si>
  <si>
    <t>SPHSP09</t>
  </si>
  <si>
    <t>Sphyraena putnamae</t>
  </si>
  <si>
    <t>Sawtooth barracuda</t>
  </si>
  <si>
    <t>SPHSP20</t>
  </si>
  <si>
    <t>Sphyraena qenie</t>
  </si>
  <si>
    <t>Blackfin barracuda</t>
  </si>
  <si>
    <t>SPHYRNIDAE</t>
  </si>
  <si>
    <t>SHASP12</t>
  </si>
  <si>
    <t>Sphyrna lewini</t>
  </si>
  <si>
    <t>Scalloped hammerhead</t>
  </si>
  <si>
    <t>THEAA00</t>
  </si>
  <si>
    <t>TERAPONTIDAE</t>
  </si>
  <si>
    <t>THETH01</t>
  </si>
  <si>
    <t>Terapon jarbua</t>
  </si>
  <si>
    <t>Jarbua terapon</t>
  </si>
  <si>
    <t>THEAA01</t>
  </si>
  <si>
    <t>THEPE01</t>
  </si>
  <si>
    <t xml:space="preserve">Pelates quadrilineatus </t>
  </si>
  <si>
    <t>Newname</t>
  </si>
  <si>
    <t>Newcode</t>
  </si>
  <si>
    <t>Acanthurus nigrofuscus</t>
  </si>
  <si>
    <t>ACAAC16</t>
  </si>
  <si>
    <t>Naso elegans</t>
  </si>
  <si>
    <t>ACANA15</t>
  </si>
  <si>
    <t>Carlarius heudelotii</t>
  </si>
  <si>
    <t>Plectrohinchus pictus</t>
  </si>
  <si>
    <t>Pletrohinchus schotaf</t>
  </si>
  <si>
    <t>Hemirhamphus far</t>
  </si>
  <si>
    <t>Sargocentron rubrum</t>
  </si>
  <si>
    <t>HOLSA02</t>
  </si>
  <si>
    <t>Mulloidichtys flavolineatus</t>
  </si>
  <si>
    <t>Mulloidichtys vanicolensis</t>
  </si>
  <si>
    <t>MULMO03</t>
  </si>
  <si>
    <t>Moolgarda seheli</t>
  </si>
  <si>
    <t>Cociella crocodilus</t>
  </si>
  <si>
    <t>Scomber australasicus</t>
  </si>
  <si>
    <t>SCMSC03</t>
  </si>
  <si>
    <t>Cephaplpholis rogaa</t>
  </si>
  <si>
    <t>Cephalopholis miniatus</t>
  </si>
  <si>
    <t>Epinephelus fasciatus</t>
  </si>
  <si>
    <t>SEREP03</t>
  </si>
  <si>
    <t>Plectropomus pessuliferus marisrubri</t>
  </si>
  <si>
    <t>Pardarchius sp.</t>
  </si>
  <si>
    <t>SOLPA00</t>
  </si>
  <si>
    <t>Gnathonodon speciosus</t>
  </si>
  <si>
    <t>CARGN01</t>
  </si>
  <si>
    <t>ARDCL01</t>
  </si>
  <si>
    <t>ID_new</t>
  </si>
  <si>
    <t>Sci_name_new</t>
  </si>
  <si>
    <t>NOCATCH</t>
  </si>
  <si>
    <t>NO CATCH</t>
  </si>
  <si>
    <t>fam_new</t>
  </si>
  <si>
    <t>CAESU01</t>
  </si>
  <si>
    <t>Caesio suevicus</t>
  </si>
  <si>
    <t xml:space="preserve">Lethrinus elongatus </t>
  </si>
  <si>
    <t xml:space="preserve">Lethrinus mahsenoides </t>
  </si>
  <si>
    <t xml:space="preserve">Lutjanus coccineus </t>
  </si>
  <si>
    <t xml:space="preserve">Achirus sp.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</si>
</sst>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88B02A-7FD1-460A-838A-4A6CD55FD027}" autoFormatId="16" applyNumberFormats="0" applyBorderFormats="0" applyFontFormats="0" applyPatternFormats="0" applyAlignmentFormats="0" applyWidthHeightFormats="0">
  <queryTableRefresh nextId="19">
    <queryTableFields count="18">
      <queryTableField id="1" name="FamilyID" tableColumnId="1"/>
      <queryTableField id="2" name="Family" tableColumnId="2"/>
      <queryTableField id="3" name="SpeciesID" tableColumnId="3"/>
      <queryTableField id="4" name="LatinName" tableColumnId="4"/>
      <queryTableField id="14" dataBound="0" tableColumnId="14"/>
      <queryTableField id="15" dataBound="0" tableColumnId="15"/>
      <queryTableField id="17" dataBound="0" tableColumnId="16"/>
      <queryTableField id="16" dataBound="0" tableColumnId="17"/>
      <queryTableField id="18" dataBound="0" tableColumnId="19"/>
      <queryTableField id="5" name="a_FB" tableColumnId="5"/>
      <queryTableField id="6" name="b_FB" tableColumnId="6"/>
      <queryTableField id="7" name="a_N" tableColumnId="7"/>
      <queryTableField id="8" name="b_N" tableColumnId="8"/>
      <queryTableField id="9" name="a_S" tableColumnId="9"/>
      <queryTableField id="10" name="B_S" tableColumnId="10"/>
      <queryTableField id="11" name="a_C" tableColumnId="11"/>
      <queryTableField id="12" name="b_C" tableColumnId="12"/>
      <queryTableField id="13" name="EnglishNa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90E53-C79E-42B8-8551-44FB0AF04010}" name="Species_table" displayName="Species_table" ref="A1:R195" tableType="queryTable" totalsRowShown="0">
  <autoFilter ref="A1:R195" xr:uid="{3E32EF80-8D05-4B77-AD39-164CBA728671}"/>
  <tableColumns count="18">
    <tableColumn id="1" xr3:uid="{806446DE-F587-4C5D-A8C4-A61535DAEF31}" uniqueName="1" name="FamilyID" queryTableFieldId="1" dataDxfId="9"/>
    <tableColumn id="2" xr3:uid="{F02D99A8-5275-4F95-912B-E09E47573781}" uniqueName="2" name="Family" queryTableFieldId="2" dataDxfId="8"/>
    <tableColumn id="3" xr3:uid="{5C02A2CB-166A-49CA-B3EF-ADD1C9309DE6}" uniqueName="3" name="SpeciesID" queryTableFieldId="3" dataDxfId="7"/>
    <tableColumn id="4" xr3:uid="{08D86205-E97D-486F-9FC1-BA6080F62CED}" uniqueName="4" name="LatinName" queryTableFieldId="4" dataDxfId="6"/>
    <tableColumn id="14" xr3:uid="{D1F67AD5-C88D-417A-9045-A7B87B53B0A0}" uniqueName="14" name="Newname" queryTableFieldId="14" dataDxfId="5"/>
    <tableColumn id="15" xr3:uid="{B3A00629-5494-4A9C-8DBE-77D75AF72B89}" uniqueName="15" name="Newcode" queryTableFieldId="15" dataDxfId="4"/>
    <tableColumn id="16" xr3:uid="{4DE55D07-84BE-624E-8557-BFDE0B98E947}" uniqueName="16" name="ID_new" queryTableFieldId="17" dataDxfId="3">
      <calculatedColumnFormula>IF(ISBLANK(Species_table[[#This Row],[Newcode]]),Species_table[[#This Row],[SpeciesID]],Species_table[[#This Row],[Newcode]])</calculatedColumnFormula>
    </tableColumn>
    <tableColumn id="17" xr3:uid="{CBD5F3ED-9D42-154B-B1D3-4796F7B72C64}" uniqueName="17" name="Sci_name_new" queryTableFieldId="16" dataDxfId="2">
      <calculatedColumnFormula>IF(ISBLANK(Species_table[[#This Row],[Newname]]),Species_table[[#This Row],[LatinName]],Species_table[[#This Row],[Newname]])</calculatedColumnFormula>
    </tableColumn>
    <tableColumn id="19" xr3:uid="{FCBD1FE9-F6C2-244E-BADC-8E39F82335D3}" uniqueName="19" name="fam_new" queryTableFieldId="18" dataDxfId="1">
      <calculatedColumnFormula>Species_table[[#This Row],[Family]]</calculatedColumnFormula>
    </tableColumn>
    <tableColumn id="5" xr3:uid="{8952F854-CF55-4E63-B8CA-B75624270664}" uniqueName="5" name="a_FB" queryTableFieldId="5"/>
    <tableColumn id="6" xr3:uid="{CD7D79DB-1CA4-49FA-BF06-9FFEEBB34476}" uniqueName="6" name="b_FB" queryTableFieldId="6"/>
    <tableColumn id="7" xr3:uid="{404D0D16-9443-483A-A7AD-96BABA62798E}" uniqueName="7" name="a_N" queryTableFieldId="7"/>
    <tableColumn id="8" xr3:uid="{AF87C0EA-30FC-4F46-8BC1-735C6AF07AAA}" uniqueName="8" name="b_N" queryTableFieldId="8"/>
    <tableColumn id="9" xr3:uid="{C017F15C-969B-48A6-9B10-EBE48614BAA6}" uniqueName="9" name="a_S" queryTableFieldId="9"/>
    <tableColumn id="10" xr3:uid="{2BE93C7A-9E7A-40DE-AF69-76F7BF0561D6}" uniqueName="10" name="B_S" queryTableFieldId="10"/>
    <tableColumn id="11" xr3:uid="{A7B06D6A-B24A-4655-96CD-3447F00AD3C3}" uniqueName="11" name="a_C" queryTableFieldId="11"/>
    <tableColumn id="12" xr3:uid="{3A8BE86E-3A44-44FA-BC44-286C18356929}" uniqueName="12" name="b_C" queryTableFieldId="12"/>
    <tableColumn id="13" xr3:uid="{8FC5FB5D-46AC-4E39-A31B-1B8088E168E6}" uniqueName="13" name="EnglishNam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3F4-6E77-4027-AACB-0724A966EB3C}">
  <dimension ref="A1:R195"/>
  <sheetViews>
    <sheetView workbookViewId="0">
      <selection activeCell="D179" sqref="D179"/>
    </sheetView>
  </sheetViews>
  <sheetFormatPr baseColWidth="10" defaultColWidth="8.83203125" defaultRowHeight="15" x14ac:dyDescent="0.2"/>
  <cols>
    <col min="1" max="1" width="10" bestFit="1" customWidth="1"/>
    <col min="2" max="2" width="26.1640625" bestFit="1" customWidth="1"/>
    <col min="3" max="3" width="10.6640625" bestFit="1" customWidth="1"/>
    <col min="4" max="4" width="27" bestFit="1" customWidth="1"/>
    <col min="5" max="5" width="34.5" customWidth="1"/>
    <col min="6" max="9" width="27" customWidth="1"/>
    <col min="10" max="10" width="6.83203125" bestFit="1" customWidth="1"/>
    <col min="11" max="11" width="7" bestFit="1" customWidth="1"/>
    <col min="12" max="16" width="6.6640625" bestFit="1" customWidth="1"/>
    <col min="17" max="17" width="7.6640625" bestFit="1" customWidth="1"/>
    <col min="18" max="18" width="27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610</v>
      </c>
      <c r="F1" t="s">
        <v>611</v>
      </c>
      <c r="G1" t="s">
        <v>639</v>
      </c>
      <c r="H1" t="s">
        <v>640</v>
      </c>
      <c r="I1" t="s">
        <v>643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">
      <c r="A2" s="1" t="s">
        <v>13</v>
      </c>
      <c r="B2" s="1" t="s">
        <v>14</v>
      </c>
      <c r="C2" s="1" t="s">
        <v>15</v>
      </c>
      <c r="D2" s="1" t="s">
        <v>16</v>
      </c>
      <c r="E2" s="1"/>
      <c r="F2" s="1"/>
      <c r="G2" s="1" t="str">
        <f>IF(ISBLANK(Species_table[[#This Row],[Newcode]]),Species_table[[#This Row],[SpeciesID]],Species_table[[#This Row],[Newcode]])</f>
        <v>ACAAC34</v>
      </c>
      <c r="H2" s="1" t="str">
        <f>IF(ISBLANK(Species_table[[#This Row],[Newname]]),Species_table[[#This Row],[LatinName]],Species_table[[#This Row],[Newname]])</f>
        <v>Acanthurus gahhm</v>
      </c>
      <c r="I2" s="1" t="str">
        <f>Species_table[[#This Row],[Family]]</f>
        <v>ACANTHURIDAE</v>
      </c>
      <c r="J2">
        <v>2.75E-2</v>
      </c>
      <c r="K2">
        <v>2.96</v>
      </c>
      <c r="R2" s="1" t="s">
        <v>17</v>
      </c>
    </row>
    <row r="3" spans="1:18" x14ac:dyDescent="0.2">
      <c r="A3" s="1" t="s">
        <v>13</v>
      </c>
      <c r="B3" s="1" t="s">
        <v>14</v>
      </c>
      <c r="C3" s="1" t="s">
        <v>18</v>
      </c>
      <c r="D3" s="1" t="s">
        <v>19</v>
      </c>
      <c r="E3" s="1" t="s">
        <v>16</v>
      </c>
      <c r="F3" s="1" t="s">
        <v>15</v>
      </c>
      <c r="G3" s="1" t="str">
        <f>IF(ISBLANK(Species_table[[#This Row],[Newcode]]),Species_table[[#This Row],[SpeciesID]],Species_table[[#This Row],[Newcode]])</f>
        <v>ACAAC34</v>
      </c>
      <c r="H3" s="1" t="str">
        <f>IF(ISBLANK(Species_table[[#This Row],[Newname]]),Species_table[[#This Row],[LatinName]],Species_table[[#This Row],[Newname]])</f>
        <v>Acanthurus gahhm</v>
      </c>
      <c r="I3" s="1" t="str">
        <f>Species_table[[#This Row],[Family]]</f>
        <v>ACANTHURIDAE</v>
      </c>
      <c r="J3">
        <v>2.75E-2</v>
      </c>
      <c r="K3">
        <v>2.96</v>
      </c>
      <c r="R3" s="1" t="s">
        <v>20</v>
      </c>
    </row>
    <row r="4" spans="1:18" x14ac:dyDescent="0.2">
      <c r="A4" s="1" t="s">
        <v>13</v>
      </c>
      <c r="B4" s="1" t="s">
        <v>14</v>
      </c>
      <c r="C4" s="1" t="s">
        <v>21</v>
      </c>
      <c r="D4" s="1" t="s">
        <v>22</v>
      </c>
      <c r="E4" s="1" t="s">
        <v>612</v>
      </c>
      <c r="F4" s="1" t="s">
        <v>613</v>
      </c>
      <c r="G4" s="1" t="str">
        <f>IF(ISBLANK(Species_table[[#This Row],[Newcode]]),Species_table[[#This Row],[SpeciesID]],Species_table[[#This Row],[Newcode]])</f>
        <v>ACAAC16</v>
      </c>
      <c r="H4" s="1" t="str">
        <f>IF(ISBLANK(Species_table[[#This Row],[Newname]]),Species_table[[#This Row],[LatinName]],Species_table[[#This Row],[Newname]])</f>
        <v>Acanthurus nigrofuscus</v>
      </c>
      <c r="I4" s="1" t="str">
        <f>Species_table[[#This Row],[Family]]</f>
        <v>ACANTHURIDAE</v>
      </c>
      <c r="J4">
        <v>2.75E-2</v>
      </c>
      <c r="K4">
        <v>2.96</v>
      </c>
      <c r="R4" s="1" t="s">
        <v>23</v>
      </c>
    </row>
    <row r="5" spans="1:18" x14ac:dyDescent="0.2">
      <c r="A5" s="1" t="s">
        <v>13</v>
      </c>
      <c r="B5" s="1" t="s">
        <v>14</v>
      </c>
      <c r="C5" s="1" t="s">
        <v>24</v>
      </c>
      <c r="D5" s="1" t="s">
        <v>25</v>
      </c>
      <c r="E5" s="1"/>
      <c r="F5" s="1"/>
      <c r="G5" s="1" t="str">
        <f>IF(ISBLANK(Species_table[[#This Row],[Newcode]]),Species_table[[#This Row],[SpeciesID]],Species_table[[#This Row],[Newcode]])</f>
        <v>ACAAC33</v>
      </c>
      <c r="H5" s="1" t="str">
        <f>IF(ISBLANK(Species_table[[#This Row],[Newname]]),Species_table[[#This Row],[LatinName]],Species_table[[#This Row],[Newname]])</f>
        <v>Acanthurus sohal</v>
      </c>
      <c r="I5" s="1" t="str">
        <f>Species_table[[#This Row],[Family]]</f>
        <v>ACANTHURIDAE</v>
      </c>
      <c r="J5">
        <v>2.75E-2</v>
      </c>
      <c r="K5">
        <v>2.96</v>
      </c>
      <c r="R5" s="1" t="s">
        <v>17</v>
      </c>
    </row>
    <row r="6" spans="1:18" x14ac:dyDescent="0.2">
      <c r="A6" s="1" t="s">
        <v>13</v>
      </c>
      <c r="B6" s="1" t="s">
        <v>14</v>
      </c>
      <c r="C6" s="1" t="s">
        <v>26</v>
      </c>
      <c r="D6" s="1" t="s">
        <v>27</v>
      </c>
      <c r="E6" s="1"/>
      <c r="F6" s="1"/>
      <c r="G6" s="1" t="str">
        <f>IF(ISBLANK(Species_table[[#This Row],[Newcode]]),Species_table[[#This Row],[SpeciesID]],Species_table[[#This Row],[Newcode]])</f>
        <v>ACANA05</v>
      </c>
      <c r="H6" s="1" t="str">
        <f>IF(ISBLANK(Species_table[[#This Row],[Newname]]),Species_table[[#This Row],[LatinName]],Species_table[[#This Row],[Newname]])</f>
        <v>Naso hexacanthus</v>
      </c>
      <c r="I6" s="1" t="str">
        <f>Species_table[[#This Row],[Family]]</f>
        <v>ACANTHURIDAE</v>
      </c>
      <c r="J6">
        <v>2.75E-2</v>
      </c>
      <c r="K6">
        <v>2.96</v>
      </c>
      <c r="R6" s="1" t="s">
        <v>28</v>
      </c>
    </row>
    <row r="7" spans="1:18" x14ac:dyDescent="0.2">
      <c r="A7" s="1" t="s">
        <v>13</v>
      </c>
      <c r="B7" s="1" t="s">
        <v>14</v>
      </c>
      <c r="C7" s="1" t="s">
        <v>29</v>
      </c>
      <c r="D7" s="1" t="s">
        <v>30</v>
      </c>
      <c r="E7" s="1" t="s">
        <v>614</v>
      </c>
      <c r="F7" s="1" t="s">
        <v>615</v>
      </c>
      <c r="G7" s="1" t="str">
        <f>IF(ISBLANK(Species_table[[#This Row],[Newcode]]),Species_table[[#This Row],[SpeciesID]],Species_table[[#This Row],[Newcode]])</f>
        <v>ACANA15</v>
      </c>
      <c r="H7" s="1" t="str">
        <f>IF(ISBLANK(Species_table[[#This Row],[Newname]]),Species_table[[#This Row],[LatinName]],Species_table[[#This Row],[Newname]])</f>
        <v>Naso elegans</v>
      </c>
      <c r="I7" s="1" t="str">
        <f>Species_table[[#This Row],[Family]]</f>
        <v>ACANTHURIDAE</v>
      </c>
      <c r="J7">
        <v>2.75E-2</v>
      </c>
      <c r="K7">
        <v>2.96</v>
      </c>
      <c r="R7" s="1" t="s">
        <v>31</v>
      </c>
    </row>
    <row r="8" spans="1:18" x14ac:dyDescent="0.2">
      <c r="A8" s="1" t="s">
        <v>13</v>
      </c>
      <c r="B8" s="1" t="s">
        <v>14</v>
      </c>
      <c r="C8" s="1" t="s">
        <v>32</v>
      </c>
      <c r="D8" s="1" t="s">
        <v>33</v>
      </c>
      <c r="E8" s="1"/>
      <c r="F8" s="1"/>
      <c r="G8" s="1" t="str">
        <f>IF(ISBLANK(Species_table[[#This Row],[Newcode]]),Species_table[[#This Row],[SpeciesID]],Species_table[[#This Row],[Newcode]])</f>
        <v>ACANA01</v>
      </c>
      <c r="H8" s="1" t="str">
        <f>IF(ISBLANK(Species_table[[#This Row],[Newname]]),Species_table[[#This Row],[LatinName]],Species_table[[#This Row],[Newname]])</f>
        <v>Naso unicornis</v>
      </c>
      <c r="I8" s="1" t="str">
        <f>Species_table[[#This Row],[Family]]</f>
        <v>ACANTHURIDAE</v>
      </c>
      <c r="J8">
        <v>2.75E-2</v>
      </c>
      <c r="K8">
        <v>2.96</v>
      </c>
      <c r="R8" s="1" t="s">
        <v>17</v>
      </c>
    </row>
    <row r="9" spans="1:18" x14ac:dyDescent="0.2">
      <c r="A9" s="1" t="s">
        <v>34</v>
      </c>
      <c r="B9" s="1" t="s">
        <v>35</v>
      </c>
      <c r="C9" s="1" t="s">
        <v>36</v>
      </c>
      <c r="D9" s="1" t="s">
        <v>37</v>
      </c>
      <c r="E9" s="1"/>
      <c r="F9" s="1"/>
      <c r="G9" s="1" t="str">
        <f>IF(ISBLANK(Species_table[[#This Row],[Newcode]]),Species_table[[#This Row],[SpeciesID]],Species_table[[#This Row],[Newcode]])</f>
        <v>ALBAL04</v>
      </c>
      <c r="H9" s="1" t="str">
        <f>IF(ISBLANK(Species_table[[#This Row],[Newname]]),Species_table[[#This Row],[LatinName]],Species_table[[#This Row],[Newname]])</f>
        <v>Albula glossodonta</v>
      </c>
      <c r="I9" s="1" t="str">
        <f>Species_table[[#This Row],[Family]]</f>
        <v>ALBULIDAE</v>
      </c>
      <c r="J9">
        <v>1.95E-2</v>
      </c>
      <c r="K9">
        <v>2.93</v>
      </c>
      <c r="R9" s="1" t="s">
        <v>17</v>
      </c>
    </row>
    <row r="10" spans="1:18" x14ac:dyDescent="0.2">
      <c r="A10" s="1" t="s">
        <v>34</v>
      </c>
      <c r="B10" s="1" t="s">
        <v>35</v>
      </c>
      <c r="C10" s="1" t="s">
        <v>38</v>
      </c>
      <c r="D10" s="1" t="s">
        <v>39</v>
      </c>
      <c r="E10" s="1" t="s">
        <v>37</v>
      </c>
      <c r="F10" s="1" t="s">
        <v>36</v>
      </c>
      <c r="G10" s="1" t="str">
        <f>IF(ISBLANK(Species_table[[#This Row],[Newcode]]),Species_table[[#This Row],[SpeciesID]],Species_table[[#This Row],[Newcode]])</f>
        <v>ALBAL04</v>
      </c>
      <c r="H10" s="1" t="str">
        <f>IF(ISBLANK(Species_table[[#This Row],[Newname]]),Species_table[[#This Row],[LatinName]],Species_table[[#This Row],[Newname]])</f>
        <v>Albula glossodonta</v>
      </c>
      <c r="I10" s="1" t="str">
        <f>Species_table[[#This Row],[Family]]</f>
        <v>ALBULIDAE</v>
      </c>
      <c r="J10">
        <v>1.95E-2</v>
      </c>
      <c r="K10">
        <v>2.93</v>
      </c>
      <c r="R10" s="1" t="s">
        <v>40</v>
      </c>
    </row>
    <row r="11" spans="1:18" x14ac:dyDescent="0.2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616</v>
      </c>
      <c r="F11" t="s">
        <v>638</v>
      </c>
      <c r="G11" t="str">
        <f>IF(ISBLANK(Species_table[[#This Row],[Newcode]]),Species_table[[#This Row],[SpeciesID]],Species_table[[#This Row],[Newcode]])</f>
        <v>ARDCL01</v>
      </c>
      <c r="H11" t="str">
        <f>IF(ISBLANK(Species_table[[#This Row],[Newname]]),Species_table[[#This Row],[LatinName]],Species_table[[#This Row],[Newname]])</f>
        <v>Carlarius heudelotii</v>
      </c>
      <c r="I11" t="str">
        <f>Species_table[[#This Row],[Family]]</f>
        <v>ARIIDAE</v>
      </c>
      <c r="J11">
        <v>3.39E-2</v>
      </c>
      <c r="K11">
        <v>2.76</v>
      </c>
      <c r="R11" s="1" t="s">
        <v>45</v>
      </c>
    </row>
    <row r="12" spans="1:18" x14ac:dyDescent="0.2">
      <c r="A12" s="1" t="s">
        <v>41</v>
      </c>
      <c r="B12" s="1" t="s">
        <v>42</v>
      </c>
      <c r="C12" s="1" t="s">
        <v>46</v>
      </c>
      <c r="D12" s="1" t="s">
        <v>47</v>
      </c>
      <c r="E12" s="1"/>
      <c r="F12" s="1"/>
      <c r="G12" s="1" t="str">
        <f>IF(ISBLANK(Species_table[[#This Row],[Newcode]]),Species_table[[#This Row],[SpeciesID]],Species_table[[#This Row],[Newcode]])</f>
        <v>ARDAR03</v>
      </c>
      <c r="H12" s="1" t="str">
        <f>IF(ISBLANK(Species_table[[#This Row],[Newname]]),Species_table[[#This Row],[LatinName]],Species_table[[#This Row],[Newname]])</f>
        <v>Arius thalassinus</v>
      </c>
      <c r="I12" s="1" t="str">
        <f>Species_table[[#This Row],[Family]]</f>
        <v>ARIIDAE</v>
      </c>
      <c r="J12">
        <v>3.39E-2</v>
      </c>
      <c r="K12">
        <v>2.76</v>
      </c>
      <c r="R12" s="1" t="s">
        <v>48</v>
      </c>
    </row>
    <row r="13" spans="1:18" x14ac:dyDescent="0.2">
      <c r="A13" s="1" t="s">
        <v>41</v>
      </c>
      <c r="B13" s="1" t="s">
        <v>42</v>
      </c>
      <c r="C13" s="1" t="s">
        <v>49</v>
      </c>
      <c r="D13" s="1" t="s">
        <v>50</v>
      </c>
      <c r="E13" s="1"/>
      <c r="F13" s="1"/>
      <c r="G13" s="1" t="str">
        <f>IF(ISBLANK(Species_table[[#This Row],[Newcode]]),Species_table[[#This Row],[SpeciesID]],Species_table[[#This Row],[Newcode]])</f>
        <v>ARDNE01</v>
      </c>
      <c r="H13" s="1" t="str">
        <f>IF(ISBLANK(Species_table[[#This Row],[Newname]]),Species_table[[#This Row],[LatinName]],Species_table[[#This Row],[Newname]])</f>
        <v>Netuma thalassina</v>
      </c>
      <c r="I13" s="1" t="str">
        <f>Species_table[[#This Row],[Family]]</f>
        <v>ARIIDAE</v>
      </c>
      <c r="J13">
        <v>0</v>
      </c>
      <c r="K13">
        <v>0</v>
      </c>
      <c r="R13" s="1" t="s">
        <v>17</v>
      </c>
    </row>
    <row r="14" spans="1:18" x14ac:dyDescent="0.2">
      <c r="A14" s="1" t="s">
        <v>51</v>
      </c>
      <c r="B14" s="1" t="s">
        <v>52</v>
      </c>
      <c r="C14" s="1" t="s">
        <v>53</v>
      </c>
      <c r="D14" s="1" t="s">
        <v>54</v>
      </c>
      <c r="E14" s="1"/>
      <c r="F14" s="1"/>
      <c r="G14" s="1" t="str">
        <f>IF(ISBLANK(Species_table[[#This Row],[Newcode]]),Species_table[[#This Row],[SpeciesID]],Species_table[[#This Row],[Newcode]])</f>
        <v>BALBT01</v>
      </c>
      <c r="H14" s="1" t="str">
        <f>IF(ISBLANK(Species_table[[#This Row],[Newname]]),Species_table[[#This Row],[LatinName]],Species_table[[#This Row],[Newname]])</f>
        <v>Balistapus undulatus</v>
      </c>
      <c r="I14" s="1" t="str">
        <f>Species_table[[#This Row],[Family]]</f>
        <v>BALISTIDAE</v>
      </c>
      <c r="J14">
        <v>2.8199999999999999E-2</v>
      </c>
      <c r="K14">
        <v>2.94</v>
      </c>
      <c r="R14" s="1" t="s">
        <v>55</v>
      </c>
    </row>
    <row r="15" spans="1:18" x14ac:dyDescent="0.2">
      <c r="A15" s="1" t="s">
        <v>51</v>
      </c>
      <c r="B15" s="1" t="s">
        <v>52</v>
      </c>
      <c r="C15" s="1" t="s">
        <v>56</v>
      </c>
      <c r="D15" s="1" t="s">
        <v>57</v>
      </c>
      <c r="E15" s="1"/>
      <c r="F15" s="1"/>
      <c r="G15" s="1" t="str">
        <f>IF(ISBLANK(Species_table[[#This Row],[Newcode]]),Species_table[[#This Row],[SpeciesID]],Species_table[[#This Row],[Newcode]])</f>
        <v>BALBS01</v>
      </c>
      <c r="H15" s="1" t="str">
        <f>IF(ISBLANK(Species_table[[#This Row],[Newname]]),Species_table[[#This Row],[LatinName]],Species_table[[#This Row],[Newname]])</f>
        <v>Balistoides viridescens</v>
      </c>
      <c r="I15" s="1" t="str">
        <f>Species_table[[#This Row],[Family]]</f>
        <v>BALISTIDAE</v>
      </c>
      <c r="J15">
        <v>2.8199999999999999E-2</v>
      </c>
      <c r="K15">
        <v>2.94</v>
      </c>
      <c r="R15" s="1" t="s">
        <v>58</v>
      </c>
    </row>
    <row r="16" spans="1:18" x14ac:dyDescent="0.2">
      <c r="A16" s="1" t="s">
        <v>51</v>
      </c>
      <c r="B16" s="1" t="s">
        <v>52</v>
      </c>
      <c r="C16" s="1" t="s">
        <v>59</v>
      </c>
      <c r="D16" s="1" t="s">
        <v>60</v>
      </c>
      <c r="E16" s="1"/>
      <c r="F16" s="1"/>
      <c r="G16" s="1" t="str">
        <f>IF(ISBLANK(Species_table[[#This Row],[Newcode]]),Species_table[[#This Row],[SpeciesID]],Species_table[[#This Row],[Newcode]])</f>
        <v>BALOD01</v>
      </c>
      <c r="H16" s="1" t="str">
        <f>IF(ISBLANK(Species_table[[#This Row],[Newname]]),Species_table[[#This Row],[LatinName]],Species_table[[#This Row],[Newname]])</f>
        <v>Odonus niger</v>
      </c>
      <c r="I16" s="1" t="str">
        <f>Species_table[[#This Row],[Family]]</f>
        <v>BALISTIDAE</v>
      </c>
      <c r="J16">
        <v>2.8199999999999999E-2</v>
      </c>
      <c r="K16">
        <v>2.94</v>
      </c>
      <c r="R16" s="1" t="s">
        <v>17</v>
      </c>
    </row>
    <row r="17" spans="1:18" x14ac:dyDescent="0.2">
      <c r="A17" s="1" t="s">
        <v>51</v>
      </c>
      <c r="B17" s="1" t="s">
        <v>52</v>
      </c>
      <c r="C17" s="1" t="s">
        <v>61</v>
      </c>
      <c r="D17" s="1" t="s">
        <v>62</v>
      </c>
      <c r="E17" s="1"/>
      <c r="F17" s="1"/>
      <c r="G17" s="1" t="str">
        <f>IF(ISBLANK(Species_table[[#This Row],[Newcode]]),Species_table[[#This Row],[SpeciesID]],Species_table[[#This Row],[Newcode]])</f>
        <v>BALPS02</v>
      </c>
      <c r="H17" s="1" t="str">
        <f>IF(ISBLANK(Species_table[[#This Row],[Newname]]),Species_table[[#This Row],[LatinName]],Species_table[[#This Row],[Newname]])</f>
        <v>Pseudobalistes flavimarginatus</v>
      </c>
      <c r="I17" s="1" t="str">
        <f>Species_table[[#This Row],[Family]]</f>
        <v>BALISTIDAE</v>
      </c>
      <c r="J17">
        <v>2.8199999999999999E-2</v>
      </c>
      <c r="K17">
        <v>2.94</v>
      </c>
      <c r="R17" s="1" t="s">
        <v>63</v>
      </c>
    </row>
    <row r="18" spans="1:18" x14ac:dyDescent="0.2">
      <c r="A18" s="1" t="s">
        <v>64</v>
      </c>
      <c r="B18" s="1" t="s">
        <v>65</v>
      </c>
      <c r="C18" s="1" t="s">
        <v>66</v>
      </c>
      <c r="D18" s="1" t="s">
        <v>67</v>
      </c>
      <c r="E18" s="1"/>
      <c r="F18" s="1"/>
      <c r="G18" s="1" t="str">
        <f>IF(ISBLANK(Species_table[[#This Row],[Newcode]]),Species_table[[#This Row],[SpeciesID]],Species_table[[#This Row],[Newcode]])</f>
        <v>BELTY07</v>
      </c>
      <c r="H18" s="1" t="str">
        <f>IF(ISBLANK(Species_table[[#This Row],[Newname]]),Species_table[[#This Row],[LatinName]],Species_table[[#This Row],[Newname]])</f>
        <v>Tylosurus acus rafale</v>
      </c>
      <c r="I18" s="1" t="str">
        <f>Species_table[[#This Row],[Family]]</f>
        <v>BELONIDAE</v>
      </c>
      <c r="J18">
        <v>8.9999999999999998E-4</v>
      </c>
      <c r="K18">
        <v>3.05</v>
      </c>
      <c r="R18" s="1" t="s">
        <v>17</v>
      </c>
    </row>
    <row r="19" spans="1:18" x14ac:dyDescent="0.2">
      <c r="A19" s="1" t="s">
        <v>64</v>
      </c>
      <c r="B19" s="1" t="s">
        <v>65</v>
      </c>
      <c r="C19" s="1" t="s">
        <v>68</v>
      </c>
      <c r="D19" s="1" t="s">
        <v>69</v>
      </c>
      <c r="E19" s="1"/>
      <c r="F19" s="1"/>
      <c r="G19" s="1" t="str">
        <f>IF(ISBLANK(Species_table[[#This Row],[Newcode]]),Species_table[[#This Row],[SpeciesID]],Species_table[[#This Row],[Newcode]])</f>
        <v>BELTY08</v>
      </c>
      <c r="H19" s="1" t="str">
        <f>IF(ISBLANK(Species_table[[#This Row],[Newname]]),Species_table[[#This Row],[LatinName]],Species_table[[#This Row],[Newname]])</f>
        <v>Tylosurus choram</v>
      </c>
      <c r="I19" s="1" t="str">
        <f>Species_table[[#This Row],[Family]]</f>
        <v>BELONIDAE</v>
      </c>
      <c r="J19">
        <v>8.9999999999999998E-4</v>
      </c>
      <c r="K19">
        <v>3.05</v>
      </c>
      <c r="R19" s="1" t="s">
        <v>17</v>
      </c>
    </row>
    <row r="20" spans="1:18" x14ac:dyDescent="0.2">
      <c r="A20" s="1" t="s">
        <v>64</v>
      </c>
      <c r="B20" s="1" t="s">
        <v>65</v>
      </c>
      <c r="C20" s="1" t="s">
        <v>70</v>
      </c>
      <c r="D20" s="1" t="s">
        <v>71</v>
      </c>
      <c r="E20" s="1"/>
      <c r="F20" s="1"/>
      <c r="G20" s="1" t="str">
        <f>IF(ISBLANK(Species_table[[#This Row],[Newcode]]),Species_table[[#This Row],[SpeciesID]],Species_table[[#This Row],[Newcode]])</f>
        <v>BELTY01</v>
      </c>
      <c r="H20" s="1" t="str">
        <f>IF(ISBLANK(Species_table[[#This Row],[Newname]]),Species_table[[#This Row],[LatinName]],Species_table[[#This Row],[Newname]])</f>
        <v>Tylosurus crocodilus crocodil.</v>
      </c>
      <c r="I20" s="1" t="str">
        <f>Species_table[[#This Row],[Family]]</f>
        <v>BELONIDAE</v>
      </c>
      <c r="J20">
        <v>8.9999999999999998E-4</v>
      </c>
      <c r="K20">
        <v>3.05</v>
      </c>
      <c r="R20" s="1" t="s">
        <v>72</v>
      </c>
    </row>
    <row r="21" spans="1:18" x14ac:dyDescent="0.2">
      <c r="A21" s="1" t="s">
        <v>64</v>
      </c>
      <c r="B21" s="1" t="s">
        <v>65</v>
      </c>
      <c r="C21" s="1" t="s">
        <v>73</v>
      </c>
      <c r="D21" s="1" t="s">
        <v>74</v>
      </c>
      <c r="E21" s="1"/>
      <c r="F21" s="1"/>
      <c r="G21" s="1" t="str">
        <f>IF(ISBLANK(Species_table[[#This Row],[Newcode]]),Species_table[[#This Row],[SpeciesID]],Species_table[[#This Row],[Newcode]])</f>
        <v>BELTY03</v>
      </c>
      <c r="H21" s="1" t="str">
        <f>IF(ISBLANK(Species_table[[#This Row],[Newname]]),Species_table[[#This Row],[LatinName]],Species_table[[#This Row],[Newname]])</f>
        <v>Tylosurus crocodilus fodiator</v>
      </c>
      <c r="I21" s="1" t="str">
        <f>Species_table[[#This Row],[Family]]</f>
        <v>BELONIDAE</v>
      </c>
      <c r="J21">
        <v>8.9999999999999998E-4</v>
      </c>
      <c r="K21">
        <v>3.05</v>
      </c>
      <c r="R21" s="1" t="s">
        <v>72</v>
      </c>
    </row>
    <row r="22" spans="1:18" x14ac:dyDescent="0.2">
      <c r="A22" s="1" t="s">
        <v>75</v>
      </c>
      <c r="B22" s="1" t="s">
        <v>76</v>
      </c>
      <c r="C22" s="1" t="s">
        <v>77</v>
      </c>
      <c r="D22" s="1" t="s">
        <v>78</v>
      </c>
      <c r="E22" s="1"/>
      <c r="F22" s="1"/>
      <c r="G22" s="1" t="str">
        <f>IF(ISBLANK(Species_table[[#This Row],[Newcode]]),Species_table[[#This Row],[SpeciesID]],Species_table[[#This Row],[Newcode]])</f>
        <v>BOTBO04</v>
      </c>
      <c r="H22" s="1" t="str">
        <f>IF(ISBLANK(Species_table[[#This Row],[Newname]]),Species_table[[#This Row],[LatinName]],Species_table[[#This Row],[Newname]])</f>
        <v>Bothus pantherinus</v>
      </c>
      <c r="I22" s="1" t="str">
        <f>Species_table[[#This Row],[Family]]</f>
        <v>BOTHIDAE</v>
      </c>
      <c r="J22">
        <v>0.01</v>
      </c>
      <c r="K22">
        <v>3.09</v>
      </c>
      <c r="R22" s="1" t="s">
        <v>79</v>
      </c>
    </row>
    <row r="23" spans="1:18" x14ac:dyDescent="0.2">
      <c r="A23" s="1" t="s">
        <v>80</v>
      </c>
      <c r="B23" s="1" t="s">
        <v>81</v>
      </c>
      <c r="C23" s="1" t="s">
        <v>82</v>
      </c>
      <c r="D23" s="1" t="s">
        <v>83</v>
      </c>
      <c r="E23" s="1"/>
      <c r="F23" s="1"/>
      <c r="G23" s="1" t="str">
        <f>IF(ISBLANK(Species_table[[#This Row],[Newcode]]),Species_table[[#This Row],[SpeciesID]],Species_table[[#This Row],[Newcode]])</f>
        <v>CAECA01</v>
      </c>
      <c r="H23" s="1" t="str">
        <f>IF(ISBLANK(Species_table[[#This Row],[Newname]]),Species_table[[#This Row],[LatinName]],Species_table[[#This Row],[Newname]])</f>
        <v>Caesio caerulaurea</v>
      </c>
      <c r="I23" s="1" t="str">
        <f>Species_table[[#This Row],[Family]]</f>
        <v>CAESIONIDAE</v>
      </c>
      <c r="J23">
        <v>1.8599999999999998E-2</v>
      </c>
      <c r="K23">
        <v>3.02</v>
      </c>
      <c r="R23" s="1" t="s">
        <v>84</v>
      </c>
    </row>
    <row r="24" spans="1:18" x14ac:dyDescent="0.2">
      <c r="A24" s="1" t="s">
        <v>80</v>
      </c>
      <c r="B24" s="1" t="s">
        <v>81</v>
      </c>
      <c r="C24" s="1" t="s">
        <v>85</v>
      </c>
      <c r="D24" s="1" t="s">
        <v>86</v>
      </c>
      <c r="E24" s="1"/>
      <c r="F24" s="1"/>
      <c r="G24" s="1" t="str">
        <f>IF(ISBLANK(Species_table[[#This Row],[Newcode]]),Species_table[[#This Row],[SpeciesID]],Species_table[[#This Row],[Newcode]])</f>
        <v>CAECA07</v>
      </c>
      <c r="H24" s="1" t="str">
        <f>IF(ISBLANK(Species_table[[#This Row],[Newname]]),Species_table[[#This Row],[LatinName]],Species_table[[#This Row],[Newname]])</f>
        <v>Caesio suevica</v>
      </c>
      <c r="I24" s="1" t="str">
        <f>Species_table[[#This Row],[Family]]</f>
        <v>CAESIONIDAE</v>
      </c>
      <c r="J24">
        <v>1.8599999999999998E-2</v>
      </c>
      <c r="K24">
        <v>3.02</v>
      </c>
      <c r="R24" s="1" t="s">
        <v>87</v>
      </c>
    </row>
    <row r="25" spans="1:18" x14ac:dyDescent="0.2">
      <c r="A25" s="1"/>
      <c r="B25" s="1" t="s">
        <v>81</v>
      </c>
      <c r="C25" s="2" t="s">
        <v>644</v>
      </c>
      <c r="D25" t="s">
        <v>645</v>
      </c>
      <c r="E25" s="1" t="s">
        <v>86</v>
      </c>
      <c r="F25" s="1" t="s">
        <v>85</v>
      </c>
      <c r="G25" s="1" t="str">
        <f>IF(ISBLANK(Species_table[[#This Row],[Newcode]]),Species_table[[#This Row],[SpeciesID]],Species_table[[#This Row],[Newcode]])</f>
        <v>CAECA07</v>
      </c>
      <c r="H25" s="1" t="str">
        <f>IF(ISBLANK(Species_table[[#This Row],[Newname]]),Species_table[[#This Row],[LatinName]],Species_table[[#This Row],[Newname]])</f>
        <v>Caesio suevica</v>
      </c>
      <c r="I25" s="1" t="str">
        <f>Species_table[[#This Row],[Family]]</f>
        <v>CAESIONIDAE</v>
      </c>
      <c r="R25" s="1"/>
    </row>
    <row r="26" spans="1:18" x14ac:dyDescent="0.2">
      <c r="A26" s="1" t="s">
        <v>88</v>
      </c>
      <c r="B26" s="1" t="s">
        <v>89</v>
      </c>
      <c r="C26" s="1" t="s">
        <v>90</v>
      </c>
      <c r="D26" s="1" t="s">
        <v>91</v>
      </c>
      <c r="E26" s="1"/>
      <c r="F26" s="1"/>
      <c r="G26" s="1" t="str">
        <f>IF(ISBLANK(Species_table[[#This Row],[Newcode]]),Species_table[[#This Row],[SpeciesID]],Species_table[[#This Row],[Newcode]])</f>
        <v>CARAL02</v>
      </c>
      <c r="H26" s="1" t="str">
        <f>IF(ISBLANK(Species_table[[#This Row],[Newname]]),Species_table[[#This Row],[LatinName]],Species_table[[#This Row],[Newname]])</f>
        <v>Alectis indicus</v>
      </c>
      <c r="I26" s="1" t="str">
        <f>Species_table[[#This Row],[Family]]</f>
        <v>CARANGIDAE</v>
      </c>
      <c r="J26">
        <v>4.9000000000000002E-2</v>
      </c>
      <c r="K26">
        <v>2.72</v>
      </c>
      <c r="R26" s="1" t="s">
        <v>92</v>
      </c>
    </row>
    <row r="27" spans="1:18" x14ac:dyDescent="0.2">
      <c r="A27" s="1" t="s">
        <v>88</v>
      </c>
      <c r="B27" s="1" t="s">
        <v>89</v>
      </c>
      <c r="C27" s="1" t="s">
        <v>93</v>
      </c>
      <c r="D27" s="1" t="s">
        <v>94</v>
      </c>
      <c r="E27" s="1"/>
      <c r="F27" s="1"/>
      <c r="G27" s="1" t="str">
        <f>IF(ISBLANK(Species_table[[#This Row],[Newcode]]),Species_table[[#This Row],[SpeciesID]],Species_table[[#This Row],[Newcode]])</f>
        <v>CARAP02</v>
      </c>
      <c r="H27" s="1" t="str">
        <f>IF(ISBLANK(Species_table[[#This Row],[Newname]]),Species_table[[#This Row],[LatinName]],Species_table[[#This Row],[Newname]])</f>
        <v>Alepes vari</v>
      </c>
      <c r="I27" s="1" t="str">
        <f>Species_table[[#This Row],[Family]]</f>
        <v>CARANGIDAE</v>
      </c>
      <c r="J27">
        <v>2.29E-2</v>
      </c>
      <c r="K27">
        <v>2.81</v>
      </c>
      <c r="R27" s="1" t="s">
        <v>95</v>
      </c>
    </row>
    <row r="28" spans="1:18" x14ac:dyDescent="0.2">
      <c r="A28" s="1" t="s">
        <v>88</v>
      </c>
      <c r="B28" s="1" t="s">
        <v>89</v>
      </c>
      <c r="C28" s="1" t="s">
        <v>96</v>
      </c>
      <c r="D28" s="1" t="s">
        <v>97</v>
      </c>
      <c r="E28" s="1"/>
      <c r="F28" s="1"/>
      <c r="G28" s="1" t="str">
        <f>IF(ISBLANK(Species_table[[#This Row],[Newcode]]),Species_table[[#This Row],[SpeciesID]],Species_table[[#This Row],[Newcode]])</f>
        <v>CARCS06</v>
      </c>
      <c r="H28" s="1" t="str">
        <f>IF(ISBLANK(Species_table[[#This Row],[Newname]]),Species_table[[#This Row],[LatinName]],Species_table[[#This Row],[Newname]])</f>
        <v>Carangoides armatus</v>
      </c>
      <c r="I28" s="1" t="str">
        <f>Species_table[[#This Row],[Family]]</f>
        <v>CARANGIDAE</v>
      </c>
      <c r="J28">
        <v>3.7199999999999997E-2</v>
      </c>
      <c r="K28">
        <v>2.81</v>
      </c>
      <c r="R28" s="1" t="s">
        <v>98</v>
      </c>
    </row>
    <row r="29" spans="1:18" x14ac:dyDescent="0.2">
      <c r="A29" s="1" t="s">
        <v>88</v>
      </c>
      <c r="B29" s="1" t="s">
        <v>89</v>
      </c>
      <c r="C29" s="1" t="s">
        <v>99</v>
      </c>
      <c r="D29" s="1" t="s">
        <v>100</v>
      </c>
      <c r="E29" s="1"/>
      <c r="F29" s="1"/>
      <c r="G29" s="1" t="str">
        <f>IF(ISBLANK(Species_table[[#This Row],[Newcode]]),Species_table[[#This Row],[SpeciesID]],Species_table[[#This Row],[Newcode]])</f>
        <v>CARCS13</v>
      </c>
      <c r="H29" s="1" t="str">
        <f>IF(ISBLANK(Species_table[[#This Row],[Newname]]),Species_table[[#This Row],[LatinName]],Species_table[[#This Row],[Newname]])</f>
        <v>Carangoides bajad</v>
      </c>
      <c r="I29" s="1" t="str">
        <f>Species_table[[#This Row],[Family]]</f>
        <v>CARANGIDAE</v>
      </c>
      <c r="J29">
        <v>3.7199999999999997E-2</v>
      </c>
      <c r="K29">
        <v>2.81</v>
      </c>
      <c r="R29" s="1" t="s">
        <v>101</v>
      </c>
    </row>
    <row r="30" spans="1:18" x14ac:dyDescent="0.2">
      <c r="A30" s="1" t="s">
        <v>88</v>
      </c>
      <c r="B30" s="1" t="s">
        <v>89</v>
      </c>
      <c r="C30" s="1" t="s">
        <v>102</v>
      </c>
      <c r="D30" s="1" t="s">
        <v>103</v>
      </c>
      <c r="E30" s="1"/>
      <c r="F30" s="1"/>
      <c r="G30" s="1" t="str">
        <f>IF(ISBLANK(Species_table[[#This Row],[Newcode]]),Species_table[[#This Row],[SpeciesID]],Species_table[[#This Row],[Newcode]])</f>
        <v>CARCS02</v>
      </c>
      <c r="H30" s="1" t="str">
        <f>IF(ISBLANK(Species_table[[#This Row],[Newname]]),Species_table[[#This Row],[LatinName]],Species_table[[#This Row],[Newname]])</f>
        <v>Carangoides ferdau</v>
      </c>
      <c r="I30" s="1" t="str">
        <f>Species_table[[#This Row],[Family]]</f>
        <v>CARANGIDAE</v>
      </c>
      <c r="J30">
        <v>3.7199999999999997E-2</v>
      </c>
      <c r="K30">
        <v>2.81</v>
      </c>
      <c r="R30" s="1" t="s">
        <v>104</v>
      </c>
    </row>
    <row r="31" spans="1:18" x14ac:dyDescent="0.2">
      <c r="A31" s="1" t="s">
        <v>88</v>
      </c>
      <c r="B31" s="1" t="s">
        <v>89</v>
      </c>
      <c r="C31" s="1" t="s">
        <v>105</v>
      </c>
      <c r="D31" s="1" t="s">
        <v>106</v>
      </c>
      <c r="E31" s="1"/>
      <c r="F31" s="1"/>
      <c r="G31" s="1" t="str">
        <f>IF(ISBLANK(Species_table[[#This Row],[Newcode]]),Species_table[[#This Row],[SpeciesID]],Species_table[[#This Row],[Newcode]])</f>
        <v>CARCS04</v>
      </c>
      <c r="H31" s="1" t="str">
        <f>IF(ISBLANK(Species_table[[#This Row],[Newname]]),Species_table[[#This Row],[LatinName]],Species_table[[#This Row],[Newname]])</f>
        <v>Carangoides fulvoguttatus</v>
      </c>
      <c r="I31" s="1" t="str">
        <f>Species_table[[#This Row],[Family]]</f>
        <v>CARANGIDAE</v>
      </c>
      <c r="J31">
        <v>3.7199999999999997E-2</v>
      </c>
      <c r="K31">
        <v>2.81</v>
      </c>
      <c r="R31" s="1" t="s">
        <v>107</v>
      </c>
    </row>
    <row r="32" spans="1:18" x14ac:dyDescent="0.2">
      <c r="A32" s="1" t="s">
        <v>88</v>
      </c>
      <c r="B32" s="1" t="s">
        <v>89</v>
      </c>
      <c r="C32" s="1" t="s">
        <v>108</v>
      </c>
      <c r="D32" s="1" t="s">
        <v>109</v>
      </c>
      <c r="E32" s="1"/>
      <c r="F32" s="1"/>
      <c r="G32" s="1" t="str">
        <f>IF(ISBLANK(Species_table[[#This Row],[Newcode]]),Species_table[[#This Row],[SpeciesID]],Species_table[[#This Row],[Newcode]])</f>
        <v>CARCS00</v>
      </c>
      <c r="H32" s="1" t="str">
        <f>IF(ISBLANK(Species_table[[#This Row],[Newname]]),Species_table[[#This Row],[LatinName]],Species_table[[#This Row],[Newname]])</f>
        <v>Carangoides sp.</v>
      </c>
      <c r="I32" s="1" t="str">
        <f>Species_table[[#This Row],[Family]]</f>
        <v>CARANGIDAE</v>
      </c>
      <c r="J32">
        <v>3.7199999999999997E-2</v>
      </c>
      <c r="K32">
        <v>2.81</v>
      </c>
      <c r="R32" s="1" t="s">
        <v>110</v>
      </c>
    </row>
    <row r="33" spans="1:18" x14ac:dyDescent="0.2">
      <c r="A33" s="1" t="s">
        <v>88</v>
      </c>
      <c r="B33" s="1" t="s">
        <v>89</v>
      </c>
      <c r="C33" s="1" t="s">
        <v>111</v>
      </c>
      <c r="D33" s="1" t="s">
        <v>112</v>
      </c>
      <c r="E33" s="1"/>
      <c r="F33" s="1"/>
      <c r="G33" s="1" t="str">
        <f>IF(ISBLANK(Species_table[[#This Row],[Newcode]]),Species_table[[#This Row],[SpeciesID]],Species_table[[#This Row],[Newcode]])</f>
        <v>CARCA05</v>
      </c>
      <c r="H33" s="1" t="str">
        <f>IF(ISBLANK(Species_table[[#This Row],[Newname]]),Species_table[[#This Row],[LatinName]],Species_table[[#This Row],[Newname]])</f>
        <v>Caranx melampygus</v>
      </c>
      <c r="I33" s="1" t="str">
        <f>Species_table[[#This Row],[Family]]</f>
        <v>CARANGIDAE</v>
      </c>
      <c r="J33">
        <v>2.24E-2</v>
      </c>
      <c r="K33">
        <v>2.95</v>
      </c>
      <c r="R33" s="1" t="s">
        <v>113</v>
      </c>
    </row>
    <row r="34" spans="1:18" x14ac:dyDescent="0.2">
      <c r="A34" s="1" t="s">
        <v>88</v>
      </c>
      <c r="B34" s="1" t="s">
        <v>89</v>
      </c>
      <c r="C34" s="1" t="s">
        <v>114</v>
      </c>
      <c r="D34" s="1" t="s">
        <v>115</v>
      </c>
      <c r="E34" s="1"/>
      <c r="F34" s="1"/>
      <c r="G34" s="1" t="str">
        <f>IF(ISBLANK(Species_table[[#This Row],[Newcode]]),Species_table[[#This Row],[SpeciesID]],Species_table[[#This Row],[Newcode]])</f>
        <v>CARCA04</v>
      </c>
      <c r="H34" s="1" t="str">
        <f>IF(ISBLANK(Species_table[[#This Row],[Newname]]),Species_table[[#This Row],[LatinName]],Species_table[[#This Row],[Newname]])</f>
        <v>Caranx sexfasciatus</v>
      </c>
      <c r="I34" s="1" t="str">
        <f>Species_table[[#This Row],[Family]]</f>
        <v>CARANGIDAE</v>
      </c>
      <c r="J34">
        <v>2.24E-2</v>
      </c>
      <c r="K34">
        <v>2.95</v>
      </c>
      <c r="R34" s="1" t="s">
        <v>116</v>
      </c>
    </row>
    <row r="35" spans="1:18" x14ac:dyDescent="0.2">
      <c r="A35" s="1" t="s">
        <v>88</v>
      </c>
      <c r="B35" s="1" t="s">
        <v>89</v>
      </c>
      <c r="C35" s="1" t="s">
        <v>117</v>
      </c>
      <c r="D35" s="1" t="s">
        <v>118</v>
      </c>
      <c r="E35" s="1" t="s">
        <v>636</v>
      </c>
      <c r="F35" s="1" t="s">
        <v>637</v>
      </c>
      <c r="G35" s="1" t="str">
        <f>IF(ISBLANK(Species_table[[#This Row],[Newcode]]),Species_table[[#This Row],[SpeciesID]],Species_table[[#This Row],[Newcode]])</f>
        <v>CARGN01</v>
      </c>
      <c r="H35" s="1" t="str">
        <f>IF(ISBLANK(Species_table[[#This Row],[Newname]]),Species_table[[#This Row],[LatinName]],Species_table[[#This Row],[Newname]])</f>
        <v>Gnathonodon speciosus</v>
      </c>
      <c r="I35" s="1" t="str">
        <f>Species_table[[#This Row],[Family]]</f>
        <v>CARANGIDAE</v>
      </c>
      <c r="J35">
        <v>2.24E-2</v>
      </c>
      <c r="K35">
        <v>2.95</v>
      </c>
      <c r="R35" s="1" t="s">
        <v>119</v>
      </c>
    </row>
    <row r="36" spans="1:18" x14ac:dyDescent="0.2">
      <c r="A36" s="1" t="s">
        <v>88</v>
      </c>
      <c r="B36" s="1" t="s">
        <v>89</v>
      </c>
      <c r="C36" s="1" t="s">
        <v>120</v>
      </c>
      <c r="D36" s="1" t="s">
        <v>121</v>
      </c>
      <c r="E36" s="1"/>
      <c r="F36" s="1"/>
      <c r="G36" s="1" t="str">
        <f>IF(ISBLANK(Species_table[[#This Row],[Newcode]]),Species_table[[#This Row],[SpeciesID]],Species_table[[#This Row],[Newcode]])</f>
        <v>CARCA06</v>
      </c>
      <c r="H36" s="1" t="str">
        <f>IF(ISBLANK(Species_table[[#This Row],[Newname]]),Species_table[[#This Row],[LatinName]],Species_table[[#This Row],[Newname]])</f>
        <v>Caranx ignobilis</v>
      </c>
      <c r="I36" s="1" t="str">
        <f>Species_table[[#This Row],[Family]]</f>
        <v>CARANGIDAE</v>
      </c>
      <c r="J36">
        <v>2.24E-2</v>
      </c>
      <c r="K36">
        <v>2.95</v>
      </c>
      <c r="R36" s="1" t="s">
        <v>122</v>
      </c>
    </row>
    <row r="37" spans="1:18" x14ac:dyDescent="0.2">
      <c r="A37" s="1" t="s">
        <v>88</v>
      </c>
      <c r="B37" s="1" t="s">
        <v>89</v>
      </c>
      <c r="C37" s="1" t="s">
        <v>123</v>
      </c>
      <c r="D37" s="1" t="s">
        <v>124</v>
      </c>
      <c r="E37" s="1"/>
      <c r="F37" s="1"/>
      <c r="G37" s="1" t="str">
        <f>IF(ISBLANK(Species_table[[#This Row],[Newcode]]),Species_table[[#This Row],[SpeciesID]],Species_table[[#This Row],[Newcode]])</f>
        <v>CARCA00</v>
      </c>
      <c r="H37" s="1" t="str">
        <f>IF(ISBLANK(Species_table[[#This Row],[Newname]]),Species_table[[#This Row],[LatinName]],Species_table[[#This Row],[Newname]])</f>
        <v>Caranx sp.</v>
      </c>
      <c r="I37" s="1" t="str">
        <f>Species_table[[#This Row],[Family]]</f>
        <v>CARANGIDAE</v>
      </c>
      <c r="J37">
        <v>2.24E-2</v>
      </c>
      <c r="K37">
        <v>2.95</v>
      </c>
      <c r="R37" s="1" t="s">
        <v>125</v>
      </c>
    </row>
    <row r="38" spans="1:18" x14ac:dyDescent="0.2">
      <c r="A38" s="1" t="s">
        <v>88</v>
      </c>
      <c r="B38" s="1" t="s">
        <v>89</v>
      </c>
      <c r="C38" s="1" t="s">
        <v>126</v>
      </c>
      <c r="D38" s="1" t="s">
        <v>127</v>
      </c>
      <c r="E38" s="1"/>
      <c r="F38" s="1"/>
      <c r="G38" s="1" t="str">
        <f>IF(ISBLANK(Species_table[[#This Row],[Newcode]]),Species_table[[#This Row],[SpeciesID]],Species_table[[#This Row],[Newcode]])</f>
        <v>CARCA10</v>
      </c>
      <c r="H38" s="1" t="str">
        <f>IF(ISBLANK(Species_table[[#This Row],[Newname]]),Species_table[[#This Row],[LatinName]],Species_table[[#This Row],[Newname]])</f>
        <v xml:space="preserve">Caranx tille </v>
      </c>
      <c r="I38" s="1" t="str">
        <f>Species_table[[#This Row],[Family]]</f>
        <v>CARANGIDAE</v>
      </c>
      <c r="J38">
        <v>2.24E-2</v>
      </c>
      <c r="K38">
        <v>2.95</v>
      </c>
      <c r="R38" s="1" t="s">
        <v>17</v>
      </c>
    </row>
    <row r="39" spans="1:18" x14ac:dyDescent="0.2">
      <c r="A39" s="1" t="s">
        <v>88</v>
      </c>
      <c r="B39" s="1" t="s">
        <v>89</v>
      </c>
      <c r="C39" s="1" t="s">
        <v>128</v>
      </c>
      <c r="D39" s="1" t="s">
        <v>129</v>
      </c>
      <c r="E39" s="1" t="s">
        <v>142</v>
      </c>
      <c r="F39" s="1" t="s">
        <v>141</v>
      </c>
      <c r="G39" s="1" t="str">
        <f>IF(ISBLANK(Species_table[[#This Row],[Newcode]]),Species_table[[#This Row],[SpeciesID]],Species_table[[#This Row],[Newcode]])</f>
        <v>CARSC04</v>
      </c>
      <c r="H39" s="1" t="str">
        <f>IF(ISBLANK(Species_table[[#This Row],[Newname]]),Species_table[[#This Row],[LatinName]],Species_table[[#This Row],[Newname]])</f>
        <v>Scomberoides lysan</v>
      </c>
      <c r="I39" s="1" t="str">
        <f>Species_table[[#This Row],[Family]]</f>
        <v>CARANGIDAE</v>
      </c>
      <c r="J39">
        <v>1.7000000000000001E-2</v>
      </c>
      <c r="K39">
        <v>2.82</v>
      </c>
      <c r="R39" s="1" t="s">
        <v>17</v>
      </c>
    </row>
    <row r="40" spans="1:18" x14ac:dyDescent="0.2">
      <c r="A40" s="1" t="s">
        <v>88</v>
      </c>
      <c r="B40" s="1" t="s">
        <v>89</v>
      </c>
      <c r="C40" s="1" t="s">
        <v>130</v>
      </c>
      <c r="D40" s="1" t="s">
        <v>131</v>
      </c>
      <c r="E40" s="1"/>
      <c r="F40" s="1"/>
      <c r="G40" s="1" t="str">
        <f>IF(ISBLANK(Species_table[[#This Row],[Newcode]]),Species_table[[#This Row],[SpeciesID]],Species_table[[#This Row],[Newcode]])</f>
        <v>CARDE04</v>
      </c>
      <c r="H40" s="1" t="str">
        <f>IF(ISBLANK(Species_table[[#This Row],[Newname]]),Species_table[[#This Row],[LatinName]],Species_table[[#This Row],[Newname]])</f>
        <v>Decapterus macarellus</v>
      </c>
      <c r="I40" s="1" t="str">
        <f>Species_table[[#This Row],[Family]]</f>
        <v>CARANGIDAE</v>
      </c>
      <c r="J40">
        <v>8.5000000000000006E-3</v>
      </c>
      <c r="K40">
        <v>3.08</v>
      </c>
      <c r="R40" s="1" t="s">
        <v>132</v>
      </c>
    </row>
    <row r="41" spans="1:18" x14ac:dyDescent="0.2">
      <c r="A41" s="1" t="s">
        <v>88</v>
      </c>
      <c r="B41" s="1" t="s">
        <v>89</v>
      </c>
      <c r="C41" s="1" t="s">
        <v>133</v>
      </c>
      <c r="D41" s="1" t="s">
        <v>134</v>
      </c>
      <c r="E41" s="1"/>
      <c r="F41" s="1"/>
      <c r="G41" s="1" t="str">
        <f>IF(ISBLANK(Species_table[[#This Row],[Newcode]]),Species_table[[#This Row],[SpeciesID]],Species_table[[#This Row],[Newcode]])</f>
        <v>CARDE08</v>
      </c>
      <c r="H41" s="1" t="str">
        <f>IF(ISBLANK(Species_table[[#This Row],[Newname]]),Species_table[[#This Row],[LatinName]],Species_table[[#This Row],[Newname]])</f>
        <v>Decapterus russelli</v>
      </c>
      <c r="I41" s="1" t="str">
        <f>Species_table[[#This Row],[Family]]</f>
        <v>CARANGIDAE</v>
      </c>
      <c r="J41">
        <v>8.5000000000000006E-3</v>
      </c>
      <c r="K41">
        <v>3.08</v>
      </c>
      <c r="R41" s="1" t="s">
        <v>135</v>
      </c>
    </row>
    <row r="42" spans="1:18" x14ac:dyDescent="0.2">
      <c r="A42" s="1" t="s">
        <v>88</v>
      </c>
      <c r="B42" s="1" t="s">
        <v>89</v>
      </c>
      <c r="C42" s="1" t="s">
        <v>136</v>
      </c>
      <c r="D42" s="1" t="s">
        <v>137</v>
      </c>
      <c r="E42" s="1"/>
      <c r="F42" s="1"/>
      <c r="G42" s="1" t="str">
        <f>IF(ISBLANK(Species_table[[#This Row],[Newcode]]),Species_table[[#This Row],[SpeciesID]],Species_table[[#This Row],[Newcode]])</f>
        <v>CAREL01</v>
      </c>
      <c r="H42" s="1" t="str">
        <f>IF(ISBLANK(Species_table[[#This Row],[Newname]]),Species_table[[#This Row],[LatinName]],Species_table[[#This Row],[Newname]])</f>
        <v>Elagatis bipinnulata</v>
      </c>
      <c r="I42" s="1" t="str">
        <f>Species_table[[#This Row],[Family]]</f>
        <v>CARANGIDAE</v>
      </c>
      <c r="J42">
        <v>1.55E-2</v>
      </c>
      <c r="K42">
        <v>2.93</v>
      </c>
      <c r="R42" s="1" t="s">
        <v>138</v>
      </c>
    </row>
    <row r="43" spans="1:18" x14ac:dyDescent="0.2">
      <c r="A43" s="1" t="s">
        <v>88</v>
      </c>
      <c r="B43" s="1" t="s">
        <v>89</v>
      </c>
      <c r="C43" s="1" t="s">
        <v>139</v>
      </c>
      <c r="D43" s="1" t="s">
        <v>140</v>
      </c>
      <c r="E43" s="1"/>
      <c r="F43" s="1"/>
      <c r="G43" s="1" t="str">
        <f>IF(ISBLANK(Species_table[[#This Row],[Newcode]]),Species_table[[#This Row],[SpeciesID]],Species_table[[#This Row],[Newcode]])</f>
        <v>CARSC02</v>
      </c>
      <c r="H43" s="1" t="str">
        <f>IF(ISBLANK(Species_table[[#This Row],[Newname]]),Species_table[[#This Row],[LatinName]],Species_table[[#This Row],[Newname]])</f>
        <v>Scomberoides commersonnianus</v>
      </c>
      <c r="I43" s="1" t="str">
        <f>Species_table[[#This Row],[Family]]</f>
        <v>CARANGIDAE</v>
      </c>
      <c r="J43">
        <v>1.7000000000000001E-2</v>
      </c>
      <c r="K43">
        <v>2.82</v>
      </c>
      <c r="R43" s="1" t="s">
        <v>17</v>
      </c>
    </row>
    <row r="44" spans="1:18" x14ac:dyDescent="0.2">
      <c r="A44" s="1" t="s">
        <v>88</v>
      </c>
      <c r="B44" s="1" t="s">
        <v>89</v>
      </c>
      <c r="C44" s="1" t="s">
        <v>141</v>
      </c>
      <c r="D44" s="1" t="s">
        <v>142</v>
      </c>
      <c r="E44" s="1"/>
      <c r="F44" s="1"/>
      <c r="G44" s="1" t="str">
        <f>IF(ISBLANK(Species_table[[#This Row],[Newcode]]),Species_table[[#This Row],[SpeciesID]],Species_table[[#This Row],[Newcode]])</f>
        <v>CARSC04</v>
      </c>
      <c r="H44" s="1" t="str">
        <f>IF(ISBLANK(Species_table[[#This Row],[Newname]]),Species_table[[#This Row],[LatinName]],Species_table[[#This Row],[Newname]])</f>
        <v>Scomberoides lysan</v>
      </c>
      <c r="I44" s="1" t="str">
        <f>Species_table[[#This Row],[Family]]</f>
        <v>CARANGIDAE</v>
      </c>
      <c r="J44">
        <v>1.7000000000000001E-2</v>
      </c>
      <c r="K44">
        <v>2.82</v>
      </c>
      <c r="R44" s="1" t="s">
        <v>143</v>
      </c>
    </row>
    <row r="45" spans="1:18" x14ac:dyDescent="0.2">
      <c r="A45" s="1" t="s">
        <v>88</v>
      </c>
      <c r="B45" s="1" t="s">
        <v>89</v>
      </c>
      <c r="C45" s="1" t="s">
        <v>144</v>
      </c>
      <c r="D45" s="1" t="s">
        <v>145</v>
      </c>
      <c r="E45" s="1"/>
      <c r="F45" s="1"/>
      <c r="G45" s="1" t="str">
        <f>IF(ISBLANK(Species_table[[#This Row],[Newcode]]),Species_table[[#This Row],[SpeciesID]],Species_table[[#This Row],[Newcode]])</f>
        <v>CARSC01</v>
      </c>
      <c r="H45" s="1" t="str">
        <f>IF(ISBLANK(Species_table[[#This Row],[Newname]]),Species_table[[#This Row],[LatinName]],Species_table[[#This Row],[Newname]])</f>
        <v>Scomberoides tol</v>
      </c>
      <c r="I45" s="1" t="str">
        <f>Species_table[[#This Row],[Family]]</f>
        <v>CARANGIDAE</v>
      </c>
      <c r="J45">
        <v>1.7000000000000001E-2</v>
      </c>
      <c r="K45">
        <v>2.82</v>
      </c>
      <c r="R45" s="1" t="s">
        <v>146</v>
      </c>
    </row>
    <row r="46" spans="1:18" x14ac:dyDescent="0.2">
      <c r="A46" s="1" t="s">
        <v>88</v>
      </c>
      <c r="B46" s="1" t="s">
        <v>89</v>
      </c>
      <c r="C46" s="1" t="s">
        <v>147</v>
      </c>
      <c r="D46" s="1" t="s">
        <v>148</v>
      </c>
      <c r="E46" s="1"/>
      <c r="F46" s="1"/>
      <c r="G46" s="1" t="str">
        <f>IF(ISBLANK(Species_table[[#This Row],[Newcode]]),Species_table[[#This Row],[SpeciesID]],Species_table[[#This Row],[Newcode]])</f>
        <v>CARTC07</v>
      </c>
      <c r="H46" s="1" t="str">
        <f>IF(ISBLANK(Species_table[[#This Row],[Newname]]),Species_table[[#This Row],[LatinName]],Species_table[[#This Row],[Newname]])</f>
        <v>Trachinotus blochii</v>
      </c>
      <c r="I46" s="1" t="str">
        <f>Species_table[[#This Row],[Family]]</f>
        <v>CARANGIDAE</v>
      </c>
      <c r="J46">
        <v>1.55E-2</v>
      </c>
      <c r="K46">
        <v>2.93</v>
      </c>
      <c r="R46" s="1" t="s">
        <v>17</v>
      </c>
    </row>
    <row r="47" spans="1:18" x14ac:dyDescent="0.2">
      <c r="A47" s="1" t="s">
        <v>149</v>
      </c>
      <c r="B47" s="1" t="s">
        <v>150</v>
      </c>
      <c r="C47" s="1" t="s">
        <v>151</v>
      </c>
      <c r="D47" s="1" t="s">
        <v>152</v>
      </c>
      <c r="E47" s="1"/>
      <c r="F47" s="1"/>
      <c r="G47" s="1" t="str">
        <f>IF(ISBLANK(Species_table[[#This Row],[Newcode]]),Species_table[[#This Row],[SpeciesID]],Species_table[[#This Row],[Newcode]])</f>
        <v>SHACA14</v>
      </c>
      <c r="H47" s="1" t="str">
        <f>IF(ISBLANK(Species_table[[#This Row],[Newname]]),Species_table[[#This Row],[LatinName]],Species_table[[#This Row],[Newname]])</f>
        <v>Carcharhinus albimarginatus</v>
      </c>
      <c r="I47" s="1" t="str">
        <f>Species_table[[#This Row],[Family]]</f>
        <v>Carcharhinidae</v>
      </c>
      <c r="J47">
        <v>1.5E-3</v>
      </c>
      <c r="K47">
        <v>3.35</v>
      </c>
      <c r="R47" s="1" t="s">
        <v>153</v>
      </c>
    </row>
    <row r="48" spans="1:18" x14ac:dyDescent="0.2">
      <c r="A48" s="1" t="s">
        <v>149</v>
      </c>
      <c r="B48" s="1" t="s">
        <v>150</v>
      </c>
      <c r="C48" s="1" t="s">
        <v>154</v>
      </c>
      <c r="D48" s="1" t="s">
        <v>155</v>
      </c>
      <c r="E48" s="1"/>
      <c r="F48" s="1"/>
      <c r="G48" s="1" t="str">
        <f>IF(ISBLANK(Species_table[[#This Row],[Newcode]]),Species_table[[#This Row],[SpeciesID]],Species_table[[#This Row],[Newcode]])</f>
        <v>SHACA24</v>
      </c>
      <c r="H48" s="1" t="str">
        <f>IF(ISBLANK(Species_table[[#This Row],[Newname]]),Species_table[[#This Row],[LatinName]],Species_table[[#This Row],[Newname]])</f>
        <v>Carcharhinus melanopterus</v>
      </c>
      <c r="I48" s="1" t="str">
        <f>Species_table[[#This Row],[Family]]</f>
        <v>Carcharhinidae</v>
      </c>
      <c r="J48">
        <v>1.5E-3</v>
      </c>
      <c r="K48">
        <v>3.35</v>
      </c>
      <c r="R48" s="1" t="s">
        <v>156</v>
      </c>
    </row>
    <row r="49" spans="1:18" x14ac:dyDescent="0.2">
      <c r="A49" s="1" t="s">
        <v>149</v>
      </c>
      <c r="B49" s="1" t="s">
        <v>150</v>
      </c>
      <c r="C49" s="1" t="s">
        <v>157</v>
      </c>
      <c r="D49" s="1" t="s">
        <v>158</v>
      </c>
      <c r="E49" s="1"/>
      <c r="F49" s="1"/>
      <c r="G49" s="1" t="str">
        <f>IF(ISBLANK(Species_table[[#This Row],[Newcode]]),Species_table[[#This Row],[SpeciesID]],Species_table[[#This Row],[Newcode]])</f>
        <v>SHACA2A</v>
      </c>
      <c r="H49" s="1" t="str">
        <f>IF(ISBLANK(Species_table[[#This Row],[Newname]]),Species_table[[#This Row],[LatinName]],Species_table[[#This Row],[Newname]])</f>
        <v>Carcharhinus wheeleri</v>
      </c>
      <c r="I49" s="1" t="str">
        <f>Species_table[[#This Row],[Family]]</f>
        <v>Carcharhinidae</v>
      </c>
      <c r="J49">
        <v>1.5E-3</v>
      </c>
      <c r="K49">
        <v>3.35</v>
      </c>
      <c r="R49" s="1" t="s">
        <v>17</v>
      </c>
    </row>
    <row r="50" spans="1:18" x14ac:dyDescent="0.2">
      <c r="A50" s="1" t="s">
        <v>149</v>
      </c>
      <c r="B50" s="1" t="s">
        <v>150</v>
      </c>
      <c r="C50" s="1" t="s">
        <v>159</v>
      </c>
      <c r="D50" s="1" t="s">
        <v>160</v>
      </c>
      <c r="E50" s="1"/>
      <c r="F50" s="1"/>
      <c r="G50" s="1" t="str">
        <f>IF(ISBLANK(Species_table[[#This Row],[Newcode]]),Species_table[[#This Row],[SpeciesID]],Species_table[[#This Row],[Newcode]])</f>
        <v>SHACAB1</v>
      </c>
      <c r="H50" s="1" t="str">
        <f>IF(ISBLANK(Species_table[[#This Row],[Newname]]),Species_table[[#This Row],[LatinName]],Species_table[[#This Row],[Newname]])</f>
        <v>Triaenodon obesus</v>
      </c>
      <c r="I50" s="1" t="str">
        <f>Species_table[[#This Row],[Family]]</f>
        <v>Carcharhinidae</v>
      </c>
      <c r="J50">
        <v>1.5E-3</v>
      </c>
      <c r="K50">
        <v>3.35</v>
      </c>
      <c r="R50" s="1" t="s">
        <v>161</v>
      </c>
    </row>
    <row r="51" spans="1:18" x14ac:dyDescent="0.2">
      <c r="A51" s="1" t="s">
        <v>162</v>
      </c>
      <c r="B51" s="1" t="s">
        <v>163</v>
      </c>
      <c r="C51" s="1" t="s">
        <v>164</v>
      </c>
      <c r="D51" s="1" t="s">
        <v>165</v>
      </c>
      <c r="E51" s="1"/>
      <c r="F51" s="1"/>
      <c r="G51" s="1" t="str">
        <f>IF(ISBLANK(Species_table[[#This Row],[Newcode]]),Species_table[[#This Row],[SpeciesID]],Species_table[[#This Row],[Newcode]])</f>
        <v>CHACH04</v>
      </c>
      <c r="H51" s="1" t="str">
        <f>IF(ISBLANK(Species_table[[#This Row],[Newname]]),Species_table[[#This Row],[LatinName]],Species_table[[#This Row],[Newname]])</f>
        <v>Chaetodon auriga</v>
      </c>
      <c r="I51" s="1" t="str">
        <f>Species_table[[#This Row],[Family]]</f>
        <v>CHAETODONTIDAE</v>
      </c>
      <c r="J51">
        <v>2.8799999999999999E-2</v>
      </c>
      <c r="K51">
        <v>3.01</v>
      </c>
      <c r="R51" s="1" t="s">
        <v>17</v>
      </c>
    </row>
    <row r="52" spans="1:18" x14ac:dyDescent="0.2">
      <c r="A52" s="1" t="s">
        <v>162</v>
      </c>
      <c r="B52" s="1" t="s">
        <v>163</v>
      </c>
      <c r="C52" s="1" t="s">
        <v>166</v>
      </c>
      <c r="D52" s="1" t="s">
        <v>167</v>
      </c>
      <c r="E52" s="1"/>
      <c r="F52" s="1"/>
      <c r="G52" s="1" t="str">
        <f>IF(ISBLANK(Species_table[[#This Row],[Newcode]]),Species_table[[#This Row],[SpeciesID]],Species_table[[#This Row],[Newcode]])</f>
        <v>CHACH52</v>
      </c>
      <c r="H52" s="1" t="str">
        <f>IF(ISBLANK(Species_table[[#This Row],[Newname]]),Species_table[[#This Row],[LatinName]],Species_table[[#This Row],[Newname]])</f>
        <v>Chaetodon semilarvatus</v>
      </c>
      <c r="I52" s="1" t="str">
        <f>Species_table[[#This Row],[Family]]</f>
        <v>CHAETODONTIDAE</v>
      </c>
      <c r="J52">
        <v>2.8799999999999999E-2</v>
      </c>
      <c r="K52">
        <v>3.01</v>
      </c>
      <c r="R52" s="1" t="s">
        <v>17</v>
      </c>
    </row>
    <row r="53" spans="1:18" x14ac:dyDescent="0.2">
      <c r="A53" s="1" t="s">
        <v>168</v>
      </c>
      <c r="B53" s="1" t="s">
        <v>169</v>
      </c>
      <c r="C53" s="1" t="s">
        <v>170</v>
      </c>
      <c r="D53" s="1" t="s">
        <v>171</v>
      </c>
      <c r="E53" s="1"/>
      <c r="F53" s="1"/>
      <c r="G53" s="1" t="str">
        <f>IF(ISBLANK(Species_table[[#This Row],[Newcode]]),Species_table[[#This Row],[SpeciesID]],Species_table[[#This Row],[Newcode]])</f>
        <v>CHNCH01</v>
      </c>
      <c r="H53" s="1" t="str">
        <f>IF(ISBLANK(Species_table[[#This Row],[Newname]]),Species_table[[#This Row],[LatinName]],Species_table[[#This Row],[Newname]])</f>
        <v>Chanos chanos</v>
      </c>
      <c r="I53" s="1" t="str">
        <f>Species_table[[#This Row],[Family]]</f>
        <v>CHANIDAE</v>
      </c>
      <c r="J53">
        <v>1.29E-2</v>
      </c>
      <c r="K53">
        <v>3.01</v>
      </c>
      <c r="R53" s="1" t="s">
        <v>172</v>
      </c>
    </row>
    <row r="54" spans="1:18" x14ac:dyDescent="0.2">
      <c r="A54" s="1" t="s">
        <v>173</v>
      </c>
      <c r="B54" s="1" t="s">
        <v>174</v>
      </c>
      <c r="C54" s="1" t="s">
        <v>175</v>
      </c>
      <c r="D54" s="1" t="s">
        <v>176</v>
      </c>
      <c r="E54" s="1"/>
      <c r="F54" s="1"/>
      <c r="G54" s="1" t="str">
        <f>IF(ISBLANK(Species_table[[#This Row],[Newcode]]),Species_table[[#This Row],[SpeciesID]],Species_table[[#This Row],[Newcode]])</f>
        <v>CHRCH01</v>
      </c>
      <c r="H54" s="1" t="str">
        <f>IF(ISBLANK(Species_table[[#This Row],[Newname]]),Species_table[[#This Row],[LatinName]],Species_table[[#This Row],[Newname]])</f>
        <v>Chirocentrus dorab</v>
      </c>
      <c r="I54" s="1" t="str">
        <f>Species_table[[#This Row],[Family]]</f>
        <v>CHIROCENTRIDAE</v>
      </c>
      <c r="J54">
        <v>1.2E-2</v>
      </c>
      <c r="K54">
        <v>2.76</v>
      </c>
      <c r="R54" s="1" t="s">
        <v>177</v>
      </c>
    </row>
    <row r="55" spans="1:18" x14ac:dyDescent="0.2">
      <c r="A55" s="1" t="s">
        <v>178</v>
      </c>
      <c r="B55" s="1" t="s">
        <v>179</v>
      </c>
      <c r="C55" s="1" t="s">
        <v>180</v>
      </c>
      <c r="D55" s="1" t="s">
        <v>181</v>
      </c>
      <c r="E55" s="1"/>
      <c r="F55" s="1"/>
      <c r="G55" s="1" t="str">
        <f>IF(ISBLANK(Species_table[[#This Row],[Newcode]]),Species_table[[#This Row],[SpeciesID]],Species_table[[#This Row],[Newcode]])</f>
        <v>CLUAM03</v>
      </c>
      <c r="H55" s="1" t="str">
        <f>IF(ISBLANK(Species_table[[#This Row],[Newname]]),Species_table[[#This Row],[LatinName]],Species_table[[#This Row],[Newname]])</f>
        <v xml:space="preserve">Amblygaster leiogaster </v>
      </c>
      <c r="I55" s="1" t="str">
        <f>Species_table[[#This Row],[Family]]</f>
        <v>CLUPEIDAE</v>
      </c>
      <c r="J55">
        <v>0</v>
      </c>
      <c r="K55">
        <v>0</v>
      </c>
      <c r="R55" s="1" t="s">
        <v>17</v>
      </c>
    </row>
    <row r="56" spans="1:18" x14ac:dyDescent="0.2">
      <c r="A56" s="1" t="s">
        <v>178</v>
      </c>
      <c r="B56" s="1" t="s">
        <v>179</v>
      </c>
      <c r="C56" s="1" t="s">
        <v>182</v>
      </c>
      <c r="D56" s="1" t="s">
        <v>183</v>
      </c>
      <c r="E56" s="1"/>
      <c r="F56" s="1"/>
      <c r="G56" s="1" t="str">
        <f>IF(ISBLANK(Species_table[[#This Row],[Newcode]]),Species_table[[#This Row],[SpeciesID]],Species_table[[#This Row],[Newcode]])</f>
        <v>CLUAM01</v>
      </c>
      <c r="H56" s="1" t="str">
        <f>IF(ISBLANK(Species_table[[#This Row],[Newname]]),Species_table[[#This Row],[LatinName]],Species_table[[#This Row],[Newname]])</f>
        <v xml:space="preserve">Amblygaster sirm </v>
      </c>
      <c r="I56" s="1" t="str">
        <f>Species_table[[#This Row],[Family]]</f>
        <v>CLUPEIDAE</v>
      </c>
      <c r="J56">
        <v>0</v>
      </c>
      <c r="K56">
        <v>0</v>
      </c>
      <c r="R56" s="1" t="s">
        <v>17</v>
      </c>
    </row>
    <row r="57" spans="1:18" x14ac:dyDescent="0.2">
      <c r="A57" s="1" t="s">
        <v>184</v>
      </c>
      <c r="B57" s="1" t="s">
        <v>185</v>
      </c>
      <c r="C57" s="1" t="s">
        <v>186</v>
      </c>
      <c r="D57" s="1" t="s">
        <v>187</v>
      </c>
      <c r="E57" s="1"/>
      <c r="F57" s="1"/>
      <c r="G57" s="1" t="str">
        <f>IF(ISBLANK(Species_table[[#This Row],[Newcode]]),Species_table[[#This Row],[SpeciesID]],Species_table[[#This Row],[Newcode]])</f>
        <v>DIODI01</v>
      </c>
      <c r="H57" s="1" t="str">
        <f>IF(ISBLANK(Species_table[[#This Row],[Newname]]),Species_table[[#This Row],[LatinName]],Species_table[[#This Row],[Newname]])</f>
        <v>Diodon hystrix</v>
      </c>
      <c r="I57" s="1" t="str">
        <f>Species_table[[#This Row],[Family]]</f>
        <v>DIODONTIDAE</v>
      </c>
      <c r="J57">
        <v>0.11749999999999999</v>
      </c>
      <c r="K57">
        <v>2.67</v>
      </c>
      <c r="R57" s="1" t="s">
        <v>188</v>
      </c>
    </row>
    <row r="58" spans="1:18" x14ac:dyDescent="0.2">
      <c r="A58" s="1" t="s">
        <v>189</v>
      </c>
      <c r="B58" s="1" t="s">
        <v>190</v>
      </c>
      <c r="C58" s="1" t="s">
        <v>191</v>
      </c>
      <c r="D58" s="1" t="s">
        <v>192</v>
      </c>
      <c r="E58" s="1"/>
      <c r="F58" s="1"/>
      <c r="G58" s="1" t="str">
        <f>IF(ISBLANK(Species_table[[#This Row],[Newcode]]),Species_table[[#This Row],[SpeciesID]],Species_table[[#This Row],[Newcode]])</f>
        <v>ECNEC01</v>
      </c>
      <c r="H58" s="1" t="str">
        <f>IF(ISBLANK(Species_table[[#This Row],[Newname]]),Species_table[[#This Row],[LatinName]],Species_table[[#This Row],[Newname]])</f>
        <v>Echeneis naucrates</v>
      </c>
      <c r="I58" s="1" t="str">
        <f>Species_table[[#This Row],[Family]]</f>
        <v>ECHENEIDIDAE</v>
      </c>
      <c r="J58">
        <v>8.9999999999999998E-4</v>
      </c>
      <c r="K58">
        <v>3.32</v>
      </c>
      <c r="R58" s="1" t="s">
        <v>193</v>
      </c>
    </row>
    <row r="59" spans="1:18" x14ac:dyDescent="0.2">
      <c r="A59" s="1" t="s">
        <v>194</v>
      </c>
      <c r="B59" s="1" t="s">
        <v>195</v>
      </c>
      <c r="C59" s="1" t="s">
        <v>196</v>
      </c>
      <c r="D59" s="1" t="s">
        <v>197</v>
      </c>
      <c r="E59" s="1"/>
      <c r="F59" s="1"/>
      <c r="G59" s="1" t="str">
        <f>IF(ISBLANK(Species_table[[#This Row],[Newcode]]),Species_table[[#This Row],[SpeciesID]],Species_table[[#This Row],[Newcode]])</f>
        <v>ELOEL02</v>
      </c>
      <c r="H59" s="1" t="str">
        <f>IF(ISBLANK(Species_table[[#This Row],[Newname]]),Species_table[[#This Row],[LatinName]],Species_table[[#This Row],[Newname]])</f>
        <v xml:space="preserve">Elops machnata </v>
      </c>
      <c r="I59" s="1" t="str">
        <f>Species_table[[#This Row],[Family]]</f>
        <v>ELOPIDAE</v>
      </c>
      <c r="J59">
        <v>0</v>
      </c>
      <c r="K59">
        <v>0</v>
      </c>
      <c r="R59" s="1" t="s">
        <v>17</v>
      </c>
    </row>
    <row r="60" spans="1:18" x14ac:dyDescent="0.2">
      <c r="A60" s="1" t="s">
        <v>198</v>
      </c>
      <c r="B60" s="1" t="s">
        <v>199</v>
      </c>
      <c r="C60" s="1" t="s">
        <v>200</v>
      </c>
      <c r="D60" s="1" t="s">
        <v>201</v>
      </c>
      <c r="E60" s="1"/>
      <c r="F60" s="1"/>
      <c r="G60" s="1" t="str">
        <f>IF(ISBLANK(Species_table[[#This Row],[Newcode]]),Species_table[[#This Row],[SpeciesID]],Species_table[[#This Row],[Newcode]])</f>
        <v>EPHPL04</v>
      </c>
      <c r="H60" s="1" t="str">
        <f>IF(ISBLANK(Species_table[[#This Row],[Newname]]),Species_table[[#This Row],[LatinName]],Species_table[[#This Row],[Newname]])</f>
        <v>Platax boersi</v>
      </c>
      <c r="I60" s="1" t="str">
        <f>Species_table[[#This Row],[Family]]</f>
        <v>EPHIPPIDAE</v>
      </c>
      <c r="J60">
        <v>4.07E-2</v>
      </c>
      <c r="K60">
        <v>2.85</v>
      </c>
      <c r="R60" s="1" t="s">
        <v>202</v>
      </c>
    </row>
    <row r="61" spans="1:18" x14ac:dyDescent="0.2">
      <c r="A61" s="1" t="s">
        <v>198</v>
      </c>
      <c r="B61" s="1" t="s">
        <v>199</v>
      </c>
      <c r="C61" s="1" t="s">
        <v>203</v>
      </c>
      <c r="D61" s="1" t="s">
        <v>204</v>
      </c>
      <c r="E61" s="1"/>
      <c r="F61" s="1"/>
      <c r="G61" s="1" t="str">
        <f>IF(ISBLANK(Species_table[[#This Row],[Newcode]]),Species_table[[#This Row],[SpeciesID]],Species_table[[#This Row],[Newcode]])</f>
        <v>EPHPL03</v>
      </c>
      <c r="H61" s="1" t="str">
        <f>IF(ISBLANK(Species_table[[#This Row],[Newname]]),Species_table[[#This Row],[LatinName]],Species_table[[#This Row],[Newname]])</f>
        <v>Platax orbicularis</v>
      </c>
      <c r="I61" s="1" t="str">
        <f>Species_table[[#This Row],[Family]]</f>
        <v>EPHIPPIDAE</v>
      </c>
      <c r="J61">
        <v>4.07E-2</v>
      </c>
      <c r="K61">
        <v>2.85</v>
      </c>
      <c r="R61" s="1" t="s">
        <v>205</v>
      </c>
    </row>
    <row r="62" spans="1:18" x14ac:dyDescent="0.2">
      <c r="A62" s="1" t="s">
        <v>206</v>
      </c>
      <c r="B62" s="1" t="s">
        <v>207</v>
      </c>
      <c r="C62" s="1" t="s">
        <v>208</v>
      </c>
      <c r="D62" s="1" t="s">
        <v>207</v>
      </c>
      <c r="E62" s="1"/>
      <c r="F62" s="1"/>
      <c r="G62" s="1" t="str">
        <f>IF(ISBLANK(Species_table[[#This Row],[Newcode]]),Species_table[[#This Row],[SpeciesID]],Species_table[[#This Row],[Newcode]])</f>
        <v>FISJU09</v>
      </c>
      <c r="H62" s="1" t="str">
        <f>IF(ISBLANK(Species_table[[#This Row],[Newname]]),Species_table[[#This Row],[LatinName]],Species_table[[#This Row],[Newname]])</f>
        <v>FISTULARIIDAE</v>
      </c>
      <c r="I62" s="1" t="str">
        <f>Species_table[[#This Row],[Family]]</f>
        <v>FISTULARIIDAE</v>
      </c>
      <c r="J62">
        <v>0</v>
      </c>
      <c r="K62">
        <v>0</v>
      </c>
      <c r="R62" s="1" t="s">
        <v>210</v>
      </c>
    </row>
    <row r="63" spans="1:18" x14ac:dyDescent="0.2">
      <c r="A63" s="1" t="s">
        <v>211</v>
      </c>
      <c r="B63" s="1" t="s">
        <v>212</v>
      </c>
      <c r="C63" s="1" t="s">
        <v>213</v>
      </c>
      <c r="D63" s="1" t="s">
        <v>214</v>
      </c>
      <c r="E63" s="1"/>
      <c r="F63" s="1"/>
      <c r="G63" s="1" t="str">
        <f>IF(ISBLANK(Species_table[[#This Row],[Newcode]]),Species_table[[#This Row],[SpeciesID]],Species_table[[#This Row],[Newcode]])</f>
        <v>GERGE02</v>
      </c>
      <c r="H63" s="1" t="str">
        <f>IF(ISBLANK(Species_table[[#This Row],[Newname]]),Species_table[[#This Row],[LatinName]],Species_table[[#This Row],[Newname]])</f>
        <v>Gerres oyena</v>
      </c>
      <c r="I63" s="1" t="str">
        <f>Species_table[[#This Row],[Family]]</f>
        <v>GERREIDAE</v>
      </c>
      <c r="J63">
        <v>1.0699999999999999E-2</v>
      </c>
      <c r="K63">
        <v>3.28</v>
      </c>
      <c r="R63" s="1" t="s">
        <v>215</v>
      </c>
    </row>
    <row r="64" spans="1:18" x14ac:dyDescent="0.2">
      <c r="A64" s="1" t="s">
        <v>216</v>
      </c>
      <c r="B64" s="1" t="s">
        <v>217</v>
      </c>
      <c r="C64" s="1" t="s">
        <v>218</v>
      </c>
      <c r="D64" s="1" t="s">
        <v>219</v>
      </c>
      <c r="E64" s="1"/>
      <c r="F64" s="1"/>
      <c r="G64" s="1" t="str">
        <f>IF(ISBLANK(Species_table[[#This Row],[Newcode]]),Species_table[[#This Row],[SpeciesID]],Species_table[[#This Row],[Newcode]])</f>
        <v>HAEDP01</v>
      </c>
      <c r="H64" s="1" t="str">
        <f>IF(ISBLANK(Species_table[[#This Row],[Newname]]),Species_table[[#This Row],[LatinName]],Species_table[[#This Row],[Newname]])</f>
        <v>Diagramma pictum</v>
      </c>
      <c r="I64" s="1" t="str">
        <f>Species_table[[#This Row],[Family]]</f>
        <v>HAEMULIDAE</v>
      </c>
      <c r="J64">
        <v>9.7999999999999997E-3</v>
      </c>
      <c r="K64">
        <v>3.07</v>
      </c>
      <c r="R64" s="1" t="s">
        <v>220</v>
      </c>
    </row>
    <row r="65" spans="1:18" x14ac:dyDescent="0.2">
      <c r="A65" s="1" t="s">
        <v>216</v>
      </c>
      <c r="B65" s="1" t="s">
        <v>217</v>
      </c>
      <c r="C65" s="1" t="s">
        <v>221</v>
      </c>
      <c r="D65" s="1" t="s">
        <v>222</v>
      </c>
      <c r="E65" s="1" t="s">
        <v>617</v>
      </c>
      <c r="F65" s="1" t="s">
        <v>227</v>
      </c>
      <c r="G65" s="1" t="str">
        <f>IF(ISBLANK(Species_table[[#This Row],[Newcode]]),Species_table[[#This Row],[SpeciesID]],Species_table[[#This Row],[Newcode]])</f>
        <v>PLRPL02</v>
      </c>
      <c r="H65" s="1" t="str">
        <f>IF(ISBLANK(Species_table[[#This Row],[Newname]]),Species_table[[#This Row],[LatinName]],Species_table[[#This Row],[Newname]])</f>
        <v>Plectrohinchus pictus</v>
      </c>
      <c r="I65" s="1" t="str">
        <f>Species_table[[#This Row],[Family]]</f>
        <v>HAEMULIDAE</v>
      </c>
      <c r="J65">
        <v>1.78E-2</v>
      </c>
      <c r="K65">
        <v>2.98</v>
      </c>
      <c r="R65" s="1" t="s">
        <v>17</v>
      </c>
    </row>
    <row r="66" spans="1:18" x14ac:dyDescent="0.2">
      <c r="A66" s="1" t="s">
        <v>216</v>
      </c>
      <c r="B66" s="1" t="s">
        <v>217</v>
      </c>
      <c r="C66" s="1" t="s">
        <v>223</v>
      </c>
      <c r="D66" s="1" t="s">
        <v>224</v>
      </c>
      <c r="E66" s="1"/>
      <c r="F66" s="1"/>
      <c r="G66" s="1" t="str">
        <f>IF(ISBLANK(Species_table[[#This Row],[Newcode]]),Species_table[[#This Row],[SpeciesID]],Species_table[[#This Row],[Newcode]])</f>
        <v>HAEPL01</v>
      </c>
      <c r="H66" s="1" t="str">
        <f>IF(ISBLANK(Species_table[[#This Row],[Newname]]),Species_table[[#This Row],[LatinName]],Species_table[[#This Row],[Newname]])</f>
        <v>Plectorhinchus gaterinus</v>
      </c>
      <c r="I66" s="1" t="str">
        <f>Species_table[[#This Row],[Family]]</f>
        <v>HAEMULIDAE</v>
      </c>
      <c r="J66">
        <v>1.78E-2</v>
      </c>
      <c r="K66">
        <v>2.98</v>
      </c>
      <c r="R66" s="1" t="s">
        <v>225</v>
      </c>
    </row>
    <row r="67" spans="1:18" x14ac:dyDescent="0.2">
      <c r="A67" s="1" t="s">
        <v>226</v>
      </c>
      <c r="B67" s="1" t="s">
        <v>217</v>
      </c>
      <c r="C67" s="1" t="s">
        <v>227</v>
      </c>
      <c r="D67" s="1" t="s">
        <v>228</v>
      </c>
      <c r="E67" s="1" t="s">
        <v>617</v>
      </c>
      <c r="F67" s="1" t="s">
        <v>227</v>
      </c>
      <c r="G67" s="1" t="str">
        <f>IF(ISBLANK(Species_table[[#This Row],[Newcode]]),Species_table[[#This Row],[SpeciesID]],Species_table[[#This Row],[Newcode]])</f>
        <v>PLRPL02</v>
      </c>
      <c r="H67" s="1" t="str">
        <f>IF(ISBLANK(Species_table[[#This Row],[Newname]]),Species_table[[#This Row],[LatinName]],Species_table[[#This Row],[Newname]])</f>
        <v>Plectrohinchus pictus</v>
      </c>
      <c r="I67" s="1" t="str">
        <f>Species_table[[#This Row],[Family]]</f>
        <v>HAEMULIDAE</v>
      </c>
      <c r="J67">
        <v>2.0400000000000001E-2</v>
      </c>
      <c r="K67">
        <v>2.98</v>
      </c>
      <c r="R67" s="1" t="s">
        <v>229</v>
      </c>
    </row>
    <row r="68" spans="1:18" x14ac:dyDescent="0.2">
      <c r="A68" s="1" t="s">
        <v>226</v>
      </c>
      <c r="B68" s="1" t="s">
        <v>217</v>
      </c>
      <c r="C68" s="1" t="s">
        <v>230</v>
      </c>
      <c r="D68" s="1" t="s">
        <v>231</v>
      </c>
      <c r="E68" s="1" t="s">
        <v>618</v>
      </c>
      <c r="F68" s="1" t="s">
        <v>230</v>
      </c>
      <c r="G68" s="1" t="str">
        <f>IF(ISBLANK(Species_table[[#This Row],[Newcode]]),Species_table[[#This Row],[SpeciesID]],Species_table[[#This Row],[Newcode]])</f>
        <v>PLRPL01</v>
      </c>
      <c r="H68" s="1" t="str">
        <f>IF(ISBLANK(Species_table[[#This Row],[Newname]]),Species_table[[#This Row],[LatinName]],Species_table[[#This Row],[Newname]])</f>
        <v>Pletrohinchus schotaf</v>
      </c>
      <c r="I68" s="1" t="str">
        <f>Species_table[[#This Row],[Family]]</f>
        <v>HAEMULIDAE</v>
      </c>
      <c r="J68">
        <v>2.0400000000000001E-2</v>
      </c>
      <c r="K68">
        <v>2.98</v>
      </c>
      <c r="R68" s="1" t="s">
        <v>232</v>
      </c>
    </row>
    <row r="69" spans="1:18" x14ac:dyDescent="0.2">
      <c r="A69" s="1" t="s">
        <v>226</v>
      </c>
      <c r="B69" s="1" t="s">
        <v>217</v>
      </c>
      <c r="C69" s="1" t="s">
        <v>233</v>
      </c>
      <c r="D69" s="1" t="s">
        <v>234</v>
      </c>
      <c r="E69" s="1"/>
      <c r="F69" s="1"/>
      <c r="G69" s="1" t="str">
        <f>IF(ISBLANK(Species_table[[#This Row],[Newcode]]),Species_table[[#This Row],[SpeciesID]],Species_table[[#This Row],[Newcode]])</f>
        <v>HAEPO30</v>
      </c>
      <c r="H69" s="1" t="str">
        <f>IF(ISBLANK(Species_table[[#This Row],[Newname]]),Species_table[[#This Row],[LatinName]],Species_table[[#This Row],[Newname]])</f>
        <v>Pomadasys argenteus</v>
      </c>
      <c r="I69" s="1" t="str">
        <f>Species_table[[#This Row],[Family]]</f>
        <v>HAEMULIDAE</v>
      </c>
      <c r="J69">
        <v>1.78E-2</v>
      </c>
      <c r="K69">
        <v>2.98</v>
      </c>
      <c r="R69" s="1" t="s">
        <v>17</v>
      </c>
    </row>
    <row r="70" spans="1:18" x14ac:dyDescent="0.2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619</v>
      </c>
      <c r="F70" s="1" t="s">
        <v>237</v>
      </c>
      <c r="G70" s="1" t="str">
        <f>IF(ISBLANK(Species_table[[#This Row],[Newcode]]),Species_table[[#This Row],[SpeciesID]],Species_table[[#This Row],[Newcode]])</f>
        <v>HEMHE01</v>
      </c>
      <c r="H70" s="1" t="str">
        <f>IF(ISBLANK(Species_table[[#This Row],[Newname]]),Species_table[[#This Row],[LatinName]],Species_table[[#This Row],[Newname]])</f>
        <v>Hemirhamphus far</v>
      </c>
      <c r="I70" s="1" t="str">
        <f>Species_table[[#This Row],[Family]]</f>
        <v>HEMIRAMPHIDAE</v>
      </c>
      <c r="J70">
        <v>1.8E-3</v>
      </c>
      <c r="K70">
        <v>3.29</v>
      </c>
      <c r="R70" s="1" t="s">
        <v>239</v>
      </c>
    </row>
    <row r="71" spans="1:18" x14ac:dyDescent="0.2">
      <c r="A71" s="1" t="s">
        <v>240</v>
      </c>
      <c r="B71" s="1" t="s">
        <v>241</v>
      </c>
      <c r="C71" s="1" t="s">
        <v>242</v>
      </c>
      <c r="D71" s="1" t="s">
        <v>243</v>
      </c>
      <c r="E71" s="1" t="s">
        <v>620</v>
      </c>
      <c r="F71" s="1" t="s">
        <v>621</v>
      </c>
      <c r="G71" s="1" t="str">
        <f>IF(ISBLANK(Species_table[[#This Row],[Newcode]]),Species_table[[#This Row],[SpeciesID]],Species_table[[#This Row],[Newcode]])</f>
        <v>HOLSA02</v>
      </c>
      <c r="H71" s="1" t="str">
        <f>IF(ISBLANK(Species_table[[#This Row],[Newname]]),Species_table[[#This Row],[LatinName]],Species_table[[#This Row],[Newname]])</f>
        <v>Sargocentron rubrum</v>
      </c>
      <c r="I71" s="1" t="str">
        <f>Species_table[[#This Row],[Family]]</f>
        <v>HOLOCENTRIDAE</v>
      </c>
      <c r="J71">
        <v>2.0899999999999998E-2</v>
      </c>
      <c r="K71">
        <v>3.01</v>
      </c>
      <c r="R71" s="1" t="s">
        <v>244</v>
      </c>
    </row>
    <row r="72" spans="1:18" x14ac:dyDescent="0.2">
      <c r="A72" s="1" t="s">
        <v>240</v>
      </c>
      <c r="B72" s="1" t="s">
        <v>241</v>
      </c>
      <c r="C72" s="1" t="s">
        <v>245</v>
      </c>
      <c r="D72" s="1" t="s">
        <v>246</v>
      </c>
      <c r="E72" s="1" t="s">
        <v>253</v>
      </c>
      <c r="F72" s="1" t="s">
        <v>252</v>
      </c>
      <c r="G72" s="1" t="str">
        <f>IF(ISBLANK(Species_table[[#This Row],[Newcode]]),Species_table[[#This Row],[SpeciesID]],Species_table[[#This Row],[Newcode]])</f>
        <v>HOLSA03</v>
      </c>
      <c r="H72" s="1" t="str">
        <f>IF(ISBLANK(Species_table[[#This Row],[Newname]]),Species_table[[#This Row],[LatinName]],Species_table[[#This Row],[Newname]])</f>
        <v>Sargocentron spiniferum</v>
      </c>
      <c r="I72" s="1" t="str">
        <f>Species_table[[#This Row],[Family]]</f>
        <v>HOLOCENTRIDAE</v>
      </c>
      <c r="J72">
        <v>2.0899999999999998E-2</v>
      </c>
      <c r="K72">
        <v>3.01</v>
      </c>
      <c r="R72" s="1" t="s">
        <v>17</v>
      </c>
    </row>
    <row r="73" spans="1:18" x14ac:dyDescent="0.2">
      <c r="A73" s="1" t="s">
        <v>240</v>
      </c>
      <c r="B73" s="1" t="s">
        <v>241</v>
      </c>
      <c r="C73" s="1" t="s">
        <v>247</v>
      </c>
      <c r="D73" s="1" t="s">
        <v>248</v>
      </c>
      <c r="E73" s="1"/>
      <c r="F73" s="1"/>
      <c r="G73" s="1" t="str">
        <f>IF(ISBLANK(Species_table[[#This Row],[Newcode]]),Species_table[[#This Row],[SpeciesID]],Species_table[[#This Row],[Newcode]])</f>
        <v>HOLMY02</v>
      </c>
      <c r="H73" s="1" t="str">
        <f>IF(ISBLANK(Species_table[[#This Row],[Newname]]),Species_table[[#This Row],[LatinName]],Species_table[[#This Row],[Newname]])</f>
        <v>Myripristis murdjan</v>
      </c>
      <c r="I73" s="1" t="str">
        <f>Species_table[[#This Row],[Family]]</f>
        <v>HOLOCENTRIDAE</v>
      </c>
      <c r="J73">
        <v>2.29E-2</v>
      </c>
      <c r="K73">
        <v>3.09</v>
      </c>
      <c r="R73" s="1" t="s">
        <v>249</v>
      </c>
    </row>
    <row r="74" spans="1:18" x14ac:dyDescent="0.2">
      <c r="A74" s="1" t="s">
        <v>240</v>
      </c>
      <c r="B74" s="1" t="s">
        <v>241</v>
      </c>
      <c r="C74" s="1" t="s">
        <v>250</v>
      </c>
      <c r="D74" s="1" t="s">
        <v>251</v>
      </c>
      <c r="E74" s="1"/>
      <c r="F74" s="1"/>
      <c r="G74" s="1" t="str">
        <f>IF(ISBLANK(Species_table[[#This Row],[Newcode]]),Species_table[[#This Row],[SpeciesID]],Species_table[[#This Row],[Newcode]])</f>
        <v>HOLSA05</v>
      </c>
      <c r="H74" s="1" t="str">
        <f>IF(ISBLANK(Species_table[[#This Row],[Newname]]),Species_table[[#This Row],[LatinName]],Species_table[[#This Row],[Newname]])</f>
        <v>Sargocentron caudimaculatum</v>
      </c>
      <c r="I74" s="1" t="str">
        <f>Species_table[[#This Row],[Family]]</f>
        <v>HOLOCENTRIDAE</v>
      </c>
      <c r="J74">
        <v>2.0899999999999998E-2</v>
      </c>
      <c r="K74">
        <v>3.01</v>
      </c>
      <c r="R74" s="1" t="s">
        <v>17</v>
      </c>
    </row>
    <row r="75" spans="1:18" x14ac:dyDescent="0.2">
      <c r="A75" s="1" t="s">
        <v>240</v>
      </c>
      <c r="B75" s="1" t="s">
        <v>241</v>
      </c>
      <c r="C75" s="1" t="s">
        <v>252</v>
      </c>
      <c r="D75" s="1" t="s">
        <v>253</v>
      </c>
      <c r="E75" s="1"/>
      <c r="F75" s="1"/>
      <c r="G75" s="1" t="str">
        <f>IF(ISBLANK(Species_table[[#This Row],[Newcode]]),Species_table[[#This Row],[SpeciesID]],Species_table[[#This Row],[Newcode]])</f>
        <v>HOLSA03</v>
      </c>
      <c r="H75" s="1" t="str">
        <f>IF(ISBLANK(Species_table[[#This Row],[Newname]]),Species_table[[#This Row],[LatinName]],Species_table[[#This Row],[Newname]])</f>
        <v>Sargocentron spiniferum</v>
      </c>
      <c r="I75" s="1" t="str">
        <f>Species_table[[#This Row],[Family]]</f>
        <v>HOLOCENTRIDAE</v>
      </c>
      <c r="J75">
        <v>2.0899999999999998E-2</v>
      </c>
      <c r="K75">
        <v>3.01</v>
      </c>
      <c r="R75" s="1" t="s">
        <v>17</v>
      </c>
    </row>
    <row r="76" spans="1:18" x14ac:dyDescent="0.2">
      <c r="A76" s="1" t="s">
        <v>254</v>
      </c>
      <c r="B76" s="1" t="s">
        <v>255</v>
      </c>
      <c r="C76" s="1" t="s">
        <v>256</v>
      </c>
      <c r="D76" s="1" t="s">
        <v>257</v>
      </c>
      <c r="E76" s="1"/>
      <c r="F76" s="1"/>
      <c r="G76" s="1" t="str">
        <f>IF(ISBLANK(Species_table[[#This Row],[Newcode]]),Species_table[[#This Row],[SpeciesID]],Species_table[[#This Row],[Newcode]])</f>
        <v>KYPKY02</v>
      </c>
      <c r="H76" s="1" t="str">
        <f>IF(ISBLANK(Species_table[[#This Row],[Newname]]),Species_table[[#This Row],[LatinName]],Species_table[[#This Row],[Newname]])</f>
        <v>Kyphosus cinerascens</v>
      </c>
      <c r="I76" s="1" t="str">
        <f>Species_table[[#This Row],[Family]]</f>
        <v>KYPHOSIDAE</v>
      </c>
      <c r="J76">
        <v>1.8599999999999998E-2</v>
      </c>
      <c r="K76">
        <v>3.01</v>
      </c>
      <c r="R76" s="1" t="s">
        <v>17</v>
      </c>
    </row>
    <row r="77" spans="1:18" x14ac:dyDescent="0.2">
      <c r="A77" s="1" t="s">
        <v>254</v>
      </c>
      <c r="B77" s="1" t="s">
        <v>255</v>
      </c>
      <c r="C77" s="1" t="s">
        <v>258</v>
      </c>
      <c r="D77" s="1" t="s">
        <v>259</v>
      </c>
      <c r="E77" s="1"/>
      <c r="F77" s="1"/>
      <c r="G77" s="1" t="str">
        <f>IF(ISBLANK(Species_table[[#This Row],[Newcode]]),Species_table[[#This Row],[SpeciesID]],Species_table[[#This Row],[Newcode]])</f>
        <v>KYPKY03</v>
      </c>
      <c r="H77" s="1" t="str">
        <f>IF(ISBLANK(Species_table[[#This Row],[Newname]]),Species_table[[#This Row],[LatinName]],Species_table[[#This Row],[Newname]])</f>
        <v>Kyphosus vaigiensis</v>
      </c>
      <c r="I77" s="1" t="str">
        <f>Species_table[[#This Row],[Family]]</f>
        <v>KYPHOSIDAE</v>
      </c>
      <c r="J77">
        <v>1.8599999999999998E-2</v>
      </c>
      <c r="K77">
        <v>3.01</v>
      </c>
      <c r="R77" s="1" t="s">
        <v>260</v>
      </c>
    </row>
    <row r="78" spans="1:18" x14ac:dyDescent="0.2">
      <c r="A78" s="1" t="s">
        <v>261</v>
      </c>
      <c r="B78" s="1" t="s">
        <v>262</v>
      </c>
      <c r="C78" s="1" t="s">
        <v>263</v>
      </c>
      <c r="D78" s="1" t="s">
        <v>264</v>
      </c>
      <c r="E78" s="1"/>
      <c r="F78" s="1"/>
      <c r="G78" s="1" t="str">
        <f>IF(ISBLANK(Species_table[[#This Row],[Newcode]]),Species_table[[#This Row],[SpeciesID]],Species_table[[#This Row],[Newcode]])</f>
        <v>LABCH07</v>
      </c>
      <c r="H78" s="1" t="str">
        <f>IF(ISBLANK(Species_table[[#This Row],[Newname]]),Species_table[[#This Row],[LatinName]],Species_table[[#This Row],[Newname]])</f>
        <v>Cheilinus fasciatus</v>
      </c>
      <c r="I78" s="1" t="str">
        <f>Species_table[[#This Row],[Family]]</f>
        <v>LABRIDAE</v>
      </c>
      <c r="J78">
        <v>4.9000000000000002E-2</v>
      </c>
      <c r="K78">
        <v>2.4500000000000002</v>
      </c>
      <c r="R78" s="1" t="s">
        <v>17</v>
      </c>
    </row>
    <row r="79" spans="1:18" x14ac:dyDescent="0.2">
      <c r="A79" s="1" t="s">
        <v>261</v>
      </c>
      <c r="B79" s="1" t="s">
        <v>262</v>
      </c>
      <c r="C79" s="1" t="s">
        <v>265</v>
      </c>
      <c r="D79" s="1" t="s">
        <v>266</v>
      </c>
      <c r="E79" s="1"/>
      <c r="F79" s="1"/>
      <c r="G79" s="1" t="str">
        <f>IF(ISBLANK(Species_table[[#This Row],[Newcode]]),Species_table[[#This Row],[SpeciesID]],Species_table[[#This Row],[Newcode]])</f>
        <v>LABCH10</v>
      </c>
      <c r="H79" s="1" t="str">
        <f>IF(ISBLANK(Species_table[[#This Row],[Newname]]),Species_table[[#This Row],[LatinName]],Species_table[[#This Row],[Newname]])</f>
        <v>Cheilinus lunulatus</v>
      </c>
      <c r="I79" s="1" t="str">
        <f>Species_table[[#This Row],[Family]]</f>
        <v>LABRIDAE</v>
      </c>
      <c r="J79">
        <v>4.9000000000000002E-2</v>
      </c>
      <c r="K79">
        <v>2.4500000000000002</v>
      </c>
      <c r="R79" s="1" t="s">
        <v>267</v>
      </c>
    </row>
    <row r="80" spans="1:18" x14ac:dyDescent="0.2">
      <c r="A80" s="1" t="s">
        <v>261</v>
      </c>
      <c r="B80" s="1" t="s">
        <v>262</v>
      </c>
      <c r="C80" s="1" t="s">
        <v>268</v>
      </c>
      <c r="D80" s="1" t="s">
        <v>269</v>
      </c>
      <c r="E80" s="1"/>
      <c r="F80" s="1"/>
      <c r="G80" s="1" t="str">
        <f>IF(ISBLANK(Species_table[[#This Row],[Newcode]]),Species_table[[#This Row],[SpeciesID]],Species_table[[#This Row],[Newcode]])</f>
        <v>LABCH09</v>
      </c>
      <c r="H80" s="1" t="str">
        <f>IF(ISBLANK(Species_table[[#This Row],[Newname]]),Species_table[[#This Row],[LatinName]],Species_table[[#This Row],[Newname]])</f>
        <v>Cheilinus quinquecintus</v>
      </c>
      <c r="I80" s="1" t="str">
        <f>Species_table[[#This Row],[Family]]</f>
        <v>LABRIDAE</v>
      </c>
      <c r="J80">
        <v>4.9000000000000002E-2</v>
      </c>
      <c r="K80">
        <v>2.4500000000000002</v>
      </c>
      <c r="R80" s="1" t="s">
        <v>17</v>
      </c>
    </row>
    <row r="81" spans="1:18" x14ac:dyDescent="0.2">
      <c r="A81" s="1" t="s">
        <v>261</v>
      </c>
      <c r="B81" s="1" t="s">
        <v>262</v>
      </c>
      <c r="C81" s="1" t="s">
        <v>270</v>
      </c>
      <c r="D81" s="1" t="s">
        <v>271</v>
      </c>
      <c r="E81" s="1"/>
      <c r="F81" s="1"/>
      <c r="G81" s="1" t="str">
        <f>IF(ISBLANK(Species_table[[#This Row],[Newcode]]),Species_table[[#This Row],[SpeciesID]],Species_table[[#This Row],[Newcode]])</f>
        <v>LABCH03</v>
      </c>
      <c r="H81" s="1" t="str">
        <f>IF(ISBLANK(Species_table[[#This Row],[Newname]]),Species_table[[#This Row],[LatinName]],Species_table[[#This Row],[Newname]])</f>
        <v>Cheilinus undulatus</v>
      </c>
      <c r="I81" s="1" t="str">
        <f>Species_table[[#This Row],[Family]]</f>
        <v>LABRIDAE</v>
      </c>
      <c r="J81">
        <v>4.9000000000000002E-2</v>
      </c>
      <c r="K81">
        <v>2.4500000000000002</v>
      </c>
      <c r="R81" s="1" t="s">
        <v>17</v>
      </c>
    </row>
    <row r="82" spans="1:18" x14ac:dyDescent="0.2">
      <c r="A82" s="1" t="s">
        <v>272</v>
      </c>
      <c r="B82" s="1" t="s">
        <v>273</v>
      </c>
      <c r="C82" s="1" t="s">
        <v>274</v>
      </c>
      <c r="D82" s="1" t="s">
        <v>275</v>
      </c>
      <c r="E82" s="1"/>
      <c r="F82" s="1"/>
      <c r="G82" s="1" t="str">
        <f>IF(ISBLANK(Species_table[[#This Row],[Newcode]]),Species_table[[#This Row],[SpeciesID]],Species_table[[#This Row],[Newcode]])</f>
        <v>LETGY02</v>
      </c>
      <c r="H82" s="1" t="str">
        <f>IF(ISBLANK(Species_table[[#This Row],[Newname]]),Species_table[[#This Row],[LatinName]],Species_table[[#This Row],[Newname]])</f>
        <v>Gymnocranius grandoculis</v>
      </c>
      <c r="I82" s="1" t="str">
        <f>Species_table[[#This Row],[Family]]</f>
        <v>LETHRINIDAE</v>
      </c>
      <c r="J82">
        <v>2.1899999999999999E-2</v>
      </c>
      <c r="K82">
        <v>2.96</v>
      </c>
      <c r="R82" s="1" t="s">
        <v>276</v>
      </c>
    </row>
    <row r="83" spans="1:18" x14ac:dyDescent="0.2">
      <c r="A83" s="1" t="s">
        <v>272</v>
      </c>
      <c r="B83" s="1" t="s">
        <v>273</v>
      </c>
      <c r="C83" s="1" t="s">
        <v>277</v>
      </c>
      <c r="D83" s="1" t="s">
        <v>278</v>
      </c>
      <c r="E83" s="1" t="s">
        <v>299</v>
      </c>
      <c r="F83" s="1" t="s">
        <v>298</v>
      </c>
      <c r="G83" s="1" t="str">
        <f>IF(ISBLANK(Species_table[[#This Row],[Newcode]]),Species_table[[#This Row],[SpeciesID]],Species_table[[#This Row],[Newcode]])</f>
        <v>LETLE11</v>
      </c>
      <c r="H83" s="1" t="str">
        <f>IF(ISBLANK(Species_table[[#This Row],[Newname]]),Species_table[[#This Row],[LatinName]],Species_table[[#This Row],[Newname]])</f>
        <v xml:space="preserve">Lethrinus microdon </v>
      </c>
      <c r="I83" s="1" t="str">
        <f>Species_table[[#This Row],[Family]]</f>
        <v>LETHRINIDAE</v>
      </c>
      <c r="J83">
        <v>2.1899999999999999E-2</v>
      </c>
      <c r="K83">
        <v>2.96</v>
      </c>
      <c r="R83" s="1" t="s">
        <v>17</v>
      </c>
    </row>
    <row r="84" spans="1:18" x14ac:dyDescent="0.2">
      <c r="A84" s="1" t="s">
        <v>272</v>
      </c>
      <c r="B84" s="1" t="s">
        <v>273</v>
      </c>
      <c r="C84" s="1" t="s">
        <v>279</v>
      </c>
      <c r="D84" s="1" t="s">
        <v>280</v>
      </c>
      <c r="E84" s="1" t="s">
        <v>275</v>
      </c>
      <c r="F84" s="1" t="s">
        <v>274</v>
      </c>
      <c r="G84" s="1" t="str">
        <f>IF(ISBLANK(Species_table[[#This Row],[Newcode]]),Species_table[[#This Row],[SpeciesID]],Species_table[[#This Row],[Newcode]])</f>
        <v>LETGY02</v>
      </c>
      <c r="H84" s="1" t="str">
        <f>IF(ISBLANK(Species_table[[#This Row],[Newname]]),Species_table[[#This Row],[LatinName]],Species_table[[#This Row],[Newname]])</f>
        <v>Gymnocranius grandoculis</v>
      </c>
      <c r="I84" s="1" t="str">
        <f>Species_table[[#This Row],[Family]]</f>
        <v>LETHRINIDAE</v>
      </c>
      <c r="J84">
        <v>2.1899999999999999E-2</v>
      </c>
      <c r="K84">
        <v>2.96</v>
      </c>
      <c r="R84" s="1" t="s">
        <v>281</v>
      </c>
    </row>
    <row r="85" spans="1:18" x14ac:dyDescent="0.2">
      <c r="A85" s="1" t="s">
        <v>272</v>
      </c>
      <c r="B85" s="1" t="s">
        <v>273</v>
      </c>
      <c r="C85" s="1" t="s">
        <v>272</v>
      </c>
      <c r="D85" s="1" t="s">
        <v>273</v>
      </c>
      <c r="E85" s="1"/>
      <c r="F85" s="1"/>
      <c r="G85" s="1" t="str">
        <f>IF(ISBLANK(Species_table[[#This Row],[Newcode]]),Species_table[[#This Row],[SpeciesID]],Species_table[[#This Row],[Newcode]])</f>
        <v>LETAA00</v>
      </c>
      <c r="H85" s="1" t="str">
        <f>IF(ISBLANK(Species_table[[#This Row],[Newname]]),Species_table[[#This Row],[LatinName]],Species_table[[#This Row],[Newname]])</f>
        <v>LETHRINIDAE</v>
      </c>
      <c r="I85" s="1" t="str">
        <f>Species_table[[#This Row],[Family]]</f>
        <v>LETHRINIDAE</v>
      </c>
      <c r="J85">
        <v>2.1899999999999999E-2</v>
      </c>
      <c r="K85">
        <v>2.96</v>
      </c>
      <c r="R85" s="1" t="s">
        <v>282</v>
      </c>
    </row>
    <row r="86" spans="1:18" x14ac:dyDescent="0.2">
      <c r="A86" s="1" t="s">
        <v>272</v>
      </c>
      <c r="B86" s="1" t="s">
        <v>273</v>
      </c>
      <c r="C86" s="1" t="s">
        <v>283</v>
      </c>
      <c r="D86" s="1" t="s">
        <v>284</v>
      </c>
      <c r="E86" s="1"/>
      <c r="F86" s="1"/>
      <c r="G86" s="1" t="str">
        <f>IF(ISBLANK(Species_table[[#This Row],[Newcode]]),Species_table[[#This Row],[SpeciesID]],Species_table[[#This Row],[Newcode]])</f>
        <v>LETLE31</v>
      </c>
      <c r="H86" s="1" t="str">
        <f>IF(ISBLANK(Species_table[[#This Row],[Newname]]),Species_table[[#This Row],[LatinName]],Species_table[[#This Row],[Newname]])</f>
        <v xml:space="preserve">Lethrinus borbonicus </v>
      </c>
      <c r="I86" s="1" t="str">
        <f>Species_table[[#This Row],[Family]]</f>
        <v>LETHRINIDAE</v>
      </c>
      <c r="J86">
        <v>2.1899999999999999E-2</v>
      </c>
      <c r="K86">
        <v>2.96</v>
      </c>
      <c r="R86" s="1" t="s">
        <v>17</v>
      </c>
    </row>
    <row r="87" spans="1:18" x14ac:dyDescent="0.2">
      <c r="A87" s="1" t="s">
        <v>272</v>
      </c>
      <c r="B87" s="1" t="s">
        <v>273</v>
      </c>
      <c r="C87" s="1" t="s">
        <v>285</v>
      </c>
      <c r="D87" s="1" t="s">
        <v>646</v>
      </c>
      <c r="E87" s="1"/>
      <c r="F87" s="1"/>
      <c r="G87" s="1" t="str">
        <f>IF(ISBLANK(Species_table[[#This Row],[Newcode]]),Species_table[[#This Row],[SpeciesID]],Species_table[[#This Row],[Newcode]])</f>
        <v>LETLE05</v>
      </c>
      <c r="H87" s="1" t="str">
        <f>IF(ISBLANK(Species_table[[#This Row],[Newname]]),Species_table[[#This Row],[LatinName]],Species_table[[#This Row],[Newname]])</f>
        <v xml:space="preserve">Lethrinus elongatus </v>
      </c>
      <c r="I87" s="1" t="str">
        <f>Species_table[[#This Row],[Family]]</f>
        <v>LETHRINIDAE</v>
      </c>
      <c r="J87">
        <v>2.1899999999999999E-2</v>
      </c>
      <c r="K87">
        <v>2.96</v>
      </c>
      <c r="R87" s="1" t="s">
        <v>286</v>
      </c>
    </row>
    <row r="88" spans="1:18" x14ac:dyDescent="0.2">
      <c r="A88" s="1" t="s">
        <v>272</v>
      </c>
      <c r="B88" s="1" t="s">
        <v>273</v>
      </c>
      <c r="C88" s="1" t="s">
        <v>287</v>
      </c>
      <c r="D88" s="1" t="s">
        <v>288</v>
      </c>
      <c r="E88" s="1"/>
      <c r="F88" s="1"/>
      <c r="G88" s="1" t="str">
        <f>IF(ISBLANK(Species_table[[#This Row],[Newcode]]),Species_table[[#This Row],[SpeciesID]],Species_table[[#This Row],[Newcode]])</f>
        <v>LETLE15</v>
      </c>
      <c r="H88" s="1" t="str">
        <f>IF(ISBLANK(Species_table[[#This Row],[Newname]]),Species_table[[#This Row],[LatinName]],Species_table[[#This Row],[Newname]])</f>
        <v>Lethrinus harak</v>
      </c>
      <c r="I88" s="1" t="str">
        <f>Species_table[[#This Row],[Family]]</f>
        <v>LETHRINIDAE</v>
      </c>
      <c r="J88">
        <v>2.1899999999999999E-2</v>
      </c>
      <c r="K88">
        <v>2.96</v>
      </c>
      <c r="R88" s="1" t="s">
        <v>289</v>
      </c>
    </row>
    <row r="89" spans="1:18" x14ac:dyDescent="0.2">
      <c r="A89" s="1" t="s">
        <v>272</v>
      </c>
      <c r="B89" s="1" t="s">
        <v>273</v>
      </c>
      <c r="C89" s="1" t="s">
        <v>290</v>
      </c>
      <c r="D89" s="1" t="s">
        <v>291</v>
      </c>
      <c r="E89" s="1"/>
      <c r="F89" s="1"/>
      <c r="G89" s="1" t="str">
        <f>IF(ISBLANK(Species_table[[#This Row],[Newcode]]),Species_table[[#This Row],[SpeciesID]],Species_table[[#This Row],[Newcode]])</f>
        <v>LETLE02</v>
      </c>
      <c r="H89" s="1" t="str">
        <f>IF(ISBLANK(Species_table[[#This Row],[Newname]]),Species_table[[#This Row],[LatinName]],Species_table[[#This Row],[Newname]])</f>
        <v>Lethrinus lentjan</v>
      </c>
      <c r="I89" s="1" t="str">
        <f>Species_table[[#This Row],[Family]]</f>
        <v>LETHRINIDAE</v>
      </c>
      <c r="J89">
        <v>2.1899999999999999E-2</v>
      </c>
      <c r="K89">
        <v>2.96</v>
      </c>
      <c r="R89" s="1" t="s">
        <v>292</v>
      </c>
    </row>
    <row r="90" spans="1:18" x14ac:dyDescent="0.2">
      <c r="A90" s="1" t="s">
        <v>272</v>
      </c>
      <c r="B90" s="1" t="s">
        <v>273</v>
      </c>
      <c r="C90" s="1" t="s">
        <v>293</v>
      </c>
      <c r="D90" s="1" t="s">
        <v>294</v>
      </c>
      <c r="E90" s="1"/>
      <c r="F90" s="1"/>
      <c r="G90" s="1" t="str">
        <f>IF(ISBLANK(Species_table[[#This Row],[Newcode]]),Species_table[[#This Row],[SpeciesID]],Species_table[[#This Row],[Newcode]])</f>
        <v>LETLE13</v>
      </c>
      <c r="H90" s="1" t="str">
        <f>IF(ISBLANK(Species_table[[#This Row],[Newname]]),Species_table[[#This Row],[LatinName]],Species_table[[#This Row],[Newname]])</f>
        <v>Lethrinus mahsena</v>
      </c>
      <c r="I90" s="1" t="str">
        <f>Species_table[[#This Row],[Family]]</f>
        <v>LETHRINIDAE</v>
      </c>
      <c r="J90">
        <v>2.1899999999999999E-2</v>
      </c>
      <c r="K90">
        <v>2.96</v>
      </c>
      <c r="R90" s="1" t="s">
        <v>295</v>
      </c>
    </row>
    <row r="91" spans="1:18" x14ac:dyDescent="0.2">
      <c r="A91" s="1" t="s">
        <v>272</v>
      </c>
      <c r="B91" s="1" t="s">
        <v>273</v>
      </c>
      <c r="C91" s="1" t="s">
        <v>296</v>
      </c>
      <c r="D91" s="1" t="s">
        <v>647</v>
      </c>
      <c r="E91" s="1" t="s">
        <v>291</v>
      </c>
      <c r="F91" s="1" t="s">
        <v>290</v>
      </c>
      <c r="G91" s="1" t="str">
        <f>IF(ISBLANK(Species_table[[#This Row],[Newcode]]),Species_table[[#This Row],[SpeciesID]],Species_table[[#This Row],[Newcode]])</f>
        <v>LETLE02</v>
      </c>
      <c r="H91" s="1" t="str">
        <f>IF(ISBLANK(Species_table[[#This Row],[Newname]]),Species_table[[#This Row],[LatinName]],Species_table[[#This Row],[Newname]])</f>
        <v>Lethrinus lentjan</v>
      </c>
      <c r="I91" s="1" t="str">
        <f>Species_table[[#This Row],[Family]]</f>
        <v>LETHRINIDAE</v>
      </c>
      <c r="J91">
        <v>2.1899999999999999E-2</v>
      </c>
      <c r="K91">
        <v>2.96</v>
      </c>
      <c r="R91" s="1" t="s">
        <v>297</v>
      </c>
    </row>
    <row r="92" spans="1:18" x14ac:dyDescent="0.2">
      <c r="A92" s="1" t="s">
        <v>272</v>
      </c>
      <c r="B92" s="1" t="s">
        <v>273</v>
      </c>
      <c r="C92" s="1" t="s">
        <v>298</v>
      </c>
      <c r="D92" s="1" t="s">
        <v>299</v>
      </c>
      <c r="E92" s="1"/>
      <c r="F92" s="1"/>
      <c r="G92" s="1" t="str">
        <f>IF(ISBLANK(Species_table[[#This Row],[Newcode]]),Species_table[[#This Row],[SpeciesID]],Species_table[[#This Row],[Newcode]])</f>
        <v>LETLE11</v>
      </c>
      <c r="H92" s="1" t="str">
        <f>IF(ISBLANK(Species_table[[#This Row],[Newname]]),Species_table[[#This Row],[LatinName]],Species_table[[#This Row],[Newname]])</f>
        <v xml:space="preserve">Lethrinus microdon </v>
      </c>
      <c r="I92" s="1" t="str">
        <f>Species_table[[#This Row],[Family]]</f>
        <v>LETHRINIDAE</v>
      </c>
      <c r="J92">
        <v>2.1899999999999999E-2</v>
      </c>
      <c r="K92">
        <v>2.96</v>
      </c>
      <c r="R92" s="1" t="s">
        <v>17</v>
      </c>
    </row>
    <row r="93" spans="1:18" x14ac:dyDescent="0.2">
      <c r="A93" s="1" t="s">
        <v>272</v>
      </c>
      <c r="B93" s="1" t="s">
        <v>273</v>
      </c>
      <c r="C93" s="1" t="s">
        <v>300</v>
      </c>
      <c r="D93" s="1" t="s">
        <v>301</v>
      </c>
      <c r="E93" s="1"/>
      <c r="F93" s="1"/>
      <c r="G93" s="1" t="str">
        <f>IF(ISBLANK(Species_table[[#This Row],[Newcode]]),Species_table[[#This Row],[SpeciesID]],Species_table[[#This Row],[Newcode]])</f>
        <v>LETLE21</v>
      </c>
      <c r="H93" s="1" t="str">
        <f>IF(ISBLANK(Species_table[[#This Row],[Newname]]),Species_table[[#This Row],[LatinName]],Species_table[[#This Row],[Newname]])</f>
        <v>Lethrinus nebulosus</v>
      </c>
      <c r="I93" s="1" t="str">
        <f>Species_table[[#This Row],[Family]]</f>
        <v>LETHRINIDAE</v>
      </c>
      <c r="J93">
        <v>2.1899999999999999E-2</v>
      </c>
      <c r="K93">
        <v>2.96</v>
      </c>
      <c r="R93" s="1" t="s">
        <v>302</v>
      </c>
    </row>
    <row r="94" spans="1:18" x14ac:dyDescent="0.2">
      <c r="A94" s="1" t="s">
        <v>272</v>
      </c>
      <c r="B94" s="1" t="s">
        <v>273</v>
      </c>
      <c r="C94" s="1" t="s">
        <v>303</v>
      </c>
      <c r="D94" s="1" t="s">
        <v>304</v>
      </c>
      <c r="E94" s="1"/>
      <c r="F94" s="1"/>
      <c r="G94" s="1" t="str">
        <f>IF(ISBLANK(Species_table[[#This Row],[Newcode]]),Species_table[[#This Row],[SpeciesID]],Species_table[[#This Row],[Newcode]])</f>
        <v>LETLE27</v>
      </c>
      <c r="H94" s="1" t="str">
        <f>IF(ISBLANK(Species_table[[#This Row],[Newname]]),Species_table[[#This Row],[LatinName]],Species_table[[#This Row],[Newname]])</f>
        <v xml:space="preserve">Lethrinus obsoletus </v>
      </c>
      <c r="I94" s="1" t="str">
        <f>Species_table[[#This Row],[Family]]</f>
        <v>LETHRINIDAE</v>
      </c>
      <c r="J94">
        <v>2.1899999999999999E-2</v>
      </c>
      <c r="K94">
        <v>2.96</v>
      </c>
      <c r="R94" s="1" t="s">
        <v>17</v>
      </c>
    </row>
    <row r="95" spans="1:18" x14ac:dyDescent="0.2">
      <c r="A95" s="1" t="s">
        <v>272</v>
      </c>
      <c r="B95" s="1" t="s">
        <v>273</v>
      </c>
      <c r="C95" s="1" t="s">
        <v>305</v>
      </c>
      <c r="D95" s="1" t="s">
        <v>306</v>
      </c>
      <c r="E95" s="1" t="s">
        <v>304</v>
      </c>
      <c r="F95" s="1" t="s">
        <v>303</v>
      </c>
      <c r="G95" s="1" t="str">
        <f>IF(ISBLANK(Species_table[[#This Row],[Newcode]]),Species_table[[#This Row],[SpeciesID]],Species_table[[#This Row],[Newcode]])</f>
        <v>LETLE27</v>
      </c>
      <c r="H95" s="1" t="str">
        <f>IF(ISBLANK(Species_table[[#This Row],[Newname]]),Species_table[[#This Row],[LatinName]],Species_table[[#This Row],[Newname]])</f>
        <v xml:space="preserve">Lethrinus obsoletus </v>
      </c>
      <c r="I95" s="1" t="str">
        <f>Species_table[[#This Row],[Family]]</f>
        <v>LETHRINIDAE</v>
      </c>
      <c r="J95">
        <v>2.1899999999999999E-2</v>
      </c>
      <c r="K95">
        <v>2.96</v>
      </c>
      <c r="R95" s="1" t="s">
        <v>17</v>
      </c>
    </row>
    <row r="96" spans="1:18" x14ac:dyDescent="0.2">
      <c r="A96" s="1" t="s">
        <v>272</v>
      </c>
      <c r="B96" s="1" t="s">
        <v>273</v>
      </c>
      <c r="C96" s="1" t="s">
        <v>307</v>
      </c>
      <c r="D96" s="1" t="s">
        <v>308</v>
      </c>
      <c r="E96" s="1"/>
      <c r="F96" s="1"/>
      <c r="G96" s="1" t="str">
        <f>IF(ISBLANK(Species_table[[#This Row],[Newcode]]),Species_table[[#This Row],[SpeciesID]],Species_table[[#This Row],[Newcode]])</f>
        <v>LETLE29</v>
      </c>
      <c r="H96" s="1" t="str">
        <f>IF(ISBLANK(Species_table[[#This Row],[Newname]]),Species_table[[#This Row],[LatinName]],Species_table[[#This Row],[Newname]])</f>
        <v>Lethrinus xanthochilus</v>
      </c>
      <c r="I96" s="1" t="str">
        <f>Species_table[[#This Row],[Family]]</f>
        <v>LETHRINIDAE</v>
      </c>
      <c r="J96">
        <v>2.1899999999999999E-2</v>
      </c>
      <c r="K96">
        <v>2.96</v>
      </c>
      <c r="R96" s="1" t="s">
        <v>309</v>
      </c>
    </row>
    <row r="97" spans="1:18" x14ac:dyDescent="0.2">
      <c r="A97" s="1" t="s">
        <v>310</v>
      </c>
      <c r="B97" s="1" t="s">
        <v>273</v>
      </c>
      <c r="C97" s="1" t="s">
        <v>311</v>
      </c>
      <c r="D97" s="1" t="s">
        <v>312</v>
      </c>
      <c r="E97" s="1"/>
      <c r="F97" s="1"/>
      <c r="G97" s="1" t="str">
        <f>IF(ISBLANK(Species_table[[#This Row],[Newcode]]),Species_table[[#This Row],[SpeciesID]],Species_table[[#This Row],[Newcode]])</f>
        <v>LETLE04</v>
      </c>
      <c r="H97" s="1" t="str">
        <f>IF(ISBLANK(Species_table[[#This Row],[Newname]]),Species_table[[#This Row],[LatinName]],Species_table[[#This Row],[Newname]])</f>
        <v>Lethrinus variegatus</v>
      </c>
      <c r="I97" s="1" t="str">
        <f>Species_table[[#This Row],[Family]]</f>
        <v>LETHRINIDAE</v>
      </c>
      <c r="J97">
        <v>2.1899999999999999E-2</v>
      </c>
      <c r="K97">
        <v>2.96</v>
      </c>
      <c r="R97" s="1" t="s">
        <v>17</v>
      </c>
    </row>
    <row r="98" spans="1:18" x14ac:dyDescent="0.2">
      <c r="A98" s="1" t="s">
        <v>313</v>
      </c>
      <c r="B98" s="1" t="s">
        <v>273</v>
      </c>
      <c r="C98" s="1" t="s">
        <v>314</v>
      </c>
      <c r="D98" s="1" t="s">
        <v>315</v>
      </c>
      <c r="E98" s="1"/>
      <c r="F98" s="1"/>
      <c r="G98" s="1" t="str">
        <f>IF(ISBLANK(Species_table[[#This Row],[Newcode]]),Species_table[[#This Row],[SpeciesID]],Species_table[[#This Row],[Newcode]])</f>
        <v>LETLE12</v>
      </c>
      <c r="H98" s="1" t="str">
        <f>IF(ISBLANK(Species_table[[#This Row],[Newname]]),Species_table[[#This Row],[LatinName]],Species_table[[#This Row],[Newname]])</f>
        <v>Lethrinus conchyliatus</v>
      </c>
      <c r="I98" s="1" t="str">
        <f>Species_table[[#This Row],[Family]]</f>
        <v>LETHRINIDAE</v>
      </c>
      <c r="J98">
        <v>2.1899999999999999E-2</v>
      </c>
      <c r="K98">
        <v>2.96</v>
      </c>
      <c r="R98" s="1" t="s">
        <v>17</v>
      </c>
    </row>
    <row r="99" spans="1:18" x14ac:dyDescent="0.2">
      <c r="A99" s="1" t="s">
        <v>272</v>
      </c>
      <c r="B99" s="1" t="s">
        <v>273</v>
      </c>
      <c r="C99" s="1" t="s">
        <v>316</v>
      </c>
      <c r="D99" s="1" t="s">
        <v>317</v>
      </c>
      <c r="E99" s="1"/>
      <c r="F99" s="1"/>
      <c r="G99" s="1" t="str">
        <f>IF(ISBLANK(Species_table[[#This Row],[Newcode]]),Species_table[[#This Row],[SpeciesID]],Species_table[[#This Row],[Newcode]])</f>
        <v>LETMO01</v>
      </c>
      <c r="H99" s="1" t="str">
        <f>IF(ISBLANK(Species_table[[#This Row],[Newname]]),Species_table[[#This Row],[LatinName]],Species_table[[#This Row],[Newname]])</f>
        <v>Monotaxis grandoculis</v>
      </c>
      <c r="I99" s="1" t="str">
        <f>Species_table[[#This Row],[Family]]</f>
        <v>LETHRINIDAE</v>
      </c>
      <c r="J99">
        <v>2.1899999999999999E-2</v>
      </c>
      <c r="K99">
        <v>2.96</v>
      </c>
      <c r="R99" s="1" t="s">
        <v>318</v>
      </c>
    </row>
    <row r="100" spans="1:18" x14ac:dyDescent="0.2">
      <c r="A100" s="1" t="s">
        <v>319</v>
      </c>
      <c r="B100" s="1" t="s">
        <v>320</v>
      </c>
      <c r="C100" s="1" t="s">
        <v>321</v>
      </c>
      <c r="D100" s="1" t="s">
        <v>322</v>
      </c>
      <c r="E100" s="1"/>
      <c r="F100" s="1"/>
      <c r="G100" s="1" t="str">
        <f>IF(ISBLANK(Species_table[[#This Row],[Newcode]]),Species_table[[#This Row],[SpeciesID]],Species_table[[#This Row],[Newcode]])</f>
        <v>LUTAF01</v>
      </c>
      <c r="H100" s="1" t="str">
        <f>IF(ISBLANK(Species_table[[#This Row],[Newname]]),Species_table[[#This Row],[LatinName]],Species_table[[#This Row],[Newname]])</f>
        <v xml:space="preserve">Aphareus rutilans </v>
      </c>
      <c r="I100" s="1" t="str">
        <f>Species_table[[#This Row],[Family]]</f>
        <v>LUTJANIDAE</v>
      </c>
      <c r="J100">
        <v>1.95E-2</v>
      </c>
      <c r="K100">
        <v>2.94</v>
      </c>
      <c r="R100" s="1" t="s">
        <v>17</v>
      </c>
    </row>
    <row r="101" spans="1:18" x14ac:dyDescent="0.2">
      <c r="A101" s="1" t="s">
        <v>319</v>
      </c>
      <c r="B101" s="1" t="s">
        <v>320</v>
      </c>
      <c r="C101" s="1" t="s">
        <v>323</v>
      </c>
      <c r="D101" s="1" t="s">
        <v>324</v>
      </c>
      <c r="E101" s="1"/>
      <c r="F101" s="1"/>
      <c r="G101" s="1" t="str">
        <f>IF(ISBLANK(Species_table[[#This Row],[Newcode]]),Species_table[[#This Row],[SpeciesID]],Species_table[[#This Row],[Newcode]])</f>
        <v>LUTLU09</v>
      </c>
      <c r="H101" s="1" t="str">
        <f>IF(ISBLANK(Species_table[[#This Row],[Newname]]),Species_table[[#This Row],[LatinName]],Species_table[[#This Row],[Newname]])</f>
        <v>Lutjanus argentimaculatus</v>
      </c>
      <c r="I101" s="1" t="str">
        <f>Species_table[[#This Row],[Family]]</f>
        <v>LUTJANIDAE</v>
      </c>
      <c r="J101">
        <v>1.8200000000000001E-2</v>
      </c>
      <c r="K101">
        <v>2.98</v>
      </c>
      <c r="R101" s="1" t="s">
        <v>325</v>
      </c>
    </row>
    <row r="102" spans="1:18" x14ac:dyDescent="0.2">
      <c r="A102" s="1" t="s">
        <v>319</v>
      </c>
      <c r="B102" s="1" t="s">
        <v>320</v>
      </c>
      <c r="C102" s="1" t="s">
        <v>326</v>
      </c>
      <c r="D102" s="1" t="s">
        <v>327</v>
      </c>
      <c r="E102" s="1"/>
      <c r="F102" s="1"/>
      <c r="G102" s="1" t="str">
        <f>IF(ISBLANK(Species_table[[#This Row],[Newcode]]),Species_table[[#This Row],[SpeciesID]],Species_table[[#This Row],[Newcode]])</f>
        <v>LUTLU06</v>
      </c>
      <c r="H102" s="1" t="str">
        <f>IF(ISBLANK(Species_table[[#This Row],[Newname]]),Species_table[[#This Row],[LatinName]],Species_table[[#This Row],[Newname]])</f>
        <v>Lutjanus bohar</v>
      </c>
      <c r="I102" s="1" t="str">
        <f>Species_table[[#This Row],[Family]]</f>
        <v>LUTJANIDAE</v>
      </c>
      <c r="J102">
        <v>1.8200000000000001E-2</v>
      </c>
      <c r="K102">
        <v>2.98</v>
      </c>
      <c r="L102">
        <v>1.18E-2</v>
      </c>
      <c r="M102">
        <v>3.0693000000000001</v>
      </c>
      <c r="N102">
        <v>1.06E-2</v>
      </c>
      <c r="O102">
        <v>3.0987</v>
      </c>
      <c r="P102">
        <v>1.12E-2</v>
      </c>
      <c r="Q102">
        <v>3.0840000000000001</v>
      </c>
      <c r="R102" s="1" t="s">
        <v>328</v>
      </c>
    </row>
    <row r="103" spans="1:18" x14ac:dyDescent="0.2">
      <c r="A103" s="1" t="s">
        <v>319</v>
      </c>
      <c r="B103" s="1" t="s">
        <v>320</v>
      </c>
      <c r="C103" s="1" t="s">
        <v>329</v>
      </c>
      <c r="D103" s="1" t="s">
        <v>330</v>
      </c>
      <c r="E103" s="1" t="s">
        <v>338</v>
      </c>
      <c r="F103" s="1" t="s">
        <v>337</v>
      </c>
      <c r="G103" s="1" t="str">
        <f>IF(ISBLANK(Species_table[[#This Row],[Newcode]]),Species_table[[#This Row],[SpeciesID]],Species_table[[#This Row],[Newcode]])</f>
        <v>LUTLU04</v>
      </c>
      <c r="H103" s="1" t="str">
        <f>IF(ISBLANK(Species_table[[#This Row],[Newname]]),Species_table[[#This Row],[LatinName]],Species_table[[#This Row],[Newname]])</f>
        <v>Lutjanus gibbus</v>
      </c>
      <c r="I103" s="1" t="str">
        <f>Species_table[[#This Row],[Family]]</f>
        <v>LUTJANIDAE</v>
      </c>
      <c r="J103">
        <v>1.8200000000000001E-2</v>
      </c>
      <c r="K103">
        <v>2.98</v>
      </c>
      <c r="R103" s="1" t="s">
        <v>17</v>
      </c>
    </row>
    <row r="104" spans="1:18" x14ac:dyDescent="0.2">
      <c r="A104" s="1" t="s">
        <v>319</v>
      </c>
      <c r="B104" s="1" t="s">
        <v>320</v>
      </c>
      <c r="C104" s="1" t="s">
        <v>331</v>
      </c>
      <c r="D104" s="1" t="s">
        <v>648</v>
      </c>
      <c r="E104" s="1" t="s">
        <v>338</v>
      </c>
      <c r="F104" s="1" t="s">
        <v>337</v>
      </c>
      <c r="G104" s="1" t="str">
        <f>IF(ISBLANK(Species_table[[#This Row],[Newcode]]),Species_table[[#This Row],[SpeciesID]],Species_table[[#This Row],[Newcode]])</f>
        <v>LUTLU04</v>
      </c>
      <c r="H104" s="1" t="str">
        <f>IF(ISBLANK(Species_table[[#This Row],[Newname]]),Species_table[[#This Row],[LatinName]],Species_table[[#This Row],[Newname]])</f>
        <v>Lutjanus gibbus</v>
      </c>
      <c r="I104" s="1" t="str">
        <f>Species_table[[#This Row],[Family]]</f>
        <v>LUTJANIDAE</v>
      </c>
      <c r="J104">
        <v>1.8200000000000001E-2</v>
      </c>
      <c r="K104">
        <v>2.98</v>
      </c>
      <c r="R104" s="1" t="s">
        <v>17</v>
      </c>
    </row>
    <row r="105" spans="1:18" x14ac:dyDescent="0.2">
      <c r="A105" s="1" t="s">
        <v>319</v>
      </c>
      <c r="B105" s="1" t="s">
        <v>320</v>
      </c>
      <c r="C105" s="1" t="s">
        <v>332</v>
      </c>
      <c r="D105" s="1" t="s">
        <v>333</v>
      </c>
      <c r="E105" s="1"/>
      <c r="F105" s="1"/>
      <c r="G105" s="1" t="str">
        <f>IF(ISBLANK(Species_table[[#This Row],[Newcode]]),Species_table[[#This Row],[SpeciesID]],Species_table[[#This Row],[Newcode]])</f>
        <v>LUTLU50</v>
      </c>
      <c r="H105" s="1" t="str">
        <f>IF(ISBLANK(Species_table[[#This Row],[Newname]]),Species_table[[#This Row],[LatinName]],Species_table[[#This Row],[Newname]])</f>
        <v>Lutjanus ehrenbergii</v>
      </c>
      <c r="I105" s="1" t="str">
        <f>Species_table[[#This Row],[Family]]</f>
        <v>LUTJANIDAE</v>
      </c>
      <c r="J105">
        <v>1.8200000000000001E-2</v>
      </c>
      <c r="K105">
        <v>2.98</v>
      </c>
      <c r="R105" s="1" t="s">
        <v>334</v>
      </c>
    </row>
    <row r="106" spans="1:18" x14ac:dyDescent="0.2">
      <c r="A106" s="1" t="s">
        <v>319</v>
      </c>
      <c r="B106" s="1" t="s">
        <v>320</v>
      </c>
      <c r="C106" s="1" t="s">
        <v>335</v>
      </c>
      <c r="D106" s="1" t="s">
        <v>336</v>
      </c>
      <c r="E106" s="1"/>
      <c r="F106" s="1"/>
      <c r="G106" s="1" t="str">
        <f>IF(ISBLANK(Species_table[[#This Row],[Newcode]]),Species_table[[#This Row],[SpeciesID]],Species_table[[#This Row],[Newcode]])</f>
        <v>LUTLU16</v>
      </c>
      <c r="H106" s="1" t="str">
        <f>IF(ISBLANK(Species_table[[#This Row],[Newname]]),Species_table[[#This Row],[LatinName]],Species_table[[#This Row],[Newname]])</f>
        <v>Lutjanus fulviflamma</v>
      </c>
      <c r="I106" s="1" t="str">
        <f>Species_table[[#This Row],[Family]]</f>
        <v>LUTJANIDAE</v>
      </c>
      <c r="J106">
        <v>1.8200000000000001E-2</v>
      </c>
      <c r="K106">
        <v>2.98</v>
      </c>
      <c r="R106" s="1" t="s">
        <v>334</v>
      </c>
    </row>
    <row r="107" spans="1:18" x14ac:dyDescent="0.2">
      <c r="A107" s="1" t="s">
        <v>319</v>
      </c>
      <c r="B107" s="1" t="s">
        <v>320</v>
      </c>
      <c r="C107" s="1" t="s">
        <v>337</v>
      </c>
      <c r="D107" s="1" t="s">
        <v>338</v>
      </c>
      <c r="E107" s="1"/>
      <c r="F107" s="1"/>
      <c r="G107" s="1" t="str">
        <f>IF(ISBLANK(Species_table[[#This Row],[Newcode]]),Species_table[[#This Row],[SpeciesID]],Species_table[[#This Row],[Newcode]])</f>
        <v>LUTLU04</v>
      </c>
      <c r="H107" s="1" t="str">
        <f>IF(ISBLANK(Species_table[[#This Row],[Newname]]),Species_table[[#This Row],[LatinName]],Species_table[[#This Row],[Newname]])</f>
        <v>Lutjanus gibbus</v>
      </c>
      <c r="I107" s="1" t="str">
        <f>Species_table[[#This Row],[Family]]</f>
        <v>LUTJANIDAE</v>
      </c>
      <c r="J107">
        <v>1.8200000000000001E-2</v>
      </c>
      <c r="K107">
        <v>2.98</v>
      </c>
      <c r="R107" s="1" t="s">
        <v>339</v>
      </c>
    </row>
    <row r="108" spans="1:18" x14ac:dyDescent="0.2">
      <c r="A108" s="1" t="s">
        <v>319</v>
      </c>
      <c r="B108" s="1" t="s">
        <v>320</v>
      </c>
      <c r="C108" s="1" t="s">
        <v>340</v>
      </c>
      <c r="D108" s="1" t="s">
        <v>341</v>
      </c>
      <c r="E108" s="1"/>
      <c r="F108" s="1"/>
      <c r="G108" s="1" t="str">
        <f>IF(ISBLANK(Species_table[[#This Row],[Newcode]]),Species_table[[#This Row],[SpeciesID]],Species_table[[#This Row],[Newcode]])</f>
        <v>LUTLU18</v>
      </c>
      <c r="H108" s="1" t="str">
        <f>IF(ISBLANK(Species_table[[#This Row],[Newname]]),Species_table[[#This Row],[LatinName]],Species_table[[#This Row],[Newname]])</f>
        <v>Lutjanus kasmira</v>
      </c>
      <c r="I108" s="1" t="str">
        <f>Species_table[[#This Row],[Family]]</f>
        <v>LUTJANIDAE</v>
      </c>
      <c r="J108">
        <v>1.8200000000000001E-2</v>
      </c>
      <c r="K108">
        <v>2.98</v>
      </c>
      <c r="R108" s="1" t="s">
        <v>342</v>
      </c>
    </row>
    <row r="109" spans="1:18" x14ac:dyDescent="0.2">
      <c r="A109" s="1" t="s">
        <v>319</v>
      </c>
      <c r="B109" s="1" t="s">
        <v>320</v>
      </c>
      <c r="C109" s="1" t="s">
        <v>343</v>
      </c>
      <c r="D109" s="1" t="s">
        <v>344</v>
      </c>
      <c r="E109" s="1"/>
      <c r="F109" s="1"/>
      <c r="G109" s="1" t="str">
        <f>IF(ISBLANK(Species_table[[#This Row],[Newcode]]),Species_table[[#This Row],[SpeciesID]],Species_table[[#This Row],[Newcode]])</f>
        <v>LUTLU15</v>
      </c>
      <c r="H109" s="1" t="str">
        <f>IF(ISBLANK(Species_table[[#This Row],[Newname]]),Species_table[[#This Row],[LatinName]],Species_table[[#This Row],[Newname]])</f>
        <v>Lutjanus malabaricus</v>
      </c>
      <c r="I109" s="1" t="str">
        <f>Species_table[[#This Row],[Family]]</f>
        <v>LUTJANIDAE</v>
      </c>
      <c r="J109">
        <v>1.8200000000000001E-2</v>
      </c>
      <c r="K109">
        <v>2.98</v>
      </c>
      <c r="R109" s="1" t="s">
        <v>345</v>
      </c>
    </row>
    <row r="110" spans="1:18" x14ac:dyDescent="0.2">
      <c r="A110" s="1" t="s">
        <v>319</v>
      </c>
      <c r="B110" s="1" t="s">
        <v>320</v>
      </c>
      <c r="C110" s="1" t="s">
        <v>346</v>
      </c>
      <c r="D110" s="1" t="s">
        <v>347</v>
      </c>
      <c r="E110" s="1"/>
      <c r="F110" s="1"/>
      <c r="G110" s="1" t="str">
        <f>IF(ISBLANK(Species_table[[#This Row],[Newcode]]),Species_table[[#This Row],[SpeciesID]],Species_table[[#This Row],[Newcode]])</f>
        <v>LUTLU57</v>
      </c>
      <c r="H110" s="1" t="str">
        <f>IF(ISBLANK(Species_table[[#This Row],[Newname]]),Species_table[[#This Row],[LatinName]],Species_table[[#This Row],[Newname]])</f>
        <v>Lutjanus monostigma</v>
      </c>
      <c r="I110" s="1" t="str">
        <f>Species_table[[#This Row],[Family]]</f>
        <v>LUTJANIDAE</v>
      </c>
      <c r="J110">
        <v>1.8200000000000001E-2</v>
      </c>
      <c r="K110">
        <v>2.98</v>
      </c>
      <c r="R110" s="1" t="s">
        <v>348</v>
      </c>
    </row>
    <row r="111" spans="1:18" x14ac:dyDescent="0.2">
      <c r="A111" s="1" t="s">
        <v>319</v>
      </c>
      <c r="B111" s="1" t="s">
        <v>320</v>
      </c>
      <c r="C111" s="1" t="s">
        <v>349</v>
      </c>
      <c r="D111" s="1" t="s">
        <v>350</v>
      </c>
      <c r="E111" s="1"/>
      <c r="F111" s="1"/>
      <c r="G111" s="1" t="str">
        <f>IF(ISBLANK(Species_table[[#This Row],[Newcode]]),Species_table[[#This Row],[SpeciesID]],Species_table[[#This Row],[Newcode]])</f>
        <v>LUTLU11</v>
      </c>
      <c r="H111" s="1" t="str">
        <f>IF(ISBLANK(Species_table[[#This Row],[Newname]]),Species_table[[#This Row],[LatinName]],Species_table[[#This Row],[Newname]])</f>
        <v>Lutjanus rivulatus</v>
      </c>
      <c r="I111" s="1" t="str">
        <f>Species_table[[#This Row],[Family]]</f>
        <v>LUTJANIDAE</v>
      </c>
      <c r="J111">
        <v>1.8200000000000001E-2</v>
      </c>
      <c r="K111">
        <v>2.98</v>
      </c>
      <c r="R111" s="1" t="s">
        <v>351</v>
      </c>
    </row>
    <row r="112" spans="1:18" x14ac:dyDescent="0.2">
      <c r="A112" s="1" t="s">
        <v>319</v>
      </c>
      <c r="B112" s="1" t="s">
        <v>320</v>
      </c>
      <c r="C112" s="1" t="s">
        <v>352</v>
      </c>
      <c r="D112" s="1" t="s">
        <v>353</v>
      </c>
      <c r="E112" s="1"/>
      <c r="F112" s="1"/>
      <c r="G112" s="1" t="str">
        <f>IF(ISBLANK(Species_table[[#This Row],[Newcode]]),Species_table[[#This Row],[SpeciesID]],Species_table[[#This Row],[Newcode]])</f>
        <v>LUTLU05</v>
      </c>
      <c r="H112" s="1" t="str">
        <f>IF(ISBLANK(Species_table[[#This Row],[Newname]]),Species_table[[#This Row],[LatinName]],Species_table[[#This Row],[Newname]])</f>
        <v>Lutjanus sebae</v>
      </c>
      <c r="I112" s="1" t="str">
        <f>Species_table[[#This Row],[Family]]</f>
        <v>LUTJANIDAE</v>
      </c>
      <c r="J112">
        <v>1.8200000000000001E-2</v>
      </c>
      <c r="K112">
        <v>2.98</v>
      </c>
      <c r="R112" s="1" t="s">
        <v>354</v>
      </c>
    </row>
    <row r="113" spans="1:18" x14ac:dyDescent="0.2">
      <c r="A113" s="1" t="s">
        <v>319</v>
      </c>
      <c r="B113" s="1" t="s">
        <v>320</v>
      </c>
      <c r="C113" s="1" t="s">
        <v>355</v>
      </c>
      <c r="D113" s="1" t="s">
        <v>356</v>
      </c>
      <c r="E113" s="1"/>
      <c r="F113" s="1"/>
      <c r="G113" s="1" t="str">
        <f>IF(ISBLANK(Species_table[[#This Row],[Newcode]]),Species_table[[#This Row],[SpeciesID]],Species_table[[#This Row],[Newcode]])</f>
        <v>LUTLU00</v>
      </c>
      <c r="H113" s="1" t="str">
        <f>IF(ISBLANK(Species_table[[#This Row],[Newname]]),Species_table[[#This Row],[LatinName]],Species_table[[#This Row],[Newname]])</f>
        <v>Lutjanus sp.</v>
      </c>
      <c r="I113" s="1" t="str">
        <f>Species_table[[#This Row],[Family]]</f>
        <v>LUTJANIDAE</v>
      </c>
      <c r="J113">
        <v>1.8200000000000001E-2</v>
      </c>
      <c r="K113">
        <v>2.98</v>
      </c>
      <c r="R113" s="1" t="s">
        <v>357</v>
      </c>
    </row>
    <row r="114" spans="1:18" x14ac:dyDescent="0.2">
      <c r="A114" s="1" t="s">
        <v>319</v>
      </c>
      <c r="B114" s="1" t="s">
        <v>320</v>
      </c>
      <c r="C114" s="1" t="s">
        <v>358</v>
      </c>
      <c r="D114" s="1" t="s">
        <v>359</v>
      </c>
      <c r="E114" s="1"/>
      <c r="F114" s="1"/>
      <c r="G114" s="1" t="str">
        <f>IF(ISBLANK(Species_table[[#This Row],[Newcode]]),Species_table[[#This Row],[SpeciesID]],Species_table[[#This Row],[Newcode]])</f>
        <v>LUTMA01</v>
      </c>
      <c r="H114" s="1" t="str">
        <f>IF(ISBLANK(Species_table[[#This Row],[Newname]]),Species_table[[#This Row],[LatinName]],Species_table[[#This Row],[Newname]])</f>
        <v>Macolor niger</v>
      </c>
      <c r="I114" s="1" t="str">
        <f>Species_table[[#This Row],[Family]]</f>
        <v>LUTJANIDAE</v>
      </c>
      <c r="J114">
        <v>1.95E-2</v>
      </c>
      <c r="K114">
        <v>2.94</v>
      </c>
      <c r="R114" s="1" t="s">
        <v>360</v>
      </c>
    </row>
    <row r="115" spans="1:18" x14ac:dyDescent="0.2">
      <c r="A115" s="1" t="s">
        <v>319</v>
      </c>
      <c r="B115" s="1" t="s">
        <v>320</v>
      </c>
      <c r="C115" s="1" t="s">
        <v>361</v>
      </c>
      <c r="D115" s="1" t="s">
        <v>362</v>
      </c>
      <c r="E115" s="1"/>
      <c r="F115" s="1"/>
      <c r="G115" s="1" t="str">
        <f>IF(ISBLANK(Species_table[[#This Row],[Newcode]]),Species_table[[#This Row],[SpeciesID]],Species_table[[#This Row],[Newcode]])</f>
        <v>LUTPA02</v>
      </c>
      <c r="H115" s="1" t="str">
        <f>IF(ISBLANK(Species_table[[#This Row],[Newname]]),Species_table[[#This Row],[LatinName]],Species_table[[#This Row],[Newname]])</f>
        <v>Paracaesio sordius</v>
      </c>
      <c r="I115" s="1" t="str">
        <f>Species_table[[#This Row],[Family]]</f>
        <v>LUTJANIDAE</v>
      </c>
      <c r="J115">
        <v>1.95E-2</v>
      </c>
      <c r="K115">
        <v>2.94</v>
      </c>
      <c r="R115" s="1" t="s">
        <v>363</v>
      </c>
    </row>
    <row r="116" spans="1:18" x14ac:dyDescent="0.2">
      <c r="A116" s="1" t="s">
        <v>319</v>
      </c>
      <c r="B116" s="1" t="s">
        <v>320</v>
      </c>
      <c r="C116" s="1" t="s">
        <v>364</v>
      </c>
      <c r="D116" s="1" t="s">
        <v>365</v>
      </c>
      <c r="E116" s="1"/>
      <c r="F116" s="1"/>
      <c r="G116" s="1" t="str">
        <f>IF(ISBLANK(Species_table[[#This Row],[Newcode]]),Species_table[[#This Row],[SpeciesID]],Species_table[[#This Row],[Newcode]])</f>
        <v>LUTPR04</v>
      </c>
      <c r="H116" s="1" t="str">
        <f>IF(ISBLANK(Species_table[[#This Row],[Newname]]),Species_table[[#This Row],[LatinName]],Species_table[[#This Row],[Newname]])</f>
        <v>Pristipomoides multidens</v>
      </c>
      <c r="I116" s="1" t="str">
        <f>Species_table[[#This Row],[Family]]</f>
        <v>LUTJANIDAE</v>
      </c>
      <c r="J116">
        <v>2.0899999999999998E-2</v>
      </c>
      <c r="K116">
        <v>2.88</v>
      </c>
      <c r="R116" s="1" t="s">
        <v>366</v>
      </c>
    </row>
    <row r="117" spans="1:18" x14ac:dyDescent="0.2">
      <c r="A117" s="1" t="s">
        <v>319</v>
      </c>
      <c r="B117" s="1" t="s">
        <v>320</v>
      </c>
      <c r="C117" s="1" t="s">
        <v>367</v>
      </c>
      <c r="D117" s="1" t="s">
        <v>368</v>
      </c>
      <c r="E117" s="1"/>
      <c r="F117" s="1"/>
      <c r="G117" s="1" t="str">
        <f>IF(ISBLANK(Species_table[[#This Row],[Newcode]]),Species_table[[#This Row],[SpeciesID]],Species_table[[#This Row],[Newcode]])</f>
        <v>LUTPR01</v>
      </c>
      <c r="H117" s="1" t="str">
        <f>IF(ISBLANK(Species_table[[#This Row],[Newname]]),Species_table[[#This Row],[LatinName]],Species_table[[#This Row],[Newname]])</f>
        <v xml:space="preserve">Pristipomoides typus </v>
      </c>
      <c r="I117" s="1" t="str">
        <f>Species_table[[#This Row],[Family]]</f>
        <v>LUTJANIDAE</v>
      </c>
      <c r="J117">
        <v>2.0899999999999998E-2</v>
      </c>
      <c r="K117">
        <v>2.88</v>
      </c>
      <c r="R117" s="1" t="s">
        <v>17</v>
      </c>
    </row>
    <row r="118" spans="1:18" x14ac:dyDescent="0.2">
      <c r="A118" s="1" t="s">
        <v>369</v>
      </c>
      <c r="B118" s="1" t="s">
        <v>370</v>
      </c>
      <c r="C118" s="1" t="s">
        <v>371</v>
      </c>
      <c r="D118" s="1" t="s">
        <v>372</v>
      </c>
      <c r="E118" s="1"/>
      <c r="F118" s="1"/>
      <c r="G118" s="1" t="str">
        <f>IF(ISBLANK(Species_table[[#This Row],[Newcode]]),Species_table[[#This Row],[SpeciesID]],Species_table[[#This Row],[Newcode]])</f>
        <v>MUGAG01</v>
      </c>
      <c r="H118" s="1" t="str">
        <f>IF(ISBLANK(Species_table[[#This Row],[Newname]]),Species_table[[#This Row],[LatinName]],Species_table[[#This Row],[Newname]])</f>
        <v>Agnostomas telfeirii</v>
      </c>
      <c r="I118" s="1" t="str">
        <f>Species_table[[#This Row],[Family]]</f>
        <v>MUGILIDAE</v>
      </c>
      <c r="J118">
        <v>1.32E-2</v>
      </c>
      <c r="K118">
        <v>2.97</v>
      </c>
      <c r="R118" s="1" t="s">
        <v>17</v>
      </c>
    </row>
    <row r="119" spans="1:18" x14ac:dyDescent="0.2">
      <c r="A119" s="1" t="s">
        <v>369</v>
      </c>
      <c r="B119" s="1" t="s">
        <v>370</v>
      </c>
      <c r="C119" s="1" t="s">
        <v>373</v>
      </c>
      <c r="D119" s="1" t="s">
        <v>374</v>
      </c>
      <c r="E119" s="1"/>
      <c r="F119" s="1"/>
      <c r="G119" s="1" t="str">
        <f>IF(ISBLANK(Species_table[[#This Row],[Newcode]]),Species_table[[#This Row],[SpeciesID]],Species_table[[#This Row],[Newcode]])</f>
        <v>MUGCR01</v>
      </c>
      <c r="H119" s="1" t="str">
        <f>IF(ISBLANK(Species_table[[#This Row],[Newname]]),Species_table[[#This Row],[LatinName]],Species_table[[#This Row],[Newname]])</f>
        <v>Crenimugil crenilabis</v>
      </c>
      <c r="I119" s="1" t="str">
        <f>Species_table[[#This Row],[Family]]</f>
        <v>MUGILIDAE</v>
      </c>
      <c r="J119">
        <v>1.32E-2</v>
      </c>
      <c r="K119">
        <v>2.97</v>
      </c>
      <c r="R119" s="1" t="s">
        <v>375</v>
      </c>
    </row>
    <row r="120" spans="1:18" x14ac:dyDescent="0.2">
      <c r="A120" s="1" t="s">
        <v>369</v>
      </c>
      <c r="B120" s="1" t="s">
        <v>370</v>
      </c>
      <c r="C120" s="1" t="s">
        <v>376</v>
      </c>
      <c r="D120" s="1" t="s">
        <v>377</v>
      </c>
      <c r="E120" s="1"/>
      <c r="F120" s="1"/>
      <c r="G120" s="1" t="str">
        <f>IF(ISBLANK(Species_table[[#This Row],[Newcode]]),Species_table[[#This Row],[SpeciesID]],Species_table[[#This Row],[Newcode]])</f>
        <v>MUGMU09</v>
      </c>
      <c r="H120" s="1" t="str">
        <f>IF(ISBLANK(Species_table[[#This Row],[Newname]]),Species_table[[#This Row],[LatinName]],Species_table[[#This Row],[Newname]])</f>
        <v>Mugil bananensis</v>
      </c>
      <c r="I120" s="1" t="str">
        <f>Species_table[[#This Row],[Family]]</f>
        <v>MUGILIDAE</v>
      </c>
      <c r="J120">
        <v>1.32E-2</v>
      </c>
      <c r="K120">
        <v>2.97</v>
      </c>
      <c r="R120" s="1" t="s">
        <v>378</v>
      </c>
    </row>
    <row r="121" spans="1:18" x14ac:dyDescent="0.2">
      <c r="A121" s="1" t="s">
        <v>369</v>
      </c>
      <c r="B121" s="1" t="s">
        <v>370</v>
      </c>
      <c r="C121" s="1" t="s">
        <v>379</v>
      </c>
      <c r="D121" s="1" t="s">
        <v>380</v>
      </c>
      <c r="E121" s="1"/>
      <c r="F121" s="1"/>
      <c r="G121" s="1" t="str">
        <f>IF(ISBLANK(Species_table[[#This Row],[Newcode]]),Species_table[[#This Row],[SpeciesID]],Species_table[[#This Row],[Newcode]])</f>
        <v>MUGOE01</v>
      </c>
      <c r="H121" s="1" t="str">
        <f>IF(ISBLANK(Species_table[[#This Row],[Newname]]),Species_table[[#This Row],[LatinName]],Species_table[[#This Row],[Newname]])</f>
        <v>Oedalechilus labiosus</v>
      </c>
      <c r="I121" s="1" t="str">
        <f>Species_table[[#This Row],[Family]]</f>
        <v>MUGILIDAE</v>
      </c>
      <c r="J121">
        <v>1.32E-2</v>
      </c>
      <c r="K121">
        <v>2.97</v>
      </c>
      <c r="R121" s="1" t="s">
        <v>17</v>
      </c>
    </row>
    <row r="122" spans="1:18" x14ac:dyDescent="0.2">
      <c r="A122" s="1" t="s">
        <v>369</v>
      </c>
      <c r="B122" s="1" t="s">
        <v>370</v>
      </c>
      <c r="C122" s="1" t="s">
        <v>381</v>
      </c>
      <c r="D122" s="1" t="s">
        <v>382</v>
      </c>
      <c r="E122" s="1"/>
      <c r="F122" s="1"/>
      <c r="G122" s="1" t="str">
        <f>IF(ISBLANK(Species_table[[#This Row],[Newcode]]),Species_table[[#This Row],[SpeciesID]],Species_table[[#This Row],[Newcode]])</f>
        <v>MUGVA03</v>
      </c>
      <c r="H122" s="1" t="str">
        <f>IF(ISBLANK(Species_table[[#This Row],[Newname]]),Species_table[[#This Row],[LatinName]],Species_table[[#This Row],[Newname]])</f>
        <v>Valamugil engeli</v>
      </c>
      <c r="I122" s="1" t="str">
        <f>Species_table[[#This Row],[Family]]</f>
        <v>MUGILIDAE</v>
      </c>
      <c r="J122">
        <v>1.32E-2</v>
      </c>
      <c r="K122">
        <v>2.97</v>
      </c>
      <c r="R122" s="1" t="s">
        <v>17</v>
      </c>
    </row>
    <row r="123" spans="1:18" x14ac:dyDescent="0.2">
      <c r="A123" s="1" t="s">
        <v>369</v>
      </c>
      <c r="B123" s="1" t="s">
        <v>370</v>
      </c>
      <c r="C123" s="1" t="s">
        <v>383</v>
      </c>
      <c r="D123" s="1" t="s">
        <v>384</v>
      </c>
      <c r="E123" s="1" t="s">
        <v>625</v>
      </c>
      <c r="F123" s="1" t="s">
        <v>383</v>
      </c>
      <c r="G123" s="1" t="str">
        <f>IF(ISBLANK(Species_table[[#This Row],[Newcode]]),Species_table[[#This Row],[SpeciesID]],Species_table[[#This Row],[Newcode]])</f>
        <v>MUGVA02</v>
      </c>
      <c r="H123" s="1" t="str">
        <f>IF(ISBLANK(Species_table[[#This Row],[Newname]]),Species_table[[#This Row],[LatinName]],Species_table[[#This Row],[Newname]])</f>
        <v>Moolgarda seheli</v>
      </c>
      <c r="I123" s="1" t="str">
        <f>Species_table[[#This Row],[Family]]</f>
        <v>MUGILIDAE</v>
      </c>
      <c r="J123">
        <v>1.32E-2</v>
      </c>
      <c r="K123">
        <v>2.97</v>
      </c>
      <c r="R123" s="1" t="s">
        <v>385</v>
      </c>
    </row>
    <row r="124" spans="1:18" x14ac:dyDescent="0.2">
      <c r="A124" s="1" t="s">
        <v>386</v>
      </c>
      <c r="B124" s="1" t="s">
        <v>387</v>
      </c>
      <c r="C124" s="1" t="s">
        <v>388</v>
      </c>
      <c r="D124" s="1" t="s">
        <v>389</v>
      </c>
      <c r="E124" s="1" t="s">
        <v>622</v>
      </c>
      <c r="F124" s="1" t="s">
        <v>388</v>
      </c>
      <c r="G124" s="1" t="str">
        <f>IF(ISBLANK(Species_table[[#This Row],[Newcode]]),Species_table[[#This Row],[SpeciesID]],Species_table[[#This Row],[Newcode]])</f>
        <v>MULMO02</v>
      </c>
      <c r="H124" s="1" t="str">
        <f>IF(ISBLANK(Species_table[[#This Row],[Newname]]),Species_table[[#This Row],[LatinName]],Species_table[[#This Row],[Newname]])</f>
        <v>Mulloidichtys flavolineatus</v>
      </c>
      <c r="I124" s="1" t="str">
        <f>Species_table[[#This Row],[Family]]</f>
        <v>MULLIDAE</v>
      </c>
      <c r="J124">
        <v>1.32E-2</v>
      </c>
      <c r="K124">
        <v>2.97</v>
      </c>
      <c r="R124" s="1" t="s">
        <v>390</v>
      </c>
    </row>
    <row r="125" spans="1:18" x14ac:dyDescent="0.2">
      <c r="A125" s="1" t="s">
        <v>386</v>
      </c>
      <c r="B125" s="1" t="s">
        <v>387</v>
      </c>
      <c r="C125" s="1" t="s">
        <v>391</v>
      </c>
      <c r="D125" s="1" t="s">
        <v>392</v>
      </c>
      <c r="E125" s="1" t="s">
        <v>623</v>
      </c>
      <c r="F125" s="1" t="s">
        <v>624</v>
      </c>
      <c r="G125" s="1" t="str">
        <f>IF(ISBLANK(Species_table[[#This Row],[Newcode]]),Species_table[[#This Row],[SpeciesID]],Species_table[[#This Row],[Newcode]])</f>
        <v>MULMO03</v>
      </c>
      <c r="H125" s="1" t="str">
        <f>IF(ISBLANK(Species_table[[#This Row],[Newname]]),Species_table[[#This Row],[LatinName]],Species_table[[#This Row],[Newname]])</f>
        <v>Mulloidichtys vanicolensis</v>
      </c>
      <c r="I125" s="1" t="str">
        <f>Species_table[[#This Row],[Family]]</f>
        <v>MULLIDAE</v>
      </c>
      <c r="J125">
        <v>1.32E-2</v>
      </c>
      <c r="K125">
        <v>2.97</v>
      </c>
      <c r="R125" s="1" t="s">
        <v>393</v>
      </c>
    </row>
    <row r="126" spans="1:18" x14ac:dyDescent="0.2">
      <c r="A126" s="1" t="s">
        <v>394</v>
      </c>
      <c r="B126" s="1" t="s">
        <v>395</v>
      </c>
      <c r="C126" s="1" t="s">
        <v>396</v>
      </c>
      <c r="D126" s="1" t="s">
        <v>397</v>
      </c>
      <c r="E126" s="1"/>
      <c r="F126" s="1"/>
      <c r="G126" s="1" t="str">
        <f>IF(ISBLANK(Species_table[[#This Row],[Newcode]]),Species_table[[#This Row],[SpeciesID]],Species_table[[#This Row],[Newcode]])</f>
        <v>MURGY07</v>
      </c>
      <c r="H126" s="1" t="str">
        <f>IF(ISBLANK(Species_table[[#This Row],[Newname]]),Species_table[[#This Row],[LatinName]],Species_table[[#This Row],[Newname]])</f>
        <v>Gymnothorax flavimarginatus</v>
      </c>
      <c r="I126" s="1" t="str">
        <f>Species_table[[#This Row],[Family]]</f>
        <v>MURAENIDAE</v>
      </c>
      <c r="J126">
        <v>1.4E-3</v>
      </c>
      <c r="K126">
        <v>3.05</v>
      </c>
      <c r="R126" s="1" t="s">
        <v>398</v>
      </c>
    </row>
    <row r="127" spans="1:18" x14ac:dyDescent="0.2">
      <c r="A127" s="1" t="s">
        <v>394</v>
      </c>
      <c r="B127" s="1" t="s">
        <v>395</v>
      </c>
      <c r="C127" s="1" t="s">
        <v>399</v>
      </c>
      <c r="D127" s="1" t="s">
        <v>400</v>
      </c>
      <c r="E127" s="1"/>
      <c r="F127" s="1"/>
      <c r="G127" s="1" t="str">
        <f>IF(ISBLANK(Species_table[[#This Row],[Newcode]]),Species_table[[#This Row],[SpeciesID]],Species_table[[#This Row],[Newcode]])</f>
        <v>MURGY23</v>
      </c>
      <c r="H127" s="1" t="str">
        <f>IF(ISBLANK(Species_table[[#This Row],[Newname]]),Species_table[[#This Row],[LatinName]],Species_table[[#This Row],[Newname]])</f>
        <v>Gymnothorax herrei</v>
      </c>
      <c r="I127" s="1" t="str">
        <f>Species_table[[#This Row],[Family]]</f>
        <v>MURAENIDAE</v>
      </c>
      <c r="J127">
        <v>1.4E-3</v>
      </c>
      <c r="K127">
        <v>3.05</v>
      </c>
      <c r="R127" s="1" t="s">
        <v>17</v>
      </c>
    </row>
    <row r="128" spans="1:18" x14ac:dyDescent="0.2">
      <c r="A128" s="1" t="s">
        <v>394</v>
      </c>
      <c r="B128" s="1" t="s">
        <v>395</v>
      </c>
      <c r="C128" s="1" t="s">
        <v>401</v>
      </c>
      <c r="D128" s="1" t="s">
        <v>402</v>
      </c>
      <c r="E128" s="1"/>
      <c r="F128" s="1"/>
      <c r="G128" s="1" t="str">
        <f>IF(ISBLANK(Species_table[[#This Row],[Newcode]]),Species_table[[#This Row],[SpeciesID]],Species_table[[#This Row],[Newcode]])</f>
        <v>MURGY13</v>
      </c>
      <c r="H128" s="1" t="str">
        <f>IF(ISBLANK(Species_table[[#This Row],[Newname]]),Species_table[[#This Row],[LatinName]],Species_table[[#This Row],[Newname]])</f>
        <v>Gymnothorax javanicus</v>
      </c>
      <c r="I128" s="1" t="str">
        <f>Species_table[[#This Row],[Family]]</f>
        <v>MURAENIDAE</v>
      </c>
      <c r="J128">
        <v>1.4E-3</v>
      </c>
      <c r="K128">
        <v>3.05</v>
      </c>
      <c r="R128" s="1" t="s">
        <v>403</v>
      </c>
    </row>
    <row r="129" spans="1:18" x14ac:dyDescent="0.2">
      <c r="A129" t="s">
        <v>641</v>
      </c>
      <c r="B129" s="1" t="s">
        <v>642</v>
      </c>
      <c r="C129" t="s">
        <v>641</v>
      </c>
      <c r="D129" s="1" t="s">
        <v>642</v>
      </c>
      <c r="E129" s="1"/>
      <c r="F129" s="1"/>
      <c r="G129" s="1" t="str">
        <f>IF(ISBLANK(Species_table[[#This Row],[Newcode]]),Species_table[[#This Row],[SpeciesID]],Species_table[[#This Row],[Newcode]])</f>
        <v>NOCATCH</v>
      </c>
      <c r="H129" s="1" t="str">
        <f>IF(ISBLANK(Species_table[[#This Row],[Newname]]),Species_table[[#This Row],[LatinName]],Species_table[[#This Row],[Newname]])</f>
        <v>NO CATCH</v>
      </c>
      <c r="I129" s="1" t="str">
        <f>Species_table[[#This Row],[Family]]</f>
        <v>NO CATCH</v>
      </c>
      <c r="R129" s="1"/>
    </row>
    <row r="130" spans="1:18" x14ac:dyDescent="0.2">
      <c r="A130" s="1" t="s">
        <v>404</v>
      </c>
      <c r="B130" s="1" t="s">
        <v>405</v>
      </c>
      <c r="C130" s="1" t="s">
        <v>406</v>
      </c>
      <c r="D130" s="1" t="s">
        <v>407</v>
      </c>
      <c r="E130" s="1" t="s">
        <v>626</v>
      </c>
      <c r="F130" s="1" t="s">
        <v>406</v>
      </c>
      <c r="G130" s="1" t="str">
        <f>IF(ISBLANK(Species_table[[#This Row],[Newcode]]),Species_table[[#This Row],[SpeciesID]],Species_table[[#This Row],[Newcode]])</f>
        <v>PLACO01</v>
      </c>
      <c r="H130" s="1" t="str">
        <f>IF(ISBLANK(Species_table[[#This Row],[Newname]]),Species_table[[#This Row],[LatinName]],Species_table[[#This Row],[Newname]])</f>
        <v>Cociella crocodilus</v>
      </c>
      <c r="I130" s="1" t="str">
        <f>Species_table[[#This Row],[Family]]</f>
        <v>PLATYCEPHALIDAE</v>
      </c>
      <c r="J130">
        <v>7.6E-3</v>
      </c>
      <c r="K130">
        <v>2.97</v>
      </c>
      <c r="R130" s="1" t="s">
        <v>408</v>
      </c>
    </row>
    <row r="131" spans="1:18" x14ac:dyDescent="0.2">
      <c r="A131" s="1" t="s">
        <v>409</v>
      </c>
      <c r="B131" s="1" t="s">
        <v>410</v>
      </c>
      <c r="C131" s="1" t="s">
        <v>411</v>
      </c>
      <c r="D131" s="1" t="s">
        <v>412</v>
      </c>
      <c r="E131" s="1"/>
      <c r="F131" s="1"/>
      <c r="G131" s="1" t="str">
        <f>IF(ISBLANK(Species_table[[#This Row],[Newcode]]),Species_table[[#This Row],[SpeciesID]],Species_table[[#This Row],[Newcode]])</f>
        <v>PMOAB01</v>
      </c>
      <c r="H131" s="1" t="str">
        <f>IF(ISBLANK(Species_table[[#This Row],[Newname]]),Species_table[[#This Row],[LatinName]],Species_table[[#This Row],[Newname]])</f>
        <v>Abudefduf sordidus</v>
      </c>
      <c r="I131" s="1" t="str">
        <f>Species_table[[#This Row],[Family]]</f>
        <v>POMACANTHIDAE</v>
      </c>
      <c r="J131">
        <v>2.8199999999999999E-2</v>
      </c>
      <c r="K131">
        <v>2.98</v>
      </c>
      <c r="R131" s="1" t="s">
        <v>17</v>
      </c>
    </row>
    <row r="132" spans="1:18" x14ac:dyDescent="0.2">
      <c r="A132" s="1" t="s">
        <v>413</v>
      </c>
      <c r="B132" s="1" t="s">
        <v>414</v>
      </c>
      <c r="C132" s="1" t="s">
        <v>415</v>
      </c>
      <c r="D132" s="1" t="s">
        <v>416</v>
      </c>
      <c r="E132" s="1"/>
      <c r="F132" s="1"/>
      <c r="G132" s="1" t="str">
        <f>IF(ISBLANK(Species_table[[#This Row],[Newcode]]),Species_table[[#This Row],[SpeciesID]],Species_table[[#This Row],[Newcode]])</f>
        <v>PODPL07</v>
      </c>
      <c r="H132" s="1" t="str">
        <f>IF(ISBLANK(Species_table[[#This Row],[Newname]]),Species_table[[#This Row],[LatinName]],Species_table[[#This Row],[Newname]])</f>
        <v>Plectorhinchus pictus</v>
      </c>
      <c r="I132" s="1" t="str">
        <f>Species_table[[#This Row],[Family]]</f>
        <v>POMADASYIDAE (HAEMULIDAE)</v>
      </c>
      <c r="J132">
        <v>2.0400000000000001E-2</v>
      </c>
      <c r="K132">
        <v>2.98</v>
      </c>
      <c r="R132" s="1" t="s">
        <v>417</v>
      </c>
    </row>
    <row r="133" spans="1:18" x14ac:dyDescent="0.2">
      <c r="A133" s="1" t="s">
        <v>418</v>
      </c>
      <c r="B133" s="1" t="s">
        <v>419</v>
      </c>
      <c r="C133" s="1" t="s">
        <v>420</v>
      </c>
      <c r="D133" s="1" t="s">
        <v>421</v>
      </c>
      <c r="E133" s="1"/>
      <c r="F133" s="1"/>
      <c r="G133" s="1" t="str">
        <f>IF(ISBLANK(Species_table[[#This Row],[Newcode]]),Species_table[[#This Row],[SpeciesID]],Species_table[[#This Row],[Newcode]])</f>
        <v>PRIPR03</v>
      </c>
      <c r="H133" s="1" t="str">
        <f>IF(ISBLANK(Species_table[[#This Row],[Newname]]),Species_table[[#This Row],[LatinName]],Species_table[[#This Row],[Newname]])</f>
        <v>Priacanthus hamrur</v>
      </c>
      <c r="I133" s="1" t="str">
        <f>Species_table[[#This Row],[Family]]</f>
        <v>PRIACANTHIDAE</v>
      </c>
      <c r="J133">
        <v>3.09E-2</v>
      </c>
      <c r="K133">
        <v>2.79</v>
      </c>
      <c r="R133" s="1" t="s">
        <v>422</v>
      </c>
    </row>
    <row r="134" spans="1:18" x14ac:dyDescent="0.2">
      <c r="A134" s="1" t="s">
        <v>423</v>
      </c>
      <c r="B134" s="1" t="s">
        <v>424</v>
      </c>
      <c r="C134" s="1" t="s">
        <v>425</v>
      </c>
      <c r="D134" s="1" t="s">
        <v>426</v>
      </c>
      <c r="E134" s="1"/>
      <c r="F134" s="1"/>
      <c r="G134" s="1" t="str">
        <f>IF(ISBLANK(Species_table[[#This Row],[Newcode]]),Species_table[[#This Row],[SpeciesID]],Species_table[[#This Row],[Newcode]])</f>
        <v>RAYDA61</v>
      </c>
      <c r="H134" s="1" t="str">
        <f>IF(ISBLANK(Species_table[[#This Row],[Newname]]),Species_table[[#This Row],[LatinName]],Species_table[[#This Row],[Newname]])</f>
        <v>Taeniura lymma</v>
      </c>
      <c r="I134" s="1" t="str">
        <f>Species_table[[#This Row],[Family]]</f>
        <v>R A Y S</v>
      </c>
      <c r="J134">
        <v>0</v>
      </c>
      <c r="K134">
        <v>0</v>
      </c>
      <c r="R134" s="1" t="s">
        <v>427</v>
      </c>
    </row>
    <row r="135" spans="1:18" x14ac:dyDescent="0.2">
      <c r="A135" s="1" t="s">
        <v>209</v>
      </c>
      <c r="B135" s="1" t="s">
        <v>428</v>
      </c>
      <c r="C135" s="1" t="s">
        <v>429</v>
      </c>
      <c r="D135" s="1" t="s">
        <v>430</v>
      </c>
      <c r="E135" s="1"/>
      <c r="F135" s="1"/>
      <c r="G135" s="1" t="str">
        <f>IF(ISBLANK(Species_table[[#This Row],[Newcode]]),Species_table[[#This Row],[SpeciesID]],Species_table[[#This Row],[Newcode]])</f>
        <v>RACRA01</v>
      </c>
      <c r="H135" s="1" t="str">
        <f>IF(ISBLANK(Species_table[[#This Row],[Newname]]),Species_table[[#This Row],[LatinName]],Species_table[[#This Row],[Newname]])</f>
        <v>Rachycentron canadum</v>
      </c>
      <c r="I135" s="1" t="str">
        <f>Species_table[[#This Row],[Family]]</f>
        <v>Rachycentridae</v>
      </c>
      <c r="J135">
        <v>0</v>
      </c>
      <c r="K135">
        <v>0</v>
      </c>
      <c r="R135" s="1" t="s">
        <v>17</v>
      </c>
    </row>
    <row r="136" spans="1:18" x14ac:dyDescent="0.2">
      <c r="A136" s="1" t="s">
        <v>431</v>
      </c>
      <c r="B136" s="1" t="s">
        <v>432</v>
      </c>
      <c r="C136" s="1" t="s">
        <v>433</v>
      </c>
      <c r="D136" s="1" t="s">
        <v>434</v>
      </c>
      <c r="E136" s="1"/>
      <c r="F136" s="1"/>
      <c r="G136" s="1" t="str">
        <f>IF(ISBLANK(Species_table[[#This Row],[Newcode]]),Species_table[[#This Row],[SpeciesID]],Species_table[[#This Row],[Newcode]])</f>
        <v>SCABO01</v>
      </c>
      <c r="H136" s="1" t="str">
        <f>IF(ISBLANK(Species_table[[#This Row],[Newname]]),Species_table[[#This Row],[LatinName]],Species_table[[#This Row],[Newname]])</f>
        <v>Bolbometopon muricatum</v>
      </c>
      <c r="I136" s="1" t="str">
        <f>Species_table[[#This Row],[Family]]</f>
        <v>SCARIDAE</v>
      </c>
      <c r="J136">
        <v>1.8200000000000001E-2</v>
      </c>
      <c r="K136">
        <v>3.06</v>
      </c>
      <c r="R136" s="1" t="s">
        <v>17</v>
      </c>
    </row>
    <row r="137" spans="1:18" x14ac:dyDescent="0.2">
      <c r="A137" s="1" t="s">
        <v>431</v>
      </c>
      <c r="B137" s="1" t="s">
        <v>432</v>
      </c>
      <c r="C137" s="1" t="s">
        <v>435</v>
      </c>
      <c r="D137" s="1" t="s">
        <v>436</v>
      </c>
      <c r="E137" s="1"/>
      <c r="F137" s="1"/>
      <c r="G137" s="1" t="str">
        <f>IF(ISBLANK(Species_table[[#This Row],[Newcode]]),Species_table[[#This Row],[SpeciesID]],Species_table[[#This Row],[Newcode]])</f>
        <v>SCAHI02</v>
      </c>
      <c r="H137" s="1" t="str">
        <f>IF(ISBLANK(Species_table[[#This Row],[Newname]]),Species_table[[#This Row],[LatinName]],Species_table[[#This Row],[Newname]])</f>
        <v>Hipposcarus harid</v>
      </c>
      <c r="I137" s="1" t="str">
        <f>Species_table[[#This Row],[Family]]</f>
        <v>SCARIDAE</v>
      </c>
      <c r="J137">
        <v>1.8200000000000001E-2</v>
      </c>
      <c r="K137">
        <v>3.06</v>
      </c>
      <c r="R137" s="1" t="s">
        <v>17</v>
      </c>
    </row>
    <row r="138" spans="1:18" x14ac:dyDescent="0.2">
      <c r="A138" s="1" t="s">
        <v>431</v>
      </c>
      <c r="B138" s="1" t="s">
        <v>432</v>
      </c>
      <c r="C138" s="1" t="s">
        <v>437</v>
      </c>
      <c r="D138" s="1" t="s">
        <v>438</v>
      </c>
      <c r="E138" s="1"/>
      <c r="F138" s="1"/>
      <c r="G138" s="1" t="str">
        <f>IF(ISBLANK(Species_table[[#This Row],[Newcode]]),Species_table[[#This Row],[SpeciesID]],Species_table[[#This Row],[Newcode]])</f>
        <v>SCASC62</v>
      </c>
      <c r="H138" s="1" t="str">
        <f>IF(ISBLANK(Species_table[[#This Row],[Newname]]),Species_table[[#This Row],[LatinName]],Species_table[[#This Row],[Newname]])</f>
        <v>Scarus ferrugineus</v>
      </c>
      <c r="I138" s="1" t="str">
        <f>Species_table[[#This Row],[Family]]</f>
        <v>SCARIDAE</v>
      </c>
      <c r="J138">
        <v>1.8200000000000001E-2</v>
      </c>
      <c r="K138">
        <v>3.06</v>
      </c>
      <c r="R138" s="1" t="s">
        <v>17</v>
      </c>
    </row>
    <row r="139" spans="1:18" x14ac:dyDescent="0.2">
      <c r="A139" s="1" t="s">
        <v>431</v>
      </c>
      <c r="B139" s="1" t="s">
        <v>432</v>
      </c>
      <c r="C139" s="1" t="s">
        <v>439</v>
      </c>
      <c r="D139" s="1" t="s">
        <v>440</v>
      </c>
      <c r="E139" s="1"/>
      <c r="F139" s="1"/>
      <c r="G139" s="1" t="str">
        <f>IF(ISBLANK(Species_table[[#This Row],[Newcode]]),Species_table[[#This Row],[SpeciesID]],Species_table[[#This Row],[Newcode]])</f>
        <v>SCASC12</v>
      </c>
      <c r="H139" s="1" t="str">
        <f>IF(ISBLANK(Species_table[[#This Row],[Newname]]),Species_table[[#This Row],[LatinName]],Species_table[[#This Row],[Newname]])</f>
        <v>Scarus frenatus</v>
      </c>
      <c r="I139" s="1" t="str">
        <f>Species_table[[#This Row],[Family]]</f>
        <v>SCARIDAE</v>
      </c>
      <c r="J139">
        <v>1.8200000000000001E-2</v>
      </c>
      <c r="K139">
        <v>3.06</v>
      </c>
      <c r="R139" s="1" t="s">
        <v>441</v>
      </c>
    </row>
    <row r="140" spans="1:18" x14ac:dyDescent="0.2">
      <c r="A140" s="1" t="s">
        <v>431</v>
      </c>
      <c r="B140" s="1" t="s">
        <v>432</v>
      </c>
      <c r="C140" s="1" t="s">
        <v>442</v>
      </c>
      <c r="D140" s="1" t="s">
        <v>443</v>
      </c>
      <c r="E140" s="1"/>
      <c r="F140" s="1"/>
      <c r="G140" s="1" t="str">
        <f>IF(ISBLANK(Species_table[[#This Row],[Newcode]]),Species_table[[#This Row],[SpeciesID]],Species_table[[#This Row],[Newcode]])</f>
        <v>SCASC01</v>
      </c>
      <c r="H140" s="1" t="str">
        <f>IF(ISBLANK(Species_table[[#This Row],[Newname]]),Species_table[[#This Row],[LatinName]],Species_table[[#This Row],[Newname]])</f>
        <v>Scarus ghobban</v>
      </c>
      <c r="I140" s="1" t="str">
        <f>Species_table[[#This Row],[Family]]</f>
        <v>SCARIDAE</v>
      </c>
      <c r="J140">
        <v>1.8200000000000001E-2</v>
      </c>
      <c r="K140">
        <v>3.06</v>
      </c>
      <c r="R140" s="1" t="s">
        <v>444</v>
      </c>
    </row>
    <row r="141" spans="1:18" x14ac:dyDescent="0.2">
      <c r="A141" s="1" t="s">
        <v>445</v>
      </c>
      <c r="B141" s="1" t="s">
        <v>446</v>
      </c>
      <c r="C141" s="1" t="s">
        <v>447</v>
      </c>
      <c r="D141" s="1" t="s">
        <v>448</v>
      </c>
      <c r="E141" s="1"/>
      <c r="F141" s="1"/>
      <c r="G141" s="1" t="str">
        <f>IF(ISBLANK(Species_table[[#This Row],[Newcode]]),Species_table[[#This Row],[SpeciesID]],Species_table[[#This Row],[Newcode]])</f>
        <v>SCMAU01</v>
      </c>
      <c r="H141" s="1" t="str">
        <f>IF(ISBLANK(Species_table[[#This Row],[Newname]]),Species_table[[#This Row],[LatinName]],Species_table[[#This Row],[Newname]])</f>
        <v>Auxis thazard</v>
      </c>
      <c r="I141" s="1" t="str">
        <f>Species_table[[#This Row],[Family]]</f>
        <v>SCOMBRIDAE</v>
      </c>
      <c r="J141">
        <v>9.1000000000000004E-3</v>
      </c>
      <c r="K141">
        <v>3.06</v>
      </c>
      <c r="R141" s="1" t="s">
        <v>449</v>
      </c>
    </row>
    <row r="142" spans="1:18" x14ac:dyDescent="0.2">
      <c r="A142" s="1" t="s">
        <v>445</v>
      </c>
      <c r="B142" s="1" t="s">
        <v>446</v>
      </c>
      <c r="C142" s="1" t="s">
        <v>450</v>
      </c>
      <c r="D142" s="1" t="s">
        <v>451</v>
      </c>
      <c r="E142" s="1"/>
      <c r="F142" s="1"/>
      <c r="G142" s="1" t="str">
        <f>IF(ISBLANK(Species_table[[#This Row],[Newcode]]),Species_table[[#This Row],[SpeciesID]],Species_table[[#This Row],[Newcode]])</f>
        <v>SCMEU02</v>
      </c>
      <c r="H142" s="1" t="str">
        <f>IF(ISBLANK(Species_table[[#This Row],[Newname]]),Species_table[[#This Row],[LatinName]],Species_table[[#This Row],[Newname]])</f>
        <v>Euthynnus affinis</v>
      </c>
      <c r="I142" s="1" t="str">
        <f>Species_table[[#This Row],[Family]]</f>
        <v>SCOMBRIDAE</v>
      </c>
      <c r="J142">
        <v>9.1000000000000004E-3</v>
      </c>
      <c r="K142">
        <v>3.06</v>
      </c>
      <c r="R142" s="1" t="s">
        <v>452</v>
      </c>
    </row>
    <row r="143" spans="1:18" x14ac:dyDescent="0.2">
      <c r="A143" s="1" t="s">
        <v>445</v>
      </c>
      <c r="B143" s="1" t="s">
        <v>446</v>
      </c>
      <c r="C143" s="1" t="s">
        <v>453</v>
      </c>
      <c r="D143" s="1" t="s">
        <v>454</v>
      </c>
      <c r="E143" s="1" t="s">
        <v>457</v>
      </c>
      <c r="F143" s="1" t="s">
        <v>456</v>
      </c>
      <c r="G143" s="1" t="str">
        <f>IF(ISBLANK(Species_table[[#This Row],[Newcode]]),Species_table[[#This Row],[SpeciesID]],Species_table[[#This Row],[Newcode]])</f>
        <v>SCMGR02</v>
      </c>
      <c r="H143" s="1" t="str">
        <f>IF(ISBLANK(Species_table[[#This Row],[Newname]]),Species_table[[#This Row],[LatinName]],Species_table[[#This Row],[Newname]])</f>
        <v>Grammatorcynus bilineatus</v>
      </c>
      <c r="I143" s="1" t="str">
        <f>Species_table[[#This Row],[Family]]</f>
        <v>SCOMBRIDAE</v>
      </c>
      <c r="J143">
        <v>9.1000000000000004E-3</v>
      </c>
      <c r="K143">
        <v>3.06</v>
      </c>
      <c r="R143" s="1" t="s">
        <v>455</v>
      </c>
    </row>
    <row r="144" spans="1:18" x14ac:dyDescent="0.2">
      <c r="A144" s="1" t="s">
        <v>445</v>
      </c>
      <c r="B144" s="1" t="s">
        <v>446</v>
      </c>
      <c r="C144" s="1" t="s">
        <v>456</v>
      </c>
      <c r="D144" s="1" t="s">
        <v>457</v>
      </c>
      <c r="E144" s="1"/>
      <c r="F144" s="1"/>
      <c r="G144" s="1" t="str">
        <f>IF(ISBLANK(Species_table[[#This Row],[Newcode]]),Species_table[[#This Row],[SpeciesID]],Species_table[[#This Row],[Newcode]])</f>
        <v>SCMGR02</v>
      </c>
      <c r="H144" s="1" t="str">
        <f>IF(ISBLANK(Species_table[[#This Row],[Newname]]),Species_table[[#This Row],[LatinName]],Species_table[[#This Row],[Newname]])</f>
        <v>Grammatorcynus bilineatus</v>
      </c>
      <c r="I144" s="1" t="str">
        <f>Species_table[[#This Row],[Family]]</f>
        <v>SCOMBRIDAE</v>
      </c>
      <c r="J144">
        <v>9.1000000000000004E-3</v>
      </c>
      <c r="K144">
        <v>3.06</v>
      </c>
      <c r="R144" s="1" t="s">
        <v>458</v>
      </c>
    </row>
    <row r="145" spans="1:18" x14ac:dyDescent="0.2">
      <c r="A145" s="1" t="s">
        <v>445</v>
      </c>
      <c r="B145" s="1" t="s">
        <v>446</v>
      </c>
      <c r="C145" s="1" t="s">
        <v>459</v>
      </c>
      <c r="D145" s="1" t="s">
        <v>460</v>
      </c>
      <c r="E145" s="1"/>
      <c r="F145" s="1"/>
      <c r="G145" s="1" t="str">
        <f>IF(ISBLANK(Species_table[[#This Row],[Newcode]]),Species_table[[#This Row],[SpeciesID]],Species_table[[#This Row],[Newcode]])</f>
        <v>SCMGY01</v>
      </c>
      <c r="H145" s="1" t="str">
        <f>IF(ISBLANK(Species_table[[#This Row],[Newname]]),Species_table[[#This Row],[LatinName]],Species_table[[#This Row],[Newname]])</f>
        <v>Gymnosarda unicolor</v>
      </c>
      <c r="I145" s="1" t="str">
        <f>Species_table[[#This Row],[Family]]</f>
        <v>SCOMBRIDAE</v>
      </c>
      <c r="J145">
        <v>9.1000000000000004E-3</v>
      </c>
      <c r="K145">
        <v>3.06</v>
      </c>
      <c r="R145" s="1" t="s">
        <v>461</v>
      </c>
    </row>
    <row r="146" spans="1:18" x14ac:dyDescent="0.2">
      <c r="A146" s="1" t="s">
        <v>445</v>
      </c>
      <c r="B146" s="1" t="s">
        <v>446</v>
      </c>
      <c r="C146" s="1" t="s">
        <v>462</v>
      </c>
      <c r="D146" s="1" t="s">
        <v>463</v>
      </c>
      <c r="E146" s="1"/>
      <c r="F146" s="1"/>
      <c r="G146" s="1" t="str">
        <f>IF(ISBLANK(Species_table[[#This Row],[Newcode]]),Species_table[[#This Row],[SpeciesID]],Species_table[[#This Row],[Newcode]])</f>
        <v>SCMKA01</v>
      </c>
      <c r="H146" s="1" t="str">
        <f>IF(ISBLANK(Species_table[[#This Row],[Newname]]),Species_table[[#This Row],[LatinName]],Species_table[[#This Row],[Newname]])</f>
        <v>Katsuwonus pelamis</v>
      </c>
      <c r="I146" s="1" t="str">
        <f>Species_table[[#This Row],[Family]]</f>
        <v>SCOMBRIDAE</v>
      </c>
      <c r="J146">
        <v>9.1000000000000004E-3</v>
      </c>
      <c r="K146">
        <v>3.06</v>
      </c>
      <c r="R146" s="1" t="s">
        <v>464</v>
      </c>
    </row>
    <row r="147" spans="1:18" x14ac:dyDescent="0.2">
      <c r="A147" s="1" t="s">
        <v>445</v>
      </c>
      <c r="B147" s="1" t="s">
        <v>446</v>
      </c>
      <c r="C147" s="1" t="s">
        <v>465</v>
      </c>
      <c r="D147" s="1" t="s">
        <v>466</v>
      </c>
      <c r="E147" s="1"/>
      <c r="F147" s="1"/>
      <c r="G147" s="1" t="str">
        <f>IF(ISBLANK(Species_table[[#This Row],[Newcode]]),Species_table[[#This Row],[SpeciesID]],Species_table[[#This Row],[Newcode]])</f>
        <v>SCMRA01</v>
      </c>
      <c r="H147" s="1" t="str">
        <f>IF(ISBLANK(Species_table[[#This Row],[Newname]]),Species_table[[#This Row],[LatinName]],Species_table[[#This Row],[Newname]])</f>
        <v>Rastrelliger kanagurta</v>
      </c>
      <c r="I147" s="1" t="str">
        <f>Species_table[[#This Row],[Family]]</f>
        <v>SCOMBRIDAE</v>
      </c>
      <c r="J147">
        <v>9.1000000000000004E-3</v>
      </c>
      <c r="K147">
        <v>3.06</v>
      </c>
      <c r="R147" s="1" t="s">
        <v>467</v>
      </c>
    </row>
    <row r="148" spans="1:18" x14ac:dyDescent="0.2">
      <c r="A148" s="1" t="s">
        <v>445</v>
      </c>
      <c r="B148" s="1" t="s">
        <v>446</v>
      </c>
      <c r="C148" s="1" t="s">
        <v>468</v>
      </c>
      <c r="D148" s="1" t="s">
        <v>469</v>
      </c>
      <c r="E148" s="1"/>
      <c r="F148" s="1"/>
      <c r="G148" s="1" t="str">
        <f>IF(ISBLANK(Species_table[[#This Row],[Newcode]]),Species_table[[#This Row],[SpeciesID]],Species_table[[#This Row],[Newcode]])</f>
        <v>SCMSA02</v>
      </c>
      <c r="H148" s="1" t="str">
        <f>IF(ISBLANK(Species_table[[#This Row],[Newname]]),Species_table[[#This Row],[LatinName]],Species_table[[#This Row],[Newname]])</f>
        <v>Sarda orientalis</v>
      </c>
      <c r="I148" s="1" t="str">
        <f>Species_table[[#This Row],[Family]]</f>
        <v>SCOMBRIDAE</v>
      </c>
      <c r="J148">
        <v>9.1000000000000004E-3</v>
      </c>
      <c r="K148">
        <v>3.06</v>
      </c>
      <c r="R148" s="1" t="s">
        <v>470</v>
      </c>
    </row>
    <row r="149" spans="1:18" x14ac:dyDescent="0.2">
      <c r="A149" s="1" t="s">
        <v>445</v>
      </c>
      <c r="B149" s="1" t="s">
        <v>446</v>
      </c>
      <c r="C149" s="1" t="s">
        <v>471</v>
      </c>
      <c r="D149" s="1" t="s">
        <v>472</v>
      </c>
      <c r="E149" s="1" t="s">
        <v>627</v>
      </c>
      <c r="F149" s="1" t="s">
        <v>628</v>
      </c>
      <c r="G149" s="1" t="str">
        <f>IF(ISBLANK(Species_table[[#This Row],[Newcode]]),Species_table[[#This Row],[SpeciesID]],Species_table[[#This Row],[Newcode]])</f>
        <v>SCMSC03</v>
      </c>
      <c r="H149" s="1" t="str">
        <f>IF(ISBLANK(Species_table[[#This Row],[Newname]]),Species_table[[#This Row],[LatinName]],Species_table[[#This Row],[Newname]])</f>
        <v>Scomber australasicus</v>
      </c>
      <c r="I149" s="1" t="str">
        <f>Species_table[[#This Row],[Family]]</f>
        <v>SCOMBRIDAE</v>
      </c>
      <c r="J149">
        <v>9.1000000000000004E-3</v>
      </c>
      <c r="K149">
        <v>3.06</v>
      </c>
      <c r="R149" s="1" t="s">
        <v>473</v>
      </c>
    </row>
    <row r="150" spans="1:18" x14ac:dyDescent="0.2">
      <c r="A150" s="1" t="s">
        <v>445</v>
      </c>
      <c r="B150" s="1" t="s">
        <v>446</v>
      </c>
      <c r="C150" s="1" t="s">
        <v>474</v>
      </c>
      <c r="D150" s="1" t="s">
        <v>475</v>
      </c>
      <c r="E150" s="1"/>
      <c r="F150" s="1"/>
      <c r="G150" s="1" t="str">
        <f>IF(ISBLANK(Species_table[[#This Row],[Newcode]]),Species_table[[#This Row],[SpeciesID]],Species_table[[#This Row],[Newcode]])</f>
        <v>SCMSM03</v>
      </c>
      <c r="H150" s="1" t="str">
        <f>IF(ISBLANK(Species_table[[#This Row],[Newname]]),Species_table[[#This Row],[LatinName]],Species_table[[#This Row],[Newname]])</f>
        <v>Scomberomorus commerson</v>
      </c>
      <c r="I150" s="1" t="str">
        <f>Species_table[[#This Row],[Family]]</f>
        <v>SCOMBRIDAE</v>
      </c>
      <c r="J150">
        <v>9.1000000000000004E-3</v>
      </c>
      <c r="K150">
        <v>3.06</v>
      </c>
      <c r="R150" s="1" t="s">
        <v>476</v>
      </c>
    </row>
    <row r="151" spans="1:18" x14ac:dyDescent="0.2">
      <c r="A151" s="1" t="s">
        <v>445</v>
      </c>
      <c r="B151" s="1" t="s">
        <v>446</v>
      </c>
      <c r="C151" s="1" t="s">
        <v>477</v>
      </c>
      <c r="D151" s="1" t="s">
        <v>478</v>
      </c>
      <c r="E151" s="1" t="s">
        <v>475</v>
      </c>
      <c r="F151" s="1" t="s">
        <v>474</v>
      </c>
      <c r="G151" s="1" t="str">
        <f>IF(ISBLANK(Species_table[[#This Row],[Newcode]]),Species_table[[#This Row],[SpeciesID]],Species_table[[#This Row],[Newcode]])</f>
        <v>SCMSM03</v>
      </c>
      <c r="H151" s="1" t="str">
        <f>IF(ISBLANK(Species_table[[#This Row],[Newname]]),Species_table[[#This Row],[LatinName]],Species_table[[#This Row],[Newname]])</f>
        <v>Scomberomorus commerson</v>
      </c>
      <c r="I151" s="1" t="str">
        <f>Species_table[[#This Row],[Family]]</f>
        <v>SCOMBRIDAE</v>
      </c>
      <c r="J151">
        <v>9.1000000000000004E-3</v>
      </c>
      <c r="K151">
        <v>3.06</v>
      </c>
      <c r="R151" s="1" t="s">
        <v>479</v>
      </c>
    </row>
    <row r="152" spans="1:18" x14ac:dyDescent="0.2">
      <c r="A152" s="1" t="s">
        <v>445</v>
      </c>
      <c r="B152" s="1" t="s">
        <v>446</v>
      </c>
      <c r="C152" s="1" t="s">
        <v>480</v>
      </c>
      <c r="D152" s="1" t="s">
        <v>481</v>
      </c>
      <c r="E152" s="1" t="s">
        <v>475</v>
      </c>
      <c r="F152" s="1" t="s">
        <v>474</v>
      </c>
      <c r="G152" s="1" t="str">
        <f>IF(ISBLANK(Species_table[[#This Row],[Newcode]]),Species_table[[#This Row],[SpeciesID]],Species_table[[#This Row],[Newcode]])</f>
        <v>SCMSM03</v>
      </c>
      <c r="H152" s="1" t="str">
        <f>IF(ISBLANK(Species_table[[#This Row],[Newname]]),Species_table[[#This Row],[LatinName]],Species_table[[#This Row],[Newname]])</f>
        <v>Scomberomorus commerson</v>
      </c>
      <c r="I152" s="1" t="str">
        <f>Species_table[[#This Row],[Family]]</f>
        <v>SCOMBRIDAE</v>
      </c>
      <c r="J152">
        <v>9.1000000000000004E-3</v>
      </c>
      <c r="K152">
        <v>3.06</v>
      </c>
      <c r="R152" s="1" t="s">
        <v>482</v>
      </c>
    </row>
    <row r="153" spans="1:18" x14ac:dyDescent="0.2">
      <c r="A153" s="1" t="s">
        <v>445</v>
      </c>
      <c r="B153" s="1" t="s">
        <v>446</v>
      </c>
      <c r="C153" s="1" t="s">
        <v>483</v>
      </c>
      <c r="D153" s="1" t="s">
        <v>484</v>
      </c>
      <c r="E153" s="1"/>
      <c r="F153" s="1"/>
      <c r="G153" s="1" t="str">
        <f>IF(ISBLANK(Species_table[[#This Row],[Newcode]]),Species_table[[#This Row],[SpeciesID]],Species_table[[#This Row],[Newcode]])</f>
        <v>SCMTH02</v>
      </c>
      <c r="H153" s="1" t="str">
        <f>IF(ISBLANK(Species_table[[#This Row],[Newname]]),Species_table[[#This Row],[LatinName]],Species_table[[#This Row],[Newname]])</f>
        <v>Thunnus albacares</v>
      </c>
      <c r="I153" s="1" t="str">
        <f>Species_table[[#This Row],[Family]]</f>
        <v>SCOMBRIDAE</v>
      </c>
      <c r="J153">
        <v>9.1000000000000004E-3</v>
      </c>
      <c r="K153">
        <v>3.06</v>
      </c>
      <c r="R153" s="1" t="s">
        <v>485</v>
      </c>
    </row>
    <row r="154" spans="1:18" x14ac:dyDescent="0.2">
      <c r="A154" s="1" t="s">
        <v>445</v>
      </c>
      <c r="B154" s="1" t="s">
        <v>446</v>
      </c>
      <c r="C154" s="1" t="s">
        <v>486</v>
      </c>
      <c r="D154" s="1" t="s">
        <v>487</v>
      </c>
      <c r="E154" s="1"/>
      <c r="F154" s="1"/>
      <c r="G154" s="1" t="str">
        <f>IF(ISBLANK(Species_table[[#This Row],[Newcode]]),Species_table[[#This Row],[SpeciesID]],Species_table[[#This Row],[Newcode]])</f>
        <v>SCMTH05</v>
      </c>
      <c r="H154" s="1" t="str">
        <f>IF(ISBLANK(Species_table[[#This Row],[Newname]]),Species_table[[#This Row],[LatinName]],Species_table[[#This Row],[Newname]])</f>
        <v xml:space="preserve">Thunnus tonggol </v>
      </c>
      <c r="I154" s="1" t="str">
        <f>Species_table[[#This Row],[Family]]</f>
        <v>SCOMBRIDAE</v>
      </c>
      <c r="J154">
        <v>9.1000000000000004E-3</v>
      </c>
      <c r="K154">
        <v>3.06</v>
      </c>
      <c r="R154" s="1" t="s">
        <v>17</v>
      </c>
    </row>
    <row r="155" spans="1:18" x14ac:dyDescent="0.2">
      <c r="A155" s="1" t="s">
        <v>488</v>
      </c>
      <c r="B155" s="1" t="s">
        <v>489</v>
      </c>
      <c r="C155" s="1" t="s">
        <v>490</v>
      </c>
      <c r="D155" s="1" t="s">
        <v>491</v>
      </c>
      <c r="E155" s="1" t="s">
        <v>629</v>
      </c>
      <c r="F155" s="1" t="s">
        <v>490</v>
      </c>
      <c r="G155" s="1" t="str">
        <f>IF(ISBLANK(Species_table[[#This Row],[Newcode]]),Species_table[[#This Row],[SpeciesID]],Species_table[[#This Row],[Newcode]])</f>
        <v>SERAE01</v>
      </c>
      <c r="H155" s="1" t="str">
        <f>IF(ISBLANK(Species_table[[#This Row],[Newname]]),Species_table[[#This Row],[LatinName]],Species_table[[#This Row],[Newname]])</f>
        <v>Cephaplpholis rogaa</v>
      </c>
      <c r="I155" s="1" t="str">
        <f>Species_table[[#This Row],[Family]]</f>
        <v>SERRANIDAE</v>
      </c>
      <c r="J155">
        <v>1.12E-2</v>
      </c>
      <c r="K155">
        <v>3.18</v>
      </c>
      <c r="R155" s="1" t="s">
        <v>492</v>
      </c>
    </row>
    <row r="156" spans="1:18" x14ac:dyDescent="0.2">
      <c r="A156" s="1" t="s">
        <v>488</v>
      </c>
      <c r="B156" s="1" t="s">
        <v>489</v>
      </c>
      <c r="C156" s="1" t="s">
        <v>493</v>
      </c>
      <c r="D156" s="1" t="s">
        <v>494</v>
      </c>
      <c r="E156" s="1"/>
      <c r="F156" s="1"/>
      <c r="G156" s="1" t="str">
        <f>IF(ISBLANK(Species_table[[#This Row],[Newcode]]),Species_table[[#This Row],[SpeciesID]],Species_table[[#This Row],[Newcode]])</f>
        <v>SERCE07</v>
      </c>
      <c r="H156" s="1" t="str">
        <f>IF(ISBLANK(Species_table[[#This Row],[Newname]]),Species_table[[#This Row],[LatinName]],Species_table[[#This Row],[Newname]])</f>
        <v>Cephalopholis argus</v>
      </c>
      <c r="I156" s="1" t="str">
        <f>Species_table[[#This Row],[Family]]</f>
        <v>SERRANIDAE</v>
      </c>
      <c r="J156">
        <v>1.12E-2</v>
      </c>
      <c r="K156">
        <v>3.18</v>
      </c>
      <c r="R156" s="1" t="s">
        <v>495</v>
      </c>
    </row>
    <row r="157" spans="1:18" x14ac:dyDescent="0.2">
      <c r="A157" s="1" t="s">
        <v>488</v>
      </c>
      <c r="B157" s="1" t="s">
        <v>489</v>
      </c>
      <c r="C157" s="1" t="s">
        <v>496</v>
      </c>
      <c r="D157" s="1" t="s">
        <v>497</v>
      </c>
      <c r="E157" s="1" t="s">
        <v>630</v>
      </c>
      <c r="F157" s="1" t="s">
        <v>496</v>
      </c>
      <c r="G157" s="1" t="str">
        <f>IF(ISBLANK(Species_table[[#This Row],[Newcode]]),Species_table[[#This Row],[SpeciesID]],Species_table[[#This Row],[Newcode]])</f>
        <v>SERCE09</v>
      </c>
      <c r="H157" s="1" t="str">
        <f>IF(ISBLANK(Species_table[[#This Row],[Newname]]),Species_table[[#This Row],[LatinName]],Species_table[[#This Row],[Newname]])</f>
        <v>Cephalopholis miniatus</v>
      </c>
      <c r="I157" s="1" t="str">
        <f>Species_table[[#This Row],[Family]]</f>
        <v>SERRANIDAE</v>
      </c>
      <c r="J157">
        <v>1.12E-2</v>
      </c>
      <c r="K157">
        <v>3.18</v>
      </c>
      <c r="R157" s="1" t="s">
        <v>17</v>
      </c>
    </row>
    <row r="158" spans="1:18" x14ac:dyDescent="0.2">
      <c r="A158" s="1" t="s">
        <v>488</v>
      </c>
      <c r="B158" s="1" t="s">
        <v>489</v>
      </c>
      <c r="C158" s="1" t="s">
        <v>498</v>
      </c>
      <c r="D158" s="1" t="s">
        <v>499</v>
      </c>
      <c r="E158" s="1"/>
      <c r="F158" s="1"/>
      <c r="G158" s="1" t="str">
        <f>IF(ISBLANK(Species_table[[#This Row],[Newcode]]),Species_table[[#This Row],[SpeciesID]],Species_table[[#This Row],[Newcode]])</f>
        <v>SERCE04</v>
      </c>
      <c r="H158" s="1" t="str">
        <f>IF(ISBLANK(Species_table[[#This Row],[Newname]]),Species_table[[#This Row],[LatinName]],Species_table[[#This Row],[Newname]])</f>
        <v>Cephalopholis oligosticta</v>
      </c>
      <c r="I158" s="1" t="str">
        <f>Species_table[[#This Row],[Family]]</f>
        <v>SERRANIDAE</v>
      </c>
      <c r="J158">
        <v>1.12E-2</v>
      </c>
      <c r="K158">
        <v>3.18</v>
      </c>
      <c r="R158" s="1" t="s">
        <v>500</v>
      </c>
    </row>
    <row r="159" spans="1:18" x14ac:dyDescent="0.2">
      <c r="A159" s="1" t="s">
        <v>488</v>
      </c>
      <c r="B159" s="1" t="s">
        <v>489</v>
      </c>
      <c r="C159" s="1" t="s">
        <v>501</v>
      </c>
      <c r="D159" s="1" t="s">
        <v>502</v>
      </c>
      <c r="E159" s="1"/>
      <c r="F159" s="1"/>
      <c r="G159" s="1" t="str">
        <f>IF(ISBLANK(Species_table[[#This Row],[Newcode]]),Species_table[[#This Row],[SpeciesID]],Species_table[[#This Row],[Newcode]])</f>
        <v>SERCE12</v>
      </c>
      <c r="H159" s="1" t="str">
        <f>IF(ISBLANK(Species_table[[#This Row],[Newname]]),Species_table[[#This Row],[LatinName]],Species_table[[#This Row],[Newname]])</f>
        <v>Cephalopholus sexmaculata</v>
      </c>
      <c r="I159" s="1" t="str">
        <f>Species_table[[#This Row],[Family]]</f>
        <v>SERRANIDAE</v>
      </c>
      <c r="J159">
        <v>1.12E-2</v>
      </c>
      <c r="K159">
        <v>3.18</v>
      </c>
      <c r="R159" s="1" t="s">
        <v>503</v>
      </c>
    </row>
    <row r="160" spans="1:18" x14ac:dyDescent="0.2">
      <c r="A160" s="1" t="s">
        <v>488</v>
      </c>
      <c r="B160" s="1" t="s">
        <v>489</v>
      </c>
      <c r="C160" s="1" t="s">
        <v>504</v>
      </c>
      <c r="D160" s="1" t="s">
        <v>505</v>
      </c>
      <c r="E160" s="1"/>
      <c r="F160" s="1"/>
      <c r="G160" s="1" t="str">
        <f>IF(ISBLANK(Species_table[[#This Row],[Newcode]]),Species_table[[#This Row],[SpeciesID]],Species_table[[#This Row],[Newcode]])</f>
        <v>SERCE18</v>
      </c>
      <c r="H160" s="1" t="str">
        <f>IF(ISBLANK(Species_table[[#This Row],[Newname]]),Species_table[[#This Row],[LatinName]],Species_table[[#This Row],[Newname]])</f>
        <v>Cephalopholus hemistiktos</v>
      </c>
      <c r="I160" s="1" t="str">
        <f>Species_table[[#This Row],[Family]]</f>
        <v>SERRANIDAE</v>
      </c>
      <c r="J160">
        <v>1.12E-2</v>
      </c>
      <c r="K160">
        <v>3.18</v>
      </c>
      <c r="R160" s="1" t="s">
        <v>506</v>
      </c>
    </row>
    <row r="161" spans="1:18" x14ac:dyDescent="0.2">
      <c r="A161" s="1" t="s">
        <v>488</v>
      </c>
      <c r="B161" s="1" t="s">
        <v>489</v>
      </c>
      <c r="C161" s="1" t="s">
        <v>507</v>
      </c>
      <c r="D161" s="1" t="s">
        <v>508</v>
      </c>
      <c r="E161" s="1"/>
      <c r="F161" s="1"/>
      <c r="G161" s="1" t="str">
        <f>IF(ISBLANK(Species_table[[#This Row],[Newcode]]),Species_table[[#This Row],[SpeciesID]],Species_table[[#This Row],[Newcode]])</f>
        <v>SEREP08</v>
      </c>
      <c r="H161" s="1" t="str">
        <f>IF(ISBLANK(Species_table[[#This Row],[Newname]]),Species_table[[#This Row],[LatinName]],Species_table[[#This Row],[Newname]])</f>
        <v xml:space="preserve">Epinephelus areolatus </v>
      </c>
      <c r="I161" s="1" t="str">
        <f>Species_table[[#This Row],[Family]]</f>
        <v>SERRANIDAE</v>
      </c>
      <c r="J161">
        <v>1.12E-2</v>
      </c>
      <c r="K161">
        <v>3.18</v>
      </c>
      <c r="R161" s="1" t="s">
        <v>17</v>
      </c>
    </row>
    <row r="162" spans="1:18" x14ac:dyDescent="0.2">
      <c r="A162" s="1" t="s">
        <v>488</v>
      </c>
      <c r="B162" s="1" t="s">
        <v>489</v>
      </c>
      <c r="C162" s="1" t="s">
        <v>509</v>
      </c>
      <c r="D162" s="1" t="s">
        <v>510</v>
      </c>
      <c r="E162" s="1"/>
      <c r="F162" s="1"/>
      <c r="G162" s="1" t="str">
        <f>IF(ISBLANK(Species_table[[#This Row],[Newcode]]),Species_table[[#This Row],[SpeciesID]],Species_table[[#This Row],[Newcode]])</f>
        <v>SEREP18</v>
      </c>
      <c r="H162" s="1" t="str">
        <f>IF(ISBLANK(Species_table[[#This Row],[Newname]]),Species_table[[#This Row],[LatinName]],Species_table[[#This Row],[Newname]])</f>
        <v>Epinephelus chlorostigma</v>
      </c>
      <c r="I162" s="1" t="str">
        <f>Species_table[[#This Row],[Family]]</f>
        <v>SERRANIDAE</v>
      </c>
      <c r="J162">
        <v>1.12E-2</v>
      </c>
      <c r="K162">
        <v>3.18</v>
      </c>
      <c r="R162" s="1" t="s">
        <v>511</v>
      </c>
    </row>
    <row r="163" spans="1:18" x14ac:dyDescent="0.2">
      <c r="A163" s="1" t="s">
        <v>488</v>
      </c>
      <c r="B163" s="1" t="s">
        <v>489</v>
      </c>
      <c r="C163" s="1" t="s">
        <v>512</v>
      </c>
      <c r="D163" s="1" t="s">
        <v>513</v>
      </c>
      <c r="E163" s="1"/>
      <c r="F163" s="1"/>
      <c r="G163" s="1" t="str">
        <f>IF(ISBLANK(Species_table[[#This Row],[Newcode]]),Species_table[[#This Row],[SpeciesID]],Species_table[[#This Row],[Newcode]])</f>
        <v>SEREP62</v>
      </c>
      <c r="H163" s="1" t="str">
        <f>IF(ISBLANK(Species_table[[#This Row],[Newname]]),Species_table[[#This Row],[LatinName]],Species_table[[#This Row],[Newname]])</f>
        <v>Epinephelus coioides</v>
      </c>
      <c r="I163" s="1" t="str">
        <f>Species_table[[#This Row],[Family]]</f>
        <v>SERRANIDAE</v>
      </c>
      <c r="J163">
        <v>1.12E-2</v>
      </c>
      <c r="K163">
        <v>3.18</v>
      </c>
      <c r="R163" s="1" t="s">
        <v>17</v>
      </c>
    </row>
    <row r="164" spans="1:18" x14ac:dyDescent="0.2">
      <c r="A164" s="1" t="s">
        <v>488</v>
      </c>
      <c r="B164" s="1" t="s">
        <v>489</v>
      </c>
      <c r="C164" s="1" t="s">
        <v>514</v>
      </c>
      <c r="D164" s="1" t="s">
        <v>515</v>
      </c>
      <c r="E164" s="1"/>
      <c r="F164" s="1"/>
      <c r="G164" s="1" t="str">
        <f>IF(ISBLANK(Species_table[[#This Row],[Newcode]]),Species_table[[#This Row],[SpeciesID]],Species_table[[#This Row],[Newcode]])</f>
        <v>SEREP12</v>
      </c>
      <c r="H164" s="1" t="str">
        <f>IF(ISBLANK(Species_table[[#This Row],[Newname]]),Species_table[[#This Row],[LatinName]],Species_table[[#This Row],[Newname]])</f>
        <v>Epinephelus fuscoguttatus</v>
      </c>
      <c r="I164" s="1" t="str">
        <f>Species_table[[#This Row],[Family]]</f>
        <v>SERRANIDAE</v>
      </c>
      <c r="J164">
        <v>1.12E-2</v>
      </c>
      <c r="K164">
        <v>3.18</v>
      </c>
      <c r="R164" s="1" t="s">
        <v>516</v>
      </c>
    </row>
    <row r="165" spans="1:18" x14ac:dyDescent="0.2">
      <c r="A165" s="1" t="s">
        <v>488</v>
      </c>
      <c r="B165" s="1" t="s">
        <v>489</v>
      </c>
      <c r="C165" s="1" t="s">
        <v>517</v>
      </c>
      <c r="D165" s="1" t="s">
        <v>518</v>
      </c>
      <c r="E165" s="1"/>
      <c r="F165" s="1"/>
      <c r="G165" s="1" t="str">
        <f>IF(ISBLANK(Species_table[[#This Row],[Newcode]]),Species_table[[#This Row],[SpeciesID]],Species_table[[#This Row],[Newcode]])</f>
        <v>SEREP46</v>
      </c>
      <c r="H165" s="1" t="str">
        <f>IF(ISBLANK(Species_table[[#This Row],[Newname]]),Species_table[[#This Row],[LatinName]],Species_table[[#This Row],[Newname]])</f>
        <v>Epinephelus lanceolatus</v>
      </c>
      <c r="I165" s="1" t="str">
        <f>Species_table[[#This Row],[Family]]</f>
        <v>SERRANIDAE</v>
      </c>
      <c r="J165">
        <v>1.12E-2</v>
      </c>
      <c r="K165">
        <v>3.18</v>
      </c>
      <c r="R165" s="1" t="s">
        <v>17</v>
      </c>
    </row>
    <row r="166" spans="1:18" x14ac:dyDescent="0.2">
      <c r="A166" s="1" t="s">
        <v>488</v>
      </c>
      <c r="B166" s="1" t="s">
        <v>489</v>
      </c>
      <c r="C166" s="1" t="s">
        <v>519</v>
      </c>
      <c r="D166" s="1" t="s">
        <v>520</v>
      </c>
      <c r="E166" s="1"/>
      <c r="F166" s="1"/>
      <c r="G166" s="1" t="str">
        <f>IF(ISBLANK(Species_table[[#This Row],[Newcode]]),Species_table[[#This Row],[SpeciesID]],Species_table[[#This Row],[Newcode]])</f>
        <v>SEREP73</v>
      </c>
      <c r="H166" s="1" t="str">
        <f>IF(ISBLANK(Species_table[[#This Row],[Newname]]),Species_table[[#This Row],[LatinName]],Species_table[[#This Row],[Newname]])</f>
        <v>Epinephelus microdon</v>
      </c>
      <c r="I166" s="1" t="str">
        <f>Species_table[[#This Row],[Family]]</f>
        <v>SERRANIDAE</v>
      </c>
      <c r="J166">
        <v>1.12E-2</v>
      </c>
      <c r="K166">
        <v>3.18</v>
      </c>
      <c r="L166">
        <v>8.6E-3</v>
      </c>
      <c r="M166">
        <v>3.1718999999999999</v>
      </c>
      <c r="N166">
        <v>8.6E-3</v>
      </c>
      <c r="O166">
        <v>3.1718999999999999</v>
      </c>
      <c r="P166">
        <v>8.6E-3</v>
      </c>
      <c r="Q166">
        <v>3.1718999999999999</v>
      </c>
      <c r="R166" s="1" t="s">
        <v>521</v>
      </c>
    </row>
    <row r="167" spans="1:18" x14ac:dyDescent="0.2">
      <c r="A167" s="1" t="s">
        <v>488</v>
      </c>
      <c r="B167" s="1" t="s">
        <v>489</v>
      </c>
      <c r="C167" s="1" t="s">
        <v>522</v>
      </c>
      <c r="D167" s="1" t="s">
        <v>523</v>
      </c>
      <c r="E167" s="1"/>
      <c r="F167" s="1"/>
      <c r="G167" s="1" t="str">
        <f>IF(ISBLANK(Species_table[[#This Row],[Newcode]]),Species_table[[#This Row],[SpeciesID]],Species_table[[#This Row],[Newcode]])</f>
        <v>SEREP69</v>
      </c>
      <c r="H167" s="1" t="str">
        <f>IF(ISBLANK(Species_table[[#This Row],[Newname]]),Species_table[[#This Row],[LatinName]],Species_table[[#This Row],[Newname]])</f>
        <v xml:space="preserve">Epinephelus polyphekadion </v>
      </c>
      <c r="I167" s="1" t="str">
        <f>Species_table[[#This Row],[Family]]</f>
        <v>SERRANIDAE</v>
      </c>
      <c r="J167">
        <v>1.12E-2</v>
      </c>
      <c r="K167">
        <v>3.18</v>
      </c>
      <c r="R167" s="1" t="s">
        <v>17</v>
      </c>
    </row>
    <row r="168" spans="1:18" x14ac:dyDescent="0.2">
      <c r="A168" s="1" t="s">
        <v>488</v>
      </c>
      <c r="B168" s="1" t="s">
        <v>489</v>
      </c>
      <c r="C168" s="1" t="s">
        <v>524</v>
      </c>
      <c r="D168" s="1" t="s">
        <v>525</v>
      </c>
      <c r="E168" s="1" t="s">
        <v>631</v>
      </c>
      <c r="F168" s="1" t="s">
        <v>632</v>
      </c>
      <c r="G168" s="1" t="str">
        <f>IF(ISBLANK(Species_table[[#This Row],[Newcode]]),Species_table[[#This Row],[SpeciesID]],Species_table[[#This Row],[Newcode]])</f>
        <v>SEREP03</v>
      </c>
      <c r="H168" s="1" t="str">
        <f>IF(ISBLANK(Species_table[[#This Row],[Newname]]),Species_table[[#This Row],[LatinName]],Species_table[[#This Row],[Newname]])</f>
        <v>Epinephelus fasciatus</v>
      </c>
      <c r="I168" s="1" t="str">
        <f>Species_table[[#This Row],[Family]]</f>
        <v>SERRANIDAE</v>
      </c>
      <c r="J168">
        <v>1.12E-2</v>
      </c>
      <c r="K168">
        <v>3.18</v>
      </c>
      <c r="R168" s="1" t="s">
        <v>526</v>
      </c>
    </row>
    <row r="169" spans="1:18" x14ac:dyDescent="0.2">
      <c r="A169" s="1" t="s">
        <v>488</v>
      </c>
      <c r="B169" s="1" t="s">
        <v>489</v>
      </c>
      <c r="C169" s="1" t="s">
        <v>527</v>
      </c>
      <c r="D169" s="1" t="s">
        <v>528</v>
      </c>
      <c r="E169" s="1"/>
      <c r="F169" s="1"/>
      <c r="G169" s="1" t="str">
        <f>IF(ISBLANK(Species_table[[#This Row],[Newcode]]),Species_table[[#This Row],[SpeciesID]],Species_table[[#This Row],[Newcode]])</f>
        <v>SEREP17</v>
      </c>
      <c r="H169" s="1" t="str">
        <f>IF(ISBLANK(Species_table[[#This Row],[Newname]]),Species_table[[#This Row],[LatinName]],Species_table[[#This Row],[Newname]])</f>
        <v>Epinephelus summana</v>
      </c>
      <c r="I169" s="1" t="str">
        <f>Species_table[[#This Row],[Family]]</f>
        <v>SERRANIDAE</v>
      </c>
      <c r="J169">
        <v>1.12E-2</v>
      </c>
      <c r="K169">
        <v>3.18</v>
      </c>
      <c r="L169">
        <v>7.7999999999999996E-3</v>
      </c>
      <c r="M169">
        <v>3.1886000000000001</v>
      </c>
      <c r="N169">
        <v>7.7999999999999996E-3</v>
      </c>
      <c r="O169">
        <v>3.1886000000000001</v>
      </c>
      <c r="P169">
        <v>7.7999999999999996E-3</v>
      </c>
      <c r="Q169">
        <v>3.1886000000000001</v>
      </c>
      <c r="R169" s="1" t="s">
        <v>529</v>
      </c>
    </row>
    <row r="170" spans="1:18" x14ac:dyDescent="0.2">
      <c r="A170" s="1" t="s">
        <v>488</v>
      </c>
      <c r="B170" s="1" t="s">
        <v>489</v>
      </c>
      <c r="C170" s="1" t="s">
        <v>530</v>
      </c>
      <c r="D170" s="1" t="s">
        <v>531</v>
      </c>
      <c r="E170" s="1"/>
      <c r="F170" s="1"/>
      <c r="G170" s="1" t="str">
        <f>IF(ISBLANK(Species_table[[#This Row],[Newcode]]),Species_table[[#This Row],[SpeciesID]],Species_table[[#This Row],[Newcode]])</f>
        <v>SEREP07</v>
      </c>
      <c r="H170" s="1" t="str">
        <f>IF(ISBLANK(Species_table[[#This Row],[Newname]]),Species_table[[#This Row],[LatinName]],Species_table[[#This Row],[Newname]])</f>
        <v>Epinephelus tauvina</v>
      </c>
      <c r="I170" s="1" t="str">
        <f>Species_table[[#This Row],[Family]]</f>
        <v>SERRANIDAE</v>
      </c>
      <c r="J170">
        <v>1.12E-2</v>
      </c>
      <c r="K170">
        <v>3.18</v>
      </c>
      <c r="R170" s="1" t="s">
        <v>532</v>
      </c>
    </row>
    <row r="171" spans="1:18" x14ac:dyDescent="0.2">
      <c r="A171" s="1" t="s">
        <v>488</v>
      </c>
      <c r="B171" s="1" t="s">
        <v>489</v>
      </c>
      <c r="C171" s="1" t="s">
        <v>533</v>
      </c>
      <c r="D171" s="1" t="s">
        <v>534</v>
      </c>
      <c r="E171" s="1"/>
      <c r="F171" s="1"/>
      <c r="G171" s="1" t="str">
        <f>IF(ISBLANK(Species_table[[#This Row],[Newcode]]),Species_table[[#This Row],[SpeciesID]],Species_table[[#This Row],[Newcode]])</f>
        <v>SERPL03</v>
      </c>
      <c r="H171" s="1" t="str">
        <f>IF(ISBLANK(Species_table[[#This Row],[Newname]]),Species_table[[#This Row],[LatinName]],Species_table[[#This Row],[Newname]])</f>
        <v>Plectropomus areolatus</v>
      </c>
      <c r="I171" s="1" t="str">
        <f>Species_table[[#This Row],[Family]]</f>
        <v>SERRANIDAE</v>
      </c>
      <c r="J171">
        <v>1.12E-2</v>
      </c>
      <c r="K171">
        <v>3.18</v>
      </c>
      <c r="L171">
        <v>8.5000000000000006E-3</v>
      </c>
      <c r="M171">
        <v>3.1257000000000001</v>
      </c>
      <c r="N171">
        <v>9.9000000000000008E-3</v>
      </c>
      <c r="O171">
        <v>3.0871</v>
      </c>
      <c r="P171">
        <v>9.1999999999999998E-3</v>
      </c>
      <c r="Q171">
        <v>3.1063999999999998</v>
      </c>
      <c r="R171" s="1" t="s">
        <v>17</v>
      </c>
    </row>
    <row r="172" spans="1:18" x14ac:dyDescent="0.2">
      <c r="A172" s="1" t="s">
        <v>488</v>
      </c>
      <c r="B172" s="1" t="s">
        <v>489</v>
      </c>
      <c r="C172" s="1" t="s">
        <v>535</v>
      </c>
      <c r="D172" s="1" t="s">
        <v>536</v>
      </c>
      <c r="E172" s="1" t="s">
        <v>633</v>
      </c>
      <c r="F172" s="1" t="s">
        <v>535</v>
      </c>
      <c r="G172" s="1" t="str">
        <f>IF(ISBLANK(Species_table[[#This Row],[Newcode]]),Species_table[[#This Row],[SpeciesID]],Species_table[[#This Row],[Newcode]])</f>
        <v>SERPL07</v>
      </c>
      <c r="H172" s="1" t="str">
        <f>IF(ISBLANK(Species_table[[#This Row],[Newname]]),Species_table[[#This Row],[LatinName]],Species_table[[#This Row],[Newname]])</f>
        <v>Plectropomus pessuliferus marisrubri</v>
      </c>
      <c r="I172" s="1" t="str">
        <f>Species_table[[#This Row],[Family]]</f>
        <v>SERRANIDAE</v>
      </c>
      <c r="J172">
        <v>1.12E-2</v>
      </c>
      <c r="K172">
        <v>3.18</v>
      </c>
      <c r="L172">
        <v>7.0000000000000001E-3</v>
      </c>
      <c r="M172">
        <v>3.1490999999999998</v>
      </c>
      <c r="N172">
        <v>7.1999999999999998E-3</v>
      </c>
      <c r="O172">
        <v>3.1427999999999998</v>
      </c>
      <c r="P172">
        <v>7.1000000000000004E-3</v>
      </c>
      <c r="Q172">
        <v>3.14595</v>
      </c>
      <c r="R172" s="1" t="s">
        <v>17</v>
      </c>
    </row>
    <row r="173" spans="1:18" x14ac:dyDescent="0.2">
      <c r="A173" s="1" t="s">
        <v>488</v>
      </c>
      <c r="B173" s="1" t="s">
        <v>489</v>
      </c>
      <c r="C173" s="1" t="s">
        <v>537</v>
      </c>
      <c r="D173" s="1" t="s">
        <v>538</v>
      </c>
      <c r="E173" s="1"/>
      <c r="F173" s="1"/>
      <c r="G173" s="1" t="str">
        <f>IF(ISBLANK(Species_table[[#This Row],[Newcode]]),Species_table[[#This Row],[SpeciesID]],Species_table[[#This Row],[Newcode]])</f>
        <v>SERVA01</v>
      </c>
      <c r="H173" s="1" t="str">
        <f>IF(ISBLANK(Species_table[[#This Row],[Newname]]),Species_table[[#This Row],[LatinName]],Species_table[[#This Row],[Newname]])</f>
        <v>Variola louti</v>
      </c>
      <c r="I173" s="1" t="str">
        <f>Species_table[[#This Row],[Family]]</f>
        <v>SERRANIDAE</v>
      </c>
      <c r="J173">
        <v>1.12E-2</v>
      </c>
      <c r="K173">
        <v>3.18</v>
      </c>
      <c r="R173" s="1" t="s">
        <v>539</v>
      </c>
    </row>
    <row r="174" spans="1:18" x14ac:dyDescent="0.2">
      <c r="A174" s="1" t="s">
        <v>540</v>
      </c>
      <c r="B174" s="1" t="s">
        <v>541</v>
      </c>
      <c r="C174" s="1" t="s">
        <v>542</v>
      </c>
      <c r="D174" s="1" t="s">
        <v>543</v>
      </c>
      <c r="E174" s="1"/>
      <c r="F174" s="1"/>
      <c r="G174" s="1" t="str">
        <f>IF(ISBLANK(Species_table[[#This Row],[Newcode]]),Species_table[[#This Row],[SpeciesID]],Species_table[[#This Row],[Newcode]])</f>
        <v>SIGSI09</v>
      </c>
      <c r="H174" s="1" t="str">
        <f>IF(ISBLANK(Species_table[[#This Row],[Newname]]),Species_table[[#This Row],[LatinName]],Species_table[[#This Row],[Newname]])</f>
        <v>Siganus argenteus</v>
      </c>
      <c r="I174" s="1" t="str">
        <f>Species_table[[#This Row],[Family]]</f>
        <v>SIGANIDAE</v>
      </c>
      <c r="J174">
        <v>1.9099999999999999E-2</v>
      </c>
      <c r="K174">
        <v>2.96</v>
      </c>
      <c r="R174" s="1" t="s">
        <v>544</v>
      </c>
    </row>
    <row r="175" spans="1:18" x14ac:dyDescent="0.2">
      <c r="A175" s="1" t="s">
        <v>540</v>
      </c>
      <c r="B175" s="1" t="s">
        <v>541</v>
      </c>
      <c r="C175" s="1" t="s">
        <v>545</v>
      </c>
      <c r="D175" s="1" t="s">
        <v>546</v>
      </c>
      <c r="E175" s="1"/>
      <c r="F175" s="1"/>
      <c r="G175" s="1" t="str">
        <f>IF(ISBLANK(Species_table[[#This Row],[Newcode]]),Species_table[[#This Row],[SpeciesID]],Species_table[[#This Row],[Newcode]])</f>
        <v>SIGSI02</v>
      </c>
      <c r="H175" s="1" t="str">
        <f>IF(ISBLANK(Species_table[[#This Row],[Newname]]),Species_table[[#This Row],[LatinName]],Species_table[[#This Row],[Newname]])</f>
        <v>Siganus luridus</v>
      </c>
      <c r="I175" s="1" t="str">
        <f>Species_table[[#This Row],[Family]]</f>
        <v>SIGANIDAE</v>
      </c>
      <c r="J175">
        <v>1.9099999999999999E-2</v>
      </c>
      <c r="K175">
        <v>2.96</v>
      </c>
      <c r="R175" s="1" t="s">
        <v>547</v>
      </c>
    </row>
    <row r="176" spans="1:18" x14ac:dyDescent="0.2">
      <c r="A176" s="1" t="s">
        <v>540</v>
      </c>
      <c r="B176" s="1" t="s">
        <v>541</v>
      </c>
      <c r="C176" s="1" t="s">
        <v>548</v>
      </c>
      <c r="D176" s="1" t="s">
        <v>549</v>
      </c>
      <c r="E176" s="1"/>
      <c r="F176" s="1"/>
      <c r="G176" s="1" t="str">
        <f>IF(ISBLANK(Species_table[[#This Row],[Newcode]]),Species_table[[#This Row],[SpeciesID]],Species_table[[#This Row],[Newcode]])</f>
        <v>SIGSI24</v>
      </c>
      <c r="H176" s="1" t="str">
        <f>IF(ISBLANK(Species_table[[#This Row],[Newname]]),Species_table[[#This Row],[LatinName]],Species_table[[#This Row],[Newname]])</f>
        <v>Siganus rivulatus</v>
      </c>
      <c r="I176" s="1" t="str">
        <f>Species_table[[#This Row],[Family]]</f>
        <v>SIGANIDAE</v>
      </c>
      <c r="J176">
        <v>1.9099999999999999E-2</v>
      </c>
      <c r="K176">
        <v>2.96</v>
      </c>
      <c r="R176" s="1" t="s">
        <v>17</v>
      </c>
    </row>
    <row r="177" spans="1:18" x14ac:dyDescent="0.2">
      <c r="A177" s="1" t="s">
        <v>540</v>
      </c>
      <c r="B177" s="1" t="s">
        <v>541</v>
      </c>
      <c r="C177" s="1" t="s">
        <v>550</v>
      </c>
      <c r="D177" s="1" t="s">
        <v>551</v>
      </c>
      <c r="E177" s="1"/>
      <c r="F177" s="1"/>
      <c r="G177" s="1" t="str">
        <f>IF(ISBLANK(Species_table[[#This Row],[Newcode]]),Species_table[[#This Row],[SpeciesID]],Species_table[[#This Row],[Newcode]])</f>
        <v>SIGSI23</v>
      </c>
      <c r="H177" s="1" t="str">
        <f>IF(ISBLANK(Species_table[[#This Row],[Newname]]),Species_table[[#This Row],[LatinName]],Species_table[[#This Row],[Newname]])</f>
        <v>Siganus stellatus</v>
      </c>
      <c r="I177" s="1" t="str">
        <f>Species_table[[#This Row],[Family]]</f>
        <v>SIGANIDAE</v>
      </c>
      <c r="J177">
        <v>1.9099999999999999E-2</v>
      </c>
      <c r="K177">
        <v>2.96</v>
      </c>
      <c r="R177" s="1" t="s">
        <v>552</v>
      </c>
    </row>
    <row r="178" spans="1:18" x14ac:dyDescent="0.2">
      <c r="A178" s="1" t="s">
        <v>553</v>
      </c>
      <c r="B178" s="1" t="s">
        <v>554</v>
      </c>
      <c r="C178" s="1" t="s">
        <v>555</v>
      </c>
      <c r="D178" s="1" t="s">
        <v>649</v>
      </c>
      <c r="E178" s="1" t="s">
        <v>634</v>
      </c>
      <c r="F178" s="1" t="s">
        <v>635</v>
      </c>
      <c r="G178" s="1" t="str">
        <f>IF(ISBLANK(Species_table[[#This Row],[Newcode]]),Species_table[[#This Row],[SpeciesID]],Species_table[[#This Row],[Newcode]])</f>
        <v>SOLPA00</v>
      </c>
      <c r="H178" s="1" t="str">
        <f>IF(ISBLANK(Species_table[[#This Row],[Newname]]),Species_table[[#This Row],[LatinName]],Species_table[[#This Row],[Newname]])</f>
        <v>Pardarchius sp.</v>
      </c>
      <c r="I178" s="1" t="str">
        <f>Species_table[[#This Row],[Family]]</f>
        <v>SOLEIDAE</v>
      </c>
      <c r="J178">
        <v>1.5100000000000001E-2</v>
      </c>
      <c r="K178">
        <v>3.14</v>
      </c>
      <c r="R178" s="1" t="s">
        <v>556</v>
      </c>
    </row>
    <row r="179" spans="1:18" x14ac:dyDescent="0.2">
      <c r="A179" s="1" t="s">
        <v>557</v>
      </c>
      <c r="B179" s="1" t="s">
        <v>558</v>
      </c>
      <c r="C179" s="1" t="s">
        <v>559</v>
      </c>
      <c r="D179" s="1" t="s">
        <v>560</v>
      </c>
      <c r="E179" s="1"/>
      <c r="F179" s="1"/>
      <c r="G179" s="1" t="str">
        <f>IF(ISBLANK(Species_table[[#This Row],[Newcode]]),Species_table[[#This Row],[SpeciesID]],Species_table[[#This Row],[Newcode]])</f>
        <v>SPAAC02</v>
      </c>
      <c r="H179" s="1" t="str">
        <f>IF(ISBLANK(Species_table[[#This Row],[Newname]]),Species_table[[#This Row],[LatinName]],Species_table[[#This Row],[Newname]])</f>
        <v>Acanthopagrus berda</v>
      </c>
      <c r="I179" s="1" t="str">
        <f>Species_table[[#This Row],[Family]]</f>
        <v>SPARIDAE</v>
      </c>
      <c r="J179">
        <v>3.2399999999999998E-2</v>
      </c>
      <c r="K179">
        <v>2.9</v>
      </c>
      <c r="R179" s="1" t="s">
        <v>561</v>
      </c>
    </row>
    <row r="180" spans="1:18" x14ac:dyDescent="0.2">
      <c r="A180" s="1" t="s">
        <v>557</v>
      </c>
      <c r="B180" s="1" t="s">
        <v>558</v>
      </c>
      <c r="C180" s="1" t="s">
        <v>562</v>
      </c>
      <c r="D180" s="1" t="s">
        <v>563</v>
      </c>
      <c r="E180" s="1"/>
      <c r="F180" s="1"/>
      <c r="G180" s="1" t="str">
        <f>IF(ISBLANK(Species_table[[#This Row],[Newcode]]),Species_table[[#This Row],[SpeciesID]],Species_table[[#This Row],[Newcode]])</f>
        <v>SPAAC01</v>
      </c>
      <c r="H180" s="1" t="str">
        <f>IF(ISBLANK(Species_table[[#This Row],[Newname]]),Species_table[[#This Row],[LatinName]],Species_table[[#This Row],[Newname]])</f>
        <v xml:space="preserve">Acanthopagrus bifasciatus </v>
      </c>
      <c r="I180" s="1" t="str">
        <f>Species_table[[#This Row],[Family]]</f>
        <v>SPARIDAE</v>
      </c>
      <c r="J180">
        <v>3.2399999999999998E-2</v>
      </c>
      <c r="K180">
        <v>2.9</v>
      </c>
      <c r="R180" s="1" t="s">
        <v>17</v>
      </c>
    </row>
    <row r="181" spans="1:18" x14ac:dyDescent="0.2">
      <c r="A181" s="1" t="s">
        <v>557</v>
      </c>
      <c r="B181" s="1" t="s">
        <v>558</v>
      </c>
      <c r="C181" s="1" t="s">
        <v>564</v>
      </c>
      <c r="D181" s="1" t="s">
        <v>565</v>
      </c>
      <c r="E181" s="1"/>
      <c r="F181" s="1"/>
      <c r="G181" s="1" t="str">
        <f>IF(ISBLANK(Species_table[[#This Row],[Newcode]]),Species_table[[#This Row],[SpeciesID]],Species_table[[#This Row],[Newcode]])</f>
        <v>SPAAR02</v>
      </c>
      <c r="H181" s="1" t="str">
        <f>IF(ISBLANK(Species_table[[#This Row],[Newname]]),Species_table[[#This Row],[LatinName]],Species_table[[#This Row],[Newname]])</f>
        <v>Argyrops filamentosus</v>
      </c>
      <c r="I181" s="1" t="str">
        <f>Species_table[[#This Row],[Family]]</f>
        <v>SPARIDAE</v>
      </c>
      <c r="J181">
        <v>3.2399999999999998E-2</v>
      </c>
      <c r="K181">
        <v>2.9</v>
      </c>
      <c r="R181" s="1" t="s">
        <v>566</v>
      </c>
    </row>
    <row r="182" spans="1:18" x14ac:dyDescent="0.2">
      <c r="A182" s="1" t="s">
        <v>557</v>
      </c>
      <c r="B182" s="1" t="s">
        <v>558</v>
      </c>
      <c r="C182" s="1" t="s">
        <v>567</v>
      </c>
      <c r="D182" s="1" t="s">
        <v>568</v>
      </c>
      <c r="E182" s="1"/>
      <c r="F182" s="1"/>
      <c r="G182" s="1" t="str">
        <f>IF(ISBLANK(Species_table[[#This Row],[Newcode]]),Species_table[[#This Row],[SpeciesID]],Species_table[[#This Row],[Newcode]])</f>
        <v>SPAAR00</v>
      </c>
      <c r="H182" s="1" t="str">
        <f>IF(ISBLANK(Species_table[[#This Row],[Newname]]),Species_table[[#This Row],[LatinName]],Species_table[[#This Row],[Newname]])</f>
        <v>Argyrops sp.</v>
      </c>
      <c r="I182" s="1" t="str">
        <f>Species_table[[#This Row],[Family]]</f>
        <v>SPARIDAE</v>
      </c>
      <c r="J182">
        <v>3.2399999999999998E-2</v>
      </c>
      <c r="K182">
        <v>2.9</v>
      </c>
      <c r="R182" s="1" t="s">
        <v>569</v>
      </c>
    </row>
    <row r="183" spans="1:18" x14ac:dyDescent="0.2">
      <c r="A183" s="1" t="s">
        <v>557</v>
      </c>
      <c r="B183" s="1" t="s">
        <v>558</v>
      </c>
      <c r="C183" s="1" t="s">
        <v>570</v>
      </c>
      <c r="D183" s="1" t="s">
        <v>571</v>
      </c>
      <c r="E183" s="1"/>
      <c r="F183" s="1"/>
      <c r="G183" s="1" t="str">
        <f>IF(ISBLANK(Species_table[[#This Row],[Newcode]]),Species_table[[#This Row],[SpeciesID]],Species_table[[#This Row],[Newcode]])</f>
        <v>SPAAR01</v>
      </c>
      <c r="H183" s="1" t="str">
        <f>IF(ISBLANK(Species_table[[#This Row],[Newname]]),Species_table[[#This Row],[LatinName]],Species_table[[#This Row],[Newname]])</f>
        <v>Argyrops spinifer</v>
      </c>
      <c r="I183" s="1" t="str">
        <f>Species_table[[#This Row],[Family]]</f>
        <v>SPARIDAE</v>
      </c>
      <c r="J183">
        <v>3.2399999999999998E-2</v>
      </c>
      <c r="K183">
        <v>2.9</v>
      </c>
      <c r="R183" s="1" t="s">
        <v>572</v>
      </c>
    </row>
    <row r="184" spans="1:18" x14ac:dyDescent="0.2">
      <c r="A184" s="1" t="s">
        <v>557</v>
      </c>
      <c r="B184" s="1" t="s">
        <v>558</v>
      </c>
      <c r="C184" s="1" t="s">
        <v>573</v>
      </c>
      <c r="D184" s="1" t="s">
        <v>574</v>
      </c>
      <c r="E184" s="1"/>
      <c r="F184" s="1"/>
      <c r="G184" s="1" t="str">
        <f>IF(ISBLANK(Species_table[[#This Row],[Newcode]]),Species_table[[#This Row],[SpeciesID]],Species_table[[#This Row],[Newcode]])</f>
        <v>SPADI13</v>
      </c>
      <c r="H184" s="1" t="str">
        <f>IF(ISBLANK(Species_table[[#This Row],[Newname]]),Species_table[[#This Row],[LatinName]],Species_table[[#This Row],[Newname]])</f>
        <v xml:space="preserve">Diplodus noct </v>
      </c>
      <c r="I184" s="1" t="str">
        <f>Species_table[[#This Row],[Family]]</f>
        <v>SPARIDAE</v>
      </c>
      <c r="J184">
        <v>3.2399999999999998E-2</v>
      </c>
      <c r="K184">
        <v>2.9</v>
      </c>
      <c r="R184" s="1" t="s">
        <v>17</v>
      </c>
    </row>
    <row r="185" spans="1:18" x14ac:dyDescent="0.2">
      <c r="A185" s="1" t="s">
        <v>557</v>
      </c>
      <c r="B185" s="1" t="s">
        <v>558</v>
      </c>
      <c r="C185" s="1" t="s">
        <v>575</v>
      </c>
      <c r="D185" s="1" t="s">
        <v>576</v>
      </c>
      <c r="E185" s="1"/>
      <c r="F185" s="1"/>
      <c r="G185" s="1" t="str">
        <f>IF(ISBLANK(Species_table[[#This Row],[Newcode]]),Species_table[[#This Row],[SpeciesID]],Species_table[[#This Row],[Newcode]])</f>
        <v>SPARH01</v>
      </c>
      <c r="H185" s="1" t="str">
        <f>IF(ISBLANK(Species_table[[#This Row],[Newname]]),Species_table[[#This Row],[LatinName]],Species_table[[#This Row],[Newname]])</f>
        <v>Rhabdosargus sarba</v>
      </c>
      <c r="I185" s="1" t="str">
        <f>Species_table[[#This Row],[Family]]</f>
        <v>SPARIDAE</v>
      </c>
      <c r="J185">
        <v>3.2399999999999998E-2</v>
      </c>
      <c r="K185">
        <v>2.9</v>
      </c>
      <c r="R185" s="1" t="s">
        <v>17</v>
      </c>
    </row>
    <row r="186" spans="1:18" x14ac:dyDescent="0.2">
      <c r="A186" s="1" t="s">
        <v>557</v>
      </c>
      <c r="B186" s="1" t="s">
        <v>558</v>
      </c>
      <c r="C186" s="1" t="s">
        <v>577</v>
      </c>
      <c r="D186" s="1" t="s">
        <v>578</v>
      </c>
      <c r="E186" s="1"/>
      <c r="F186" s="1"/>
      <c r="G186" s="1" t="str">
        <f>IF(ISBLANK(Species_table[[#This Row],[Newcode]]),Species_table[[#This Row],[SpeciesID]],Species_table[[#This Row],[Newcode]])</f>
        <v>SPASA00</v>
      </c>
      <c r="H186" s="1" t="str">
        <f>IF(ISBLANK(Species_table[[#This Row],[Newname]]),Species_table[[#This Row],[LatinName]],Species_table[[#This Row],[Newname]])</f>
        <v>Sparus sp.</v>
      </c>
      <c r="I186" s="1" t="str">
        <f>Species_table[[#This Row],[Family]]</f>
        <v>SPARIDAE</v>
      </c>
      <c r="J186">
        <v>3.2399999999999998E-2</v>
      </c>
      <c r="K186">
        <v>2.9</v>
      </c>
      <c r="R186" s="1" t="s">
        <v>579</v>
      </c>
    </row>
    <row r="187" spans="1:18" x14ac:dyDescent="0.2">
      <c r="A187" s="1" t="s">
        <v>580</v>
      </c>
      <c r="B187" s="1" t="s">
        <v>581</v>
      </c>
      <c r="C187" s="1" t="s">
        <v>582</v>
      </c>
      <c r="D187" s="1" t="s">
        <v>583</v>
      </c>
      <c r="E187" s="1"/>
      <c r="F187" s="1"/>
      <c r="G187" s="1" t="str">
        <f>IF(ISBLANK(Species_table[[#This Row],[Newcode]]),Species_table[[#This Row],[SpeciesID]],Species_table[[#This Row],[Newcode]])</f>
        <v>SPHSP05</v>
      </c>
      <c r="H187" s="1" t="str">
        <f>IF(ISBLANK(Species_table[[#This Row],[Newname]]),Species_table[[#This Row],[LatinName]],Species_table[[#This Row],[Newname]])</f>
        <v xml:space="preserve">Sphyraena barracuda </v>
      </c>
      <c r="I187" s="1" t="str">
        <f>Species_table[[#This Row],[Family]]</f>
        <v>SPHYRAENIDAE</v>
      </c>
      <c r="J187">
        <v>8.8999999999999999E-3</v>
      </c>
      <c r="K187">
        <v>2.91</v>
      </c>
      <c r="R187" s="1" t="s">
        <v>17</v>
      </c>
    </row>
    <row r="188" spans="1:18" x14ac:dyDescent="0.2">
      <c r="A188" s="1" t="s">
        <v>580</v>
      </c>
      <c r="B188" s="1" t="s">
        <v>581</v>
      </c>
      <c r="C188" s="1" t="s">
        <v>584</v>
      </c>
      <c r="D188" s="1" t="s">
        <v>585</v>
      </c>
      <c r="E188" s="1"/>
      <c r="F188" s="1"/>
      <c r="G188" s="1" t="str">
        <f>IF(ISBLANK(Species_table[[#This Row],[Newcode]]),Species_table[[#This Row],[SpeciesID]],Species_table[[#This Row],[Newcode]])</f>
        <v>SPHSP04</v>
      </c>
      <c r="H188" s="1" t="str">
        <f>IF(ISBLANK(Species_table[[#This Row],[Newname]]),Species_table[[#This Row],[LatinName]],Species_table[[#This Row],[Newname]])</f>
        <v>Sphyraena forsteri</v>
      </c>
      <c r="I188" s="1" t="str">
        <f>Species_table[[#This Row],[Family]]</f>
        <v>SPHYRAENIDAE</v>
      </c>
      <c r="J188">
        <v>8.8999999999999999E-3</v>
      </c>
      <c r="K188">
        <v>2.91</v>
      </c>
      <c r="R188" s="1" t="s">
        <v>586</v>
      </c>
    </row>
    <row r="189" spans="1:18" x14ac:dyDescent="0.2">
      <c r="A189" s="1" t="s">
        <v>580</v>
      </c>
      <c r="B189" s="1" t="s">
        <v>581</v>
      </c>
      <c r="C189" s="1" t="s">
        <v>587</v>
      </c>
      <c r="D189" s="1" t="s">
        <v>588</v>
      </c>
      <c r="E189" s="1"/>
      <c r="F189" s="1"/>
      <c r="G189" s="1" t="str">
        <f>IF(ISBLANK(Species_table[[#This Row],[Newcode]]),Species_table[[#This Row],[SpeciesID]],Species_table[[#This Row],[Newcode]])</f>
        <v>SPHSP07</v>
      </c>
      <c r="H189" s="1" t="str">
        <f>IF(ISBLANK(Species_table[[#This Row],[Newname]]),Species_table[[#This Row],[LatinName]],Species_table[[#This Row],[Newname]])</f>
        <v>Sphyraena jello</v>
      </c>
      <c r="I189" s="1" t="str">
        <f>Species_table[[#This Row],[Family]]</f>
        <v>SPHYRAENIDAE</v>
      </c>
      <c r="J189">
        <v>8.8999999999999999E-3</v>
      </c>
      <c r="K189">
        <v>2.91</v>
      </c>
      <c r="R189" s="1" t="s">
        <v>589</v>
      </c>
    </row>
    <row r="190" spans="1:18" x14ac:dyDescent="0.2">
      <c r="A190" s="1" t="s">
        <v>580</v>
      </c>
      <c r="B190" s="1" t="s">
        <v>581</v>
      </c>
      <c r="C190" s="1" t="s">
        <v>590</v>
      </c>
      <c r="D190" s="1" t="s">
        <v>591</v>
      </c>
      <c r="E190" s="1"/>
      <c r="F190" s="1"/>
      <c r="G190" s="1" t="str">
        <f>IF(ISBLANK(Species_table[[#This Row],[Newcode]]),Species_table[[#This Row],[SpeciesID]],Species_table[[#This Row],[Newcode]])</f>
        <v>SPHSP06</v>
      </c>
      <c r="H190" s="1" t="str">
        <f>IF(ISBLANK(Species_table[[#This Row],[Newname]]),Species_table[[#This Row],[LatinName]],Species_table[[#This Row],[Newname]])</f>
        <v>Sphyraena obtusata</v>
      </c>
      <c r="I190" s="1" t="str">
        <f>Species_table[[#This Row],[Family]]</f>
        <v>SPHYRAENIDAE</v>
      </c>
      <c r="J190">
        <v>8.8999999999999999E-3</v>
      </c>
      <c r="K190">
        <v>2.91</v>
      </c>
      <c r="R190" s="1" t="s">
        <v>17</v>
      </c>
    </row>
    <row r="191" spans="1:18" x14ac:dyDescent="0.2">
      <c r="A191" s="1" t="s">
        <v>580</v>
      </c>
      <c r="B191" s="1" t="s">
        <v>581</v>
      </c>
      <c r="C191" s="1" t="s">
        <v>592</v>
      </c>
      <c r="D191" s="1" t="s">
        <v>593</v>
      </c>
      <c r="E191" s="1"/>
      <c r="F191" s="1"/>
      <c r="G191" s="1" t="str">
        <f>IF(ISBLANK(Species_table[[#This Row],[Newcode]]),Species_table[[#This Row],[SpeciesID]],Species_table[[#This Row],[Newcode]])</f>
        <v>SPHSP09</v>
      </c>
      <c r="H191" s="1" t="str">
        <f>IF(ISBLANK(Species_table[[#This Row],[Newname]]),Species_table[[#This Row],[LatinName]],Species_table[[#This Row],[Newname]])</f>
        <v>Sphyraena putnamae</v>
      </c>
      <c r="I191" s="1" t="str">
        <f>Species_table[[#This Row],[Family]]</f>
        <v>SPHYRAENIDAE</v>
      </c>
      <c r="J191">
        <v>8.8999999999999999E-3</v>
      </c>
      <c r="K191">
        <v>2.91</v>
      </c>
      <c r="R191" s="1" t="s">
        <v>594</v>
      </c>
    </row>
    <row r="192" spans="1:18" x14ac:dyDescent="0.2">
      <c r="A192" s="1" t="s">
        <v>580</v>
      </c>
      <c r="B192" s="1" t="s">
        <v>581</v>
      </c>
      <c r="C192" s="1" t="s">
        <v>595</v>
      </c>
      <c r="D192" s="1" t="s">
        <v>596</v>
      </c>
      <c r="E192" s="1"/>
      <c r="F192" s="1"/>
      <c r="G192" s="1" t="str">
        <f>IF(ISBLANK(Species_table[[#This Row],[Newcode]]),Species_table[[#This Row],[SpeciesID]],Species_table[[#This Row],[Newcode]])</f>
        <v>SPHSP20</v>
      </c>
      <c r="H192" s="1" t="str">
        <f>IF(ISBLANK(Species_table[[#This Row],[Newname]]),Species_table[[#This Row],[LatinName]],Species_table[[#This Row],[Newname]])</f>
        <v>Sphyraena qenie</v>
      </c>
      <c r="I192" s="1" t="str">
        <f>Species_table[[#This Row],[Family]]</f>
        <v>SPHYRAENIDAE</v>
      </c>
      <c r="J192">
        <v>8.8999999999999999E-3</v>
      </c>
      <c r="K192">
        <v>2.91</v>
      </c>
      <c r="R192" s="1" t="s">
        <v>597</v>
      </c>
    </row>
    <row r="193" spans="1:18" x14ac:dyDescent="0.2">
      <c r="A193" s="1" t="s">
        <v>149</v>
      </c>
      <c r="B193" s="1" t="s">
        <v>598</v>
      </c>
      <c r="C193" s="1" t="s">
        <v>599</v>
      </c>
      <c r="D193" s="1" t="s">
        <v>600</v>
      </c>
      <c r="E193" s="1"/>
      <c r="F193" s="1"/>
      <c r="G193" s="1" t="str">
        <f>IF(ISBLANK(Species_table[[#This Row],[Newcode]]),Species_table[[#This Row],[SpeciesID]],Species_table[[#This Row],[Newcode]])</f>
        <v>SHASP12</v>
      </c>
      <c r="H193" s="1" t="str">
        <f>IF(ISBLANK(Species_table[[#This Row],[Newname]]),Species_table[[#This Row],[LatinName]],Species_table[[#This Row],[Newname]])</f>
        <v>Sphyrna lewini</v>
      </c>
      <c r="I193" s="1" t="str">
        <f>Species_table[[#This Row],[Family]]</f>
        <v>SPHYRNIDAE</v>
      </c>
      <c r="J193">
        <v>2.5999999999999999E-3</v>
      </c>
      <c r="K193">
        <v>3.19</v>
      </c>
      <c r="R193" s="1" t="s">
        <v>601</v>
      </c>
    </row>
    <row r="194" spans="1:18" x14ac:dyDescent="0.2">
      <c r="A194" s="1" t="s">
        <v>602</v>
      </c>
      <c r="B194" s="1" t="s">
        <v>603</v>
      </c>
      <c r="C194" s="1" t="s">
        <v>604</v>
      </c>
      <c r="D194" s="1" t="s">
        <v>605</v>
      </c>
      <c r="E194" s="1"/>
      <c r="F194" s="1"/>
      <c r="G194" s="1" t="str">
        <f>IF(ISBLANK(Species_table[[#This Row],[Newcode]]),Species_table[[#This Row],[SpeciesID]],Species_table[[#This Row],[Newcode]])</f>
        <v>THETH01</v>
      </c>
      <c r="H194" s="1" t="str">
        <f>IF(ISBLANK(Species_table[[#This Row],[Newname]]),Species_table[[#This Row],[LatinName]],Species_table[[#This Row],[Newname]])</f>
        <v>Terapon jarbua</v>
      </c>
      <c r="I194" s="1" t="str">
        <f>Species_table[[#This Row],[Family]]</f>
        <v>TERAPONTIDAE</v>
      </c>
      <c r="J194">
        <v>8.8999999999999999E-3</v>
      </c>
      <c r="K194">
        <v>2.91</v>
      </c>
      <c r="R194" s="1" t="s">
        <v>606</v>
      </c>
    </row>
    <row r="195" spans="1:18" x14ac:dyDescent="0.2">
      <c r="A195" s="1" t="s">
        <v>607</v>
      </c>
      <c r="B195" s="1" t="s">
        <v>603</v>
      </c>
      <c r="C195" s="1" t="s">
        <v>608</v>
      </c>
      <c r="D195" s="1" t="s">
        <v>609</v>
      </c>
      <c r="E195" s="1"/>
      <c r="F195" s="1"/>
      <c r="G195" s="1" t="str">
        <f>IF(ISBLANK(Species_table[[#This Row],[Newcode]]),Species_table[[#This Row],[SpeciesID]],Species_table[[#This Row],[Newcode]])</f>
        <v>THEPE01</v>
      </c>
      <c r="H195" s="1" t="str">
        <f>IF(ISBLANK(Species_table[[#This Row],[Newname]]),Species_table[[#This Row],[LatinName]],Species_table[[#This Row],[Newname]])</f>
        <v xml:space="preserve">Pelates quadrilineatus </v>
      </c>
      <c r="I195" s="1" t="str">
        <f>Species_table[[#This Row],[Family]]</f>
        <v>TERAPONTIDAE</v>
      </c>
      <c r="J195">
        <v>8.8999999999999999E-3</v>
      </c>
      <c r="K195">
        <v>2.91</v>
      </c>
      <c r="R195" s="1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4677-0923-4ACB-A730-5748AE628E50}">
  <dimension ref="A1:N195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2" width="12.1640625" customWidth="1"/>
    <col min="3" max="3" width="11" customWidth="1"/>
    <col min="4" max="4" width="24.5" customWidth="1"/>
  </cols>
  <sheetData>
    <row r="1" spans="1:14" x14ac:dyDescent="0.2">
      <c r="A1" t="s">
        <v>0</v>
      </c>
      <c r="B1" t="s">
        <v>1</v>
      </c>
      <c r="C1" s="3" t="s">
        <v>2</v>
      </c>
      <c r="D1" s="3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tr">
        <f>Species_table[[#This Row],[FamilyID]]</f>
        <v>ACAAA00</v>
      </c>
      <c r="B2" t="str">
        <f>Species_table[[#This Row],[Family]]</f>
        <v>ACANTHURIDAE</v>
      </c>
      <c r="C2" t="str">
        <f>Species_table[[#This Row],[ID_new]]</f>
        <v>ACAAC34</v>
      </c>
      <c r="D2" t="str">
        <f>Species_table[[#This Row],[Sci_name_new]]</f>
        <v>Acanthurus gahhm</v>
      </c>
      <c r="E2" t="str">
        <f>Species_table[[#This Row],[fam_new]]</f>
        <v>ACANTHURIDAE</v>
      </c>
      <c r="F2">
        <f>Species_table[[#This Row],[a_FB]]</f>
        <v>2.75E-2</v>
      </c>
      <c r="G2">
        <f>Species_table[[#This Row],[b_FB]]</f>
        <v>2.96</v>
      </c>
      <c r="H2">
        <f>Species_table[[#This Row],[a_N]]</f>
        <v>0</v>
      </c>
      <c r="I2">
        <f>Species_table[[#This Row],[b_N]]</f>
        <v>0</v>
      </c>
      <c r="J2">
        <f>Species_table[[#This Row],[a_S]]</f>
        <v>0</v>
      </c>
      <c r="K2">
        <f>Species_table[[#This Row],[B_S]]</f>
        <v>0</v>
      </c>
      <c r="L2">
        <f>Species_table[[#This Row],[a_C]]</f>
        <v>0</v>
      </c>
      <c r="M2">
        <f>Species_table[[#This Row],[b_C]]</f>
        <v>0</v>
      </c>
      <c r="N2" t="str">
        <f>Species_table[[#This Row],[EnglishName]]</f>
        <v>ND</v>
      </c>
    </row>
    <row r="3" spans="1:14" x14ac:dyDescent="0.2">
      <c r="A3" t="str">
        <f>Species_table[[#This Row],[FamilyID]]</f>
        <v>ACAAA00</v>
      </c>
      <c r="B3" t="str">
        <f>Species_table[[#This Row],[Family]]</f>
        <v>ACANTHURIDAE</v>
      </c>
      <c r="C3" t="str">
        <f>Species_table[[#This Row],[ID_new]]</f>
        <v>ACAAC34</v>
      </c>
      <c r="D3" t="str">
        <f>Species_table[[#This Row],[Sci_name_new]]</f>
        <v>Acanthurus gahhm</v>
      </c>
      <c r="E3" t="str">
        <f>Species_table[[#This Row],[fam_new]]</f>
        <v>ACANTHURIDAE</v>
      </c>
      <c r="F3">
        <f>Species_table[[#This Row],[a_FB]]</f>
        <v>2.75E-2</v>
      </c>
      <c r="G3">
        <f>Species_table[[#This Row],[b_FB]]</f>
        <v>2.96</v>
      </c>
      <c r="H3">
        <f>Species_table[[#This Row],[a_N]]</f>
        <v>0</v>
      </c>
      <c r="I3">
        <f>Species_table[[#This Row],[b_N]]</f>
        <v>0</v>
      </c>
      <c r="J3">
        <f>Species_table[[#This Row],[a_S]]</f>
        <v>0</v>
      </c>
      <c r="K3">
        <f>Species_table[[#This Row],[B_S]]</f>
        <v>0</v>
      </c>
      <c r="L3">
        <f>Species_table[[#This Row],[a_C]]</f>
        <v>0</v>
      </c>
      <c r="M3">
        <f>Species_table[[#This Row],[b_C]]</f>
        <v>0</v>
      </c>
      <c r="N3" t="str">
        <f>Species_table[[#This Row],[EnglishName]]</f>
        <v>Whitecheek surgeonfish</v>
      </c>
    </row>
    <row r="4" spans="1:14" x14ac:dyDescent="0.2">
      <c r="A4" t="str">
        <f>Species_table[[#This Row],[FamilyID]]</f>
        <v>ACAAA00</v>
      </c>
      <c r="B4" t="str">
        <f>Species_table[[#This Row],[Family]]</f>
        <v>ACANTHURIDAE</v>
      </c>
      <c r="C4" t="str">
        <f>Species_table[[#This Row],[ID_new]]</f>
        <v>ACAAC16</v>
      </c>
      <c r="D4" t="str">
        <f>Species_table[[#This Row],[Sci_name_new]]</f>
        <v>Acanthurus nigrofuscus</v>
      </c>
      <c r="E4" t="str">
        <f>Species_table[[#This Row],[fam_new]]</f>
        <v>ACANTHURIDAE</v>
      </c>
      <c r="F4">
        <f>Species_table[[#This Row],[a_FB]]</f>
        <v>2.75E-2</v>
      </c>
      <c r="G4">
        <f>Species_table[[#This Row],[b_FB]]</f>
        <v>2.96</v>
      </c>
      <c r="H4">
        <f>Species_table[[#This Row],[a_N]]</f>
        <v>0</v>
      </c>
      <c r="I4">
        <f>Species_table[[#This Row],[b_N]]</f>
        <v>0</v>
      </c>
      <c r="J4">
        <f>Species_table[[#This Row],[a_S]]</f>
        <v>0</v>
      </c>
      <c r="K4">
        <f>Species_table[[#This Row],[B_S]]</f>
        <v>0</v>
      </c>
      <c r="L4">
        <f>Species_table[[#This Row],[a_C]]</f>
        <v>0</v>
      </c>
      <c r="M4">
        <f>Species_table[[#This Row],[b_C]]</f>
        <v>0</v>
      </c>
      <c r="N4" t="str">
        <f>Species_table[[#This Row],[EnglishName]]</f>
        <v>Epaulette surgeonfish</v>
      </c>
    </row>
    <row r="5" spans="1:14" x14ac:dyDescent="0.2">
      <c r="A5" t="str">
        <f>Species_table[[#This Row],[FamilyID]]</f>
        <v>ACAAA00</v>
      </c>
      <c r="B5" t="str">
        <f>Species_table[[#This Row],[Family]]</f>
        <v>ACANTHURIDAE</v>
      </c>
      <c r="C5" t="str">
        <f>Species_table[[#This Row],[ID_new]]</f>
        <v>ACAAC33</v>
      </c>
      <c r="D5" t="str">
        <f>Species_table[[#This Row],[Sci_name_new]]</f>
        <v>Acanthurus sohal</v>
      </c>
      <c r="E5" t="str">
        <f>Species_table[[#This Row],[fam_new]]</f>
        <v>ACANTHURIDAE</v>
      </c>
      <c r="F5">
        <f>Species_table[[#This Row],[a_FB]]</f>
        <v>2.75E-2</v>
      </c>
      <c r="G5">
        <f>Species_table[[#This Row],[b_FB]]</f>
        <v>2.96</v>
      </c>
      <c r="H5">
        <f>Species_table[[#This Row],[a_N]]</f>
        <v>0</v>
      </c>
      <c r="I5">
        <f>Species_table[[#This Row],[b_N]]</f>
        <v>0</v>
      </c>
      <c r="J5">
        <f>Species_table[[#This Row],[a_S]]</f>
        <v>0</v>
      </c>
      <c r="K5">
        <f>Species_table[[#This Row],[B_S]]</f>
        <v>0</v>
      </c>
      <c r="L5">
        <f>Species_table[[#This Row],[a_C]]</f>
        <v>0</v>
      </c>
      <c r="M5">
        <f>Species_table[[#This Row],[b_C]]</f>
        <v>0</v>
      </c>
      <c r="N5" t="str">
        <f>Species_table[[#This Row],[EnglishName]]</f>
        <v>ND</v>
      </c>
    </row>
    <row r="6" spans="1:14" x14ac:dyDescent="0.2">
      <c r="A6" t="str">
        <f>Species_table[[#This Row],[FamilyID]]</f>
        <v>ACAAA00</v>
      </c>
      <c r="B6" t="str">
        <f>Species_table[[#This Row],[Family]]</f>
        <v>ACANTHURIDAE</v>
      </c>
      <c r="C6" t="str">
        <f>Species_table[[#This Row],[ID_new]]</f>
        <v>ACANA05</v>
      </c>
      <c r="D6" t="str">
        <f>Species_table[[#This Row],[Sci_name_new]]</f>
        <v>Naso hexacanthus</v>
      </c>
      <c r="E6" t="str">
        <f>Species_table[[#This Row],[fam_new]]</f>
        <v>ACANTHURIDAE</v>
      </c>
      <c r="F6">
        <f>Species_table[[#This Row],[a_FB]]</f>
        <v>2.75E-2</v>
      </c>
      <c r="G6">
        <f>Species_table[[#This Row],[b_FB]]</f>
        <v>2.96</v>
      </c>
      <c r="H6">
        <f>Species_table[[#This Row],[a_N]]</f>
        <v>0</v>
      </c>
      <c r="I6">
        <f>Species_table[[#This Row],[b_N]]</f>
        <v>0</v>
      </c>
      <c r="J6">
        <f>Species_table[[#This Row],[a_S]]</f>
        <v>0</v>
      </c>
      <c r="K6">
        <f>Species_table[[#This Row],[B_S]]</f>
        <v>0</v>
      </c>
      <c r="L6">
        <f>Species_table[[#This Row],[a_C]]</f>
        <v>0</v>
      </c>
      <c r="M6">
        <f>Species_table[[#This Row],[b_C]]</f>
        <v>0</v>
      </c>
      <c r="N6" t="str">
        <f>Species_table[[#This Row],[EnglishName]]</f>
        <v>Sleek unicornfish</v>
      </c>
    </row>
    <row r="7" spans="1:14" x14ac:dyDescent="0.2">
      <c r="A7" t="str">
        <f>Species_table[[#This Row],[FamilyID]]</f>
        <v>ACAAA00</v>
      </c>
      <c r="B7" t="str">
        <f>Species_table[[#This Row],[Family]]</f>
        <v>ACANTHURIDAE</v>
      </c>
      <c r="C7" t="str">
        <f>Species_table[[#This Row],[ID_new]]</f>
        <v>ACANA15</v>
      </c>
      <c r="D7" t="str">
        <f>Species_table[[#This Row],[Sci_name_new]]</f>
        <v>Naso elegans</v>
      </c>
      <c r="E7" t="str">
        <f>Species_table[[#This Row],[fam_new]]</f>
        <v>ACANTHURIDAE</v>
      </c>
      <c r="F7">
        <f>Species_table[[#This Row],[a_FB]]</f>
        <v>2.75E-2</v>
      </c>
      <c r="G7">
        <f>Species_table[[#This Row],[b_FB]]</f>
        <v>2.96</v>
      </c>
      <c r="H7">
        <f>Species_table[[#This Row],[a_N]]</f>
        <v>0</v>
      </c>
      <c r="I7">
        <f>Species_table[[#This Row],[b_N]]</f>
        <v>0</v>
      </c>
      <c r="J7">
        <f>Species_table[[#This Row],[a_S]]</f>
        <v>0</v>
      </c>
      <c r="K7">
        <f>Species_table[[#This Row],[B_S]]</f>
        <v>0</v>
      </c>
      <c r="L7">
        <f>Species_table[[#This Row],[a_C]]</f>
        <v>0</v>
      </c>
      <c r="M7">
        <f>Species_table[[#This Row],[b_C]]</f>
        <v>0</v>
      </c>
      <c r="N7" t="str">
        <f>Species_table[[#This Row],[EnglishName]]</f>
        <v>Orangespine unicornfish</v>
      </c>
    </row>
    <row r="8" spans="1:14" x14ac:dyDescent="0.2">
      <c r="A8" t="str">
        <f>Species_table[[#This Row],[FamilyID]]</f>
        <v>ACAAA00</v>
      </c>
      <c r="B8" t="str">
        <f>Species_table[[#This Row],[Family]]</f>
        <v>ACANTHURIDAE</v>
      </c>
      <c r="C8" t="str">
        <f>Species_table[[#This Row],[ID_new]]</f>
        <v>ACANA01</v>
      </c>
      <c r="D8" t="str">
        <f>Species_table[[#This Row],[Sci_name_new]]</f>
        <v>Naso unicornis</v>
      </c>
      <c r="E8" t="str">
        <f>Species_table[[#This Row],[fam_new]]</f>
        <v>ACANTHURIDAE</v>
      </c>
      <c r="F8">
        <f>Species_table[[#This Row],[a_FB]]</f>
        <v>2.75E-2</v>
      </c>
      <c r="G8">
        <f>Species_table[[#This Row],[b_FB]]</f>
        <v>2.96</v>
      </c>
      <c r="H8">
        <f>Species_table[[#This Row],[a_N]]</f>
        <v>0</v>
      </c>
      <c r="I8">
        <f>Species_table[[#This Row],[b_N]]</f>
        <v>0</v>
      </c>
      <c r="J8">
        <f>Species_table[[#This Row],[a_S]]</f>
        <v>0</v>
      </c>
      <c r="K8">
        <f>Species_table[[#This Row],[B_S]]</f>
        <v>0</v>
      </c>
      <c r="L8">
        <f>Species_table[[#This Row],[a_C]]</f>
        <v>0</v>
      </c>
      <c r="M8">
        <f>Species_table[[#This Row],[b_C]]</f>
        <v>0</v>
      </c>
      <c r="N8" t="str">
        <f>Species_table[[#This Row],[EnglishName]]</f>
        <v>ND</v>
      </c>
    </row>
    <row r="9" spans="1:14" x14ac:dyDescent="0.2">
      <c r="A9" t="str">
        <f>Species_table[[#This Row],[FamilyID]]</f>
        <v>ALBAA00</v>
      </c>
      <c r="B9" t="str">
        <f>Species_table[[#This Row],[Family]]</f>
        <v>ALBULIDAE</v>
      </c>
      <c r="C9" t="str">
        <f>Species_table[[#This Row],[ID_new]]</f>
        <v>ALBAL04</v>
      </c>
      <c r="D9" t="str">
        <f>Species_table[[#This Row],[Sci_name_new]]</f>
        <v>Albula glossodonta</v>
      </c>
      <c r="E9" t="str">
        <f>Species_table[[#This Row],[fam_new]]</f>
        <v>ALBULIDAE</v>
      </c>
      <c r="F9">
        <f>Species_table[[#This Row],[a_FB]]</f>
        <v>1.95E-2</v>
      </c>
      <c r="G9">
        <f>Species_table[[#This Row],[b_FB]]</f>
        <v>2.93</v>
      </c>
      <c r="H9">
        <f>Species_table[[#This Row],[a_N]]</f>
        <v>0</v>
      </c>
      <c r="I9">
        <f>Species_table[[#This Row],[b_N]]</f>
        <v>0</v>
      </c>
      <c r="J9">
        <f>Species_table[[#This Row],[a_S]]</f>
        <v>0</v>
      </c>
      <c r="K9">
        <f>Species_table[[#This Row],[B_S]]</f>
        <v>0</v>
      </c>
      <c r="L9">
        <f>Species_table[[#This Row],[a_C]]</f>
        <v>0</v>
      </c>
      <c r="M9">
        <f>Species_table[[#This Row],[b_C]]</f>
        <v>0</v>
      </c>
      <c r="N9" t="str">
        <f>Species_table[[#This Row],[EnglishName]]</f>
        <v>ND</v>
      </c>
    </row>
    <row r="10" spans="1:14" x14ac:dyDescent="0.2">
      <c r="A10" t="str">
        <f>Species_table[[#This Row],[FamilyID]]</f>
        <v>ALBAA00</v>
      </c>
      <c r="B10" t="str">
        <f>Species_table[[#This Row],[Family]]</f>
        <v>ALBULIDAE</v>
      </c>
      <c r="C10" t="str">
        <f>Species_table[[#This Row],[ID_new]]</f>
        <v>ALBAL04</v>
      </c>
      <c r="D10" t="str">
        <f>Species_table[[#This Row],[Sci_name_new]]</f>
        <v>Albula glossodonta</v>
      </c>
      <c r="E10" t="str">
        <f>Species_table[[#This Row],[fam_new]]</f>
        <v>ALBULIDAE</v>
      </c>
      <c r="F10">
        <f>Species_table[[#This Row],[a_FB]]</f>
        <v>1.95E-2</v>
      </c>
      <c r="G10">
        <f>Species_table[[#This Row],[b_FB]]</f>
        <v>2.93</v>
      </c>
      <c r="H10">
        <f>Species_table[[#This Row],[a_N]]</f>
        <v>0</v>
      </c>
      <c r="I10">
        <f>Species_table[[#This Row],[b_N]]</f>
        <v>0</v>
      </c>
      <c r="J10">
        <f>Species_table[[#This Row],[a_S]]</f>
        <v>0</v>
      </c>
      <c r="K10">
        <f>Species_table[[#This Row],[B_S]]</f>
        <v>0</v>
      </c>
      <c r="L10">
        <f>Species_table[[#This Row],[a_C]]</f>
        <v>0</v>
      </c>
      <c r="M10">
        <f>Species_table[[#This Row],[b_C]]</f>
        <v>0</v>
      </c>
      <c r="N10" t="str">
        <f>Species_table[[#This Row],[EnglishName]]</f>
        <v>Bonefish</v>
      </c>
    </row>
    <row r="11" spans="1:14" x14ac:dyDescent="0.2">
      <c r="A11" t="str">
        <f>Species_table[[#This Row],[FamilyID]]</f>
        <v>ARDAA00</v>
      </c>
      <c r="B11" t="str">
        <f>Species_table[[#This Row],[Family]]</f>
        <v>ARIIDAE</v>
      </c>
      <c r="C11" t="str">
        <f>Species_table[[#This Row],[ID_new]]</f>
        <v>ARDCL01</v>
      </c>
      <c r="D11" t="str">
        <f>Species_table[[#This Row],[Sci_name_new]]</f>
        <v>Carlarius heudelotii</v>
      </c>
      <c r="E11" t="str">
        <f>Species_table[[#This Row],[fam_new]]</f>
        <v>ARIIDAE</v>
      </c>
      <c r="F11">
        <f>Species_table[[#This Row],[a_FB]]</f>
        <v>3.39E-2</v>
      </c>
      <c r="G11">
        <f>Species_table[[#This Row],[b_FB]]</f>
        <v>2.76</v>
      </c>
      <c r="H11">
        <f>Species_table[[#This Row],[a_N]]</f>
        <v>0</v>
      </c>
      <c r="I11">
        <f>Species_table[[#This Row],[b_N]]</f>
        <v>0</v>
      </c>
      <c r="J11">
        <f>Species_table[[#This Row],[a_S]]</f>
        <v>0</v>
      </c>
      <c r="K11">
        <f>Species_table[[#This Row],[B_S]]</f>
        <v>0</v>
      </c>
      <c r="L11">
        <f>Species_table[[#This Row],[a_C]]</f>
        <v>0</v>
      </c>
      <c r="M11">
        <f>Species_table[[#This Row],[b_C]]</f>
        <v>0</v>
      </c>
      <c r="N11" t="str">
        <f>Species_table[[#This Row],[EnglishName]]</f>
        <v>Smoothmouth sea catfish</v>
      </c>
    </row>
    <row r="12" spans="1:14" x14ac:dyDescent="0.2">
      <c r="A12" t="str">
        <f>Species_table[[#This Row],[FamilyID]]</f>
        <v>ARDAA00</v>
      </c>
      <c r="B12" t="str">
        <f>Species_table[[#This Row],[Family]]</f>
        <v>ARIIDAE</v>
      </c>
      <c r="C12" t="str">
        <f>Species_table[[#This Row],[ID_new]]</f>
        <v>ARDAR03</v>
      </c>
      <c r="D12" t="str">
        <f>Species_table[[#This Row],[Sci_name_new]]</f>
        <v>Arius thalassinus</v>
      </c>
      <c r="E12" t="str">
        <f>Species_table[[#This Row],[fam_new]]</f>
        <v>ARIIDAE</v>
      </c>
      <c r="F12">
        <f>Species_table[[#This Row],[a_FB]]</f>
        <v>3.39E-2</v>
      </c>
      <c r="G12">
        <f>Species_table[[#This Row],[b_FB]]</f>
        <v>2.76</v>
      </c>
      <c r="H12">
        <f>Species_table[[#This Row],[a_N]]</f>
        <v>0</v>
      </c>
      <c r="I12">
        <f>Species_table[[#This Row],[b_N]]</f>
        <v>0</v>
      </c>
      <c r="J12">
        <f>Species_table[[#This Row],[a_S]]</f>
        <v>0</v>
      </c>
      <c r="K12">
        <f>Species_table[[#This Row],[B_S]]</f>
        <v>0</v>
      </c>
      <c r="L12">
        <f>Species_table[[#This Row],[a_C]]</f>
        <v>0</v>
      </c>
      <c r="M12">
        <f>Species_table[[#This Row],[b_C]]</f>
        <v>0</v>
      </c>
      <c r="N12" t="str">
        <f>Species_table[[#This Row],[EnglishName]]</f>
        <v>Giant catfish</v>
      </c>
    </row>
    <row r="13" spans="1:14" x14ac:dyDescent="0.2">
      <c r="A13" t="str">
        <f>Species_table[[#This Row],[FamilyID]]</f>
        <v>ARDAA00</v>
      </c>
      <c r="B13" t="str">
        <f>Species_table[[#This Row],[Family]]</f>
        <v>ARIIDAE</v>
      </c>
      <c r="C13" t="str">
        <f>Species_table[[#This Row],[ID_new]]</f>
        <v>ARDNE01</v>
      </c>
      <c r="D13" t="str">
        <f>Species_table[[#This Row],[Sci_name_new]]</f>
        <v>Netuma thalassina</v>
      </c>
      <c r="E13" t="str">
        <f>Species_table[[#This Row],[fam_new]]</f>
        <v>ARIIDAE</v>
      </c>
      <c r="F13">
        <f>Species_table[[#This Row],[a_FB]]</f>
        <v>0</v>
      </c>
      <c r="G13">
        <f>Species_table[[#This Row],[b_FB]]</f>
        <v>0</v>
      </c>
      <c r="H13">
        <f>Species_table[[#This Row],[a_N]]</f>
        <v>0</v>
      </c>
      <c r="I13">
        <f>Species_table[[#This Row],[b_N]]</f>
        <v>0</v>
      </c>
      <c r="J13">
        <f>Species_table[[#This Row],[a_S]]</f>
        <v>0</v>
      </c>
      <c r="K13">
        <f>Species_table[[#This Row],[B_S]]</f>
        <v>0</v>
      </c>
      <c r="L13">
        <f>Species_table[[#This Row],[a_C]]</f>
        <v>0</v>
      </c>
      <c r="M13">
        <f>Species_table[[#This Row],[b_C]]</f>
        <v>0</v>
      </c>
      <c r="N13" t="str">
        <f>Species_table[[#This Row],[EnglishName]]</f>
        <v>ND</v>
      </c>
    </row>
    <row r="14" spans="1:14" x14ac:dyDescent="0.2">
      <c r="A14" t="str">
        <f>Species_table[[#This Row],[FamilyID]]</f>
        <v>BALAA00</v>
      </c>
      <c r="B14" t="str">
        <f>Species_table[[#This Row],[Family]]</f>
        <v>BALISTIDAE</v>
      </c>
      <c r="C14" t="str">
        <f>Species_table[[#This Row],[ID_new]]</f>
        <v>BALBT01</v>
      </c>
      <c r="D14" t="str">
        <f>Species_table[[#This Row],[Sci_name_new]]</f>
        <v>Balistapus undulatus</v>
      </c>
      <c r="E14" t="str">
        <f>Species_table[[#This Row],[fam_new]]</f>
        <v>BALISTIDAE</v>
      </c>
      <c r="F14">
        <f>Species_table[[#This Row],[a_FB]]</f>
        <v>2.8199999999999999E-2</v>
      </c>
      <c r="G14">
        <f>Species_table[[#This Row],[b_FB]]</f>
        <v>2.94</v>
      </c>
      <c r="H14">
        <f>Species_table[[#This Row],[a_N]]</f>
        <v>0</v>
      </c>
      <c r="I14">
        <f>Species_table[[#This Row],[b_N]]</f>
        <v>0</v>
      </c>
      <c r="J14">
        <f>Species_table[[#This Row],[a_S]]</f>
        <v>0</v>
      </c>
      <c r="K14">
        <f>Species_table[[#This Row],[B_S]]</f>
        <v>0</v>
      </c>
      <c r="L14">
        <f>Species_table[[#This Row],[a_C]]</f>
        <v>0</v>
      </c>
      <c r="M14">
        <f>Species_table[[#This Row],[b_C]]</f>
        <v>0</v>
      </c>
      <c r="N14" t="str">
        <f>Species_table[[#This Row],[EnglishName]]</f>
        <v>Vermiculated triggerfish</v>
      </c>
    </row>
    <row r="15" spans="1:14" x14ac:dyDescent="0.2">
      <c r="A15" t="str">
        <f>Species_table[[#This Row],[FamilyID]]</f>
        <v>BALAA00</v>
      </c>
      <c r="B15" t="str">
        <f>Species_table[[#This Row],[Family]]</f>
        <v>BALISTIDAE</v>
      </c>
      <c r="C15" t="str">
        <f>Species_table[[#This Row],[ID_new]]</f>
        <v>BALBS01</v>
      </c>
      <c r="D15" t="str">
        <f>Species_table[[#This Row],[Sci_name_new]]</f>
        <v>Balistoides viridescens</v>
      </c>
      <c r="E15" t="str">
        <f>Species_table[[#This Row],[fam_new]]</f>
        <v>BALISTIDAE</v>
      </c>
      <c r="F15">
        <f>Species_table[[#This Row],[a_FB]]</f>
        <v>2.8199999999999999E-2</v>
      </c>
      <c r="G15">
        <f>Species_table[[#This Row],[b_FB]]</f>
        <v>2.94</v>
      </c>
      <c r="H15">
        <f>Species_table[[#This Row],[a_N]]</f>
        <v>0</v>
      </c>
      <c r="I15">
        <f>Species_table[[#This Row],[b_N]]</f>
        <v>0</v>
      </c>
      <c r="J15">
        <f>Species_table[[#This Row],[a_S]]</f>
        <v>0</v>
      </c>
      <c r="K15">
        <f>Species_table[[#This Row],[B_S]]</f>
        <v>0</v>
      </c>
      <c r="L15">
        <f>Species_table[[#This Row],[a_C]]</f>
        <v>0</v>
      </c>
      <c r="M15">
        <f>Species_table[[#This Row],[b_C]]</f>
        <v>0</v>
      </c>
      <c r="N15" t="str">
        <f>Species_table[[#This Row],[EnglishName]]</f>
        <v>Blackedged triggerfish</v>
      </c>
    </row>
    <row r="16" spans="1:14" x14ac:dyDescent="0.2">
      <c r="A16" t="str">
        <f>Species_table[[#This Row],[FamilyID]]</f>
        <v>BALAA00</v>
      </c>
      <c r="B16" t="str">
        <f>Species_table[[#This Row],[Family]]</f>
        <v>BALISTIDAE</v>
      </c>
      <c r="C16" t="str">
        <f>Species_table[[#This Row],[ID_new]]</f>
        <v>BALOD01</v>
      </c>
      <c r="D16" t="str">
        <f>Species_table[[#This Row],[Sci_name_new]]</f>
        <v>Odonus niger</v>
      </c>
      <c r="E16" t="str">
        <f>Species_table[[#This Row],[fam_new]]</f>
        <v>BALISTIDAE</v>
      </c>
      <c r="F16">
        <f>Species_table[[#This Row],[a_FB]]</f>
        <v>2.8199999999999999E-2</v>
      </c>
      <c r="G16">
        <f>Species_table[[#This Row],[b_FB]]</f>
        <v>2.94</v>
      </c>
      <c r="H16">
        <f>Species_table[[#This Row],[a_N]]</f>
        <v>0</v>
      </c>
      <c r="I16">
        <f>Species_table[[#This Row],[b_N]]</f>
        <v>0</v>
      </c>
      <c r="J16">
        <f>Species_table[[#This Row],[a_S]]</f>
        <v>0</v>
      </c>
      <c r="K16">
        <f>Species_table[[#This Row],[B_S]]</f>
        <v>0</v>
      </c>
      <c r="L16">
        <f>Species_table[[#This Row],[a_C]]</f>
        <v>0</v>
      </c>
      <c r="M16">
        <f>Species_table[[#This Row],[b_C]]</f>
        <v>0</v>
      </c>
      <c r="N16" t="str">
        <f>Species_table[[#This Row],[EnglishName]]</f>
        <v>ND</v>
      </c>
    </row>
    <row r="17" spans="1:14" x14ac:dyDescent="0.2">
      <c r="A17" t="str">
        <f>Species_table[[#This Row],[FamilyID]]</f>
        <v>BALAA00</v>
      </c>
      <c r="B17" t="str">
        <f>Species_table[[#This Row],[Family]]</f>
        <v>BALISTIDAE</v>
      </c>
      <c r="C17" t="str">
        <f>Species_table[[#This Row],[ID_new]]</f>
        <v>BALPS02</v>
      </c>
      <c r="D17" t="str">
        <f>Species_table[[#This Row],[Sci_name_new]]</f>
        <v>Pseudobalistes flavimarginatus</v>
      </c>
      <c r="E17" t="str">
        <f>Species_table[[#This Row],[fam_new]]</f>
        <v>BALISTIDAE</v>
      </c>
      <c r="F17">
        <f>Species_table[[#This Row],[a_FB]]</f>
        <v>2.8199999999999999E-2</v>
      </c>
      <c r="G17">
        <f>Species_table[[#This Row],[b_FB]]</f>
        <v>2.94</v>
      </c>
      <c r="H17">
        <f>Species_table[[#This Row],[a_N]]</f>
        <v>0</v>
      </c>
      <c r="I17">
        <f>Species_table[[#This Row],[b_N]]</f>
        <v>0</v>
      </c>
      <c r="J17">
        <f>Species_table[[#This Row],[a_S]]</f>
        <v>0</v>
      </c>
      <c r="K17">
        <f>Species_table[[#This Row],[B_S]]</f>
        <v>0</v>
      </c>
      <c r="L17">
        <f>Species_table[[#This Row],[a_C]]</f>
        <v>0</v>
      </c>
      <c r="M17">
        <f>Species_table[[#This Row],[b_C]]</f>
        <v>0</v>
      </c>
      <c r="N17" t="str">
        <f>Species_table[[#This Row],[EnglishName]]</f>
        <v>Yellowmargin triggerfish</v>
      </c>
    </row>
    <row r="18" spans="1:14" x14ac:dyDescent="0.2">
      <c r="A18" t="str">
        <f>Species_table[[#This Row],[FamilyID]]</f>
        <v>BELAA00</v>
      </c>
      <c r="B18" t="str">
        <f>Species_table[[#This Row],[Family]]</f>
        <v>BELONIDAE</v>
      </c>
      <c r="C18" t="str">
        <f>Species_table[[#This Row],[ID_new]]</f>
        <v>BELTY07</v>
      </c>
      <c r="D18" t="str">
        <f>Species_table[[#This Row],[Sci_name_new]]</f>
        <v>Tylosurus acus rafale</v>
      </c>
      <c r="E18" t="str">
        <f>Species_table[[#This Row],[fam_new]]</f>
        <v>BELONIDAE</v>
      </c>
      <c r="F18">
        <f>Species_table[[#This Row],[a_FB]]</f>
        <v>8.9999999999999998E-4</v>
      </c>
      <c r="G18">
        <f>Species_table[[#This Row],[b_FB]]</f>
        <v>3.05</v>
      </c>
      <c r="H18">
        <f>Species_table[[#This Row],[a_N]]</f>
        <v>0</v>
      </c>
      <c r="I18">
        <f>Species_table[[#This Row],[b_N]]</f>
        <v>0</v>
      </c>
      <c r="J18">
        <f>Species_table[[#This Row],[a_S]]</f>
        <v>0</v>
      </c>
      <c r="K18">
        <f>Species_table[[#This Row],[B_S]]</f>
        <v>0</v>
      </c>
      <c r="L18">
        <f>Species_table[[#This Row],[a_C]]</f>
        <v>0</v>
      </c>
      <c r="M18">
        <f>Species_table[[#This Row],[b_C]]</f>
        <v>0</v>
      </c>
      <c r="N18" t="str">
        <f>Species_table[[#This Row],[EnglishName]]</f>
        <v>ND</v>
      </c>
    </row>
    <row r="19" spans="1:14" x14ac:dyDescent="0.2">
      <c r="A19" t="str">
        <f>Species_table[[#This Row],[FamilyID]]</f>
        <v>BELAA00</v>
      </c>
      <c r="B19" t="str">
        <f>Species_table[[#This Row],[Family]]</f>
        <v>BELONIDAE</v>
      </c>
      <c r="C19" t="str">
        <f>Species_table[[#This Row],[ID_new]]</f>
        <v>BELTY08</v>
      </c>
      <c r="D19" t="str">
        <f>Species_table[[#This Row],[Sci_name_new]]</f>
        <v>Tylosurus choram</v>
      </c>
      <c r="E19" t="str">
        <f>Species_table[[#This Row],[fam_new]]</f>
        <v>BELONIDAE</v>
      </c>
      <c r="F19">
        <f>Species_table[[#This Row],[a_FB]]</f>
        <v>8.9999999999999998E-4</v>
      </c>
      <c r="G19">
        <f>Species_table[[#This Row],[b_FB]]</f>
        <v>3.05</v>
      </c>
      <c r="H19">
        <f>Species_table[[#This Row],[a_N]]</f>
        <v>0</v>
      </c>
      <c r="I19">
        <f>Species_table[[#This Row],[b_N]]</f>
        <v>0</v>
      </c>
      <c r="J19">
        <f>Species_table[[#This Row],[a_S]]</f>
        <v>0</v>
      </c>
      <c r="K19">
        <f>Species_table[[#This Row],[B_S]]</f>
        <v>0</v>
      </c>
      <c r="L19">
        <f>Species_table[[#This Row],[a_C]]</f>
        <v>0</v>
      </c>
      <c r="M19">
        <f>Species_table[[#This Row],[b_C]]</f>
        <v>0</v>
      </c>
      <c r="N19" t="str">
        <f>Species_table[[#This Row],[EnglishName]]</f>
        <v>ND</v>
      </c>
    </row>
    <row r="20" spans="1:14" x14ac:dyDescent="0.2">
      <c r="A20" t="str">
        <f>Species_table[[#This Row],[FamilyID]]</f>
        <v>BELAA00</v>
      </c>
      <c r="B20" t="str">
        <f>Species_table[[#This Row],[Family]]</f>
        <v>BELONIDAE</v>
      </c>
      <c r="C20" t="str">
        <f>Species_table[[#This Row],[ID_new]]</f>
        <v>BELTY01</v>
      </c>
      <c r="D20" t="str">
        <f>Species_table[[#This Row],[Sci_name_new]]</f>
        <v>Tylosurus crocodilus crocodil.</v>
      </c>
      <c r="E20" t="str">
        <f>Species_table[[#This Row],[fam_new]]</f>
        <v>BELONIDAE</v>
      </c>
      <c r="F20">
        <f>Species_table[[#This Row],[a_FB]]</f>
        <v>8.9999999999999998E-4</v>
      </c>
      <c r="G20">
        <f>Species_table[[#This Row],[b_FB]]</f>
        <v>3.05</v>
      </c>
      <c r="H20">
        <f>Species_table[[#This Row],[a_N]]</f>
        <v>0</v>
      </c>
      <c r="I20">
        <f>Species_table[[#This Row],[b_N]]</f>
        <v>0</v>
      </c>
      <c r="J20">
        <f>Species_table[[#This Row],[a_S]]</f>
        <v>0</v>
      </c>
      <c r="K20">
        <f>Species_table[[#This Row],[B_S]]</f>
        <v>0</v>
      </c>
      <c r="L20">
        <f>Species_table[[#This Row],[a_C]]</f>
        <v>0</v>
      </c>
      <c r="M20">
        <f>Species_table[[#This Row],[b_C]]</f>
        <v>0</v>
      </c>
      <c r="N20" t="str">
        <f>Species_table[[#This Row],[EnglishName]]</f>
        <v>Hound needlefish</v>
      </c>
    </row>
    <row r="21" spans="1:14" x14ac:dyDescent="0.2">
      <c r="A21" t="str">
        <f>Species_table[[#This Row],[FamilyID]]</f>
        <v>BELAA00</v>
      </c>
      <c r="B21" t="str">
        <f>Species_table[[#This Row],[Family]]</f>
        <v>BELONIDAE</v>
      </c>
      <c r="C21" t="str">
        <f>Species_table[[#This Row],[ID_new]]</f>
        <v>BELTY03</v>
      </c>
      <c r="D21" t="str">
        <f>Species_table[[#This Row],[Sci_name_new]]</f>
        <v>Tylosurus crocodilus fodiator</v>
      </c>
      <c r="E21" t="str">
        <f>Species_table[[#This Row],[fam_new]]</f>
        <v>BELONIDAE</v>
      </c>
      <c r="F21">
        <f>Species_table[[#This Row],[a_FB]]</f>
        <v>8.9999999999999998E-4</v>
      </c>
      <c r="G21">
        <f>Species_table[[#This Row],[b_FB]]</f>
        <v>3.05</v>
      </c>
      <c r="H21">
        <f>Species_table[[#This Row],[a_N]]</f>
        <v>0</v>
      </c>
      <c r="I21">
        <f>Species_table[[#This Row],[b_N]]</f>
        <v>0</v>
      </c>
      <c r="J21">
        <f>Species_table[[#This Row],[a_S]]</f>
        <v>0</v>
      </c>
      <c r="K21">
        <f>Species_table[[#This Row],[B_S]]</f>
        <v>0</v>
      </c>
      <c r="L21">
        <f>Species_table[[#This Row],[a_C]]</f>
        <v>0</v>
      </c>
      <c r="M21">
        <f>Species_table[[#This Row],[b_C]]</f>
        <v>0</v>
      </c>
      <c r="N21" t="str">
        <f>Species_table[[#This Row],[EnglishName]]</f>
        <v>Hound needlefish</v>
      </c>
    </row>
    <row r="22" spans="1:14" x14ac:dyDescent="0.2">
      <c r="A22" t="str">
        <f>Species_table[[#This Row],[FamilyID]]</f>
        <v>BOTAA00</v>
      </c>
      <c r="B22" t="str">
        <f>Species_table[[#This Row],[Family]]</f>
        <v>BOTHIDAE</v>
      </c>
      <c r="C22" t="str">
        <f>Species_table[[#This Row],[ID_new]]</f>
        <v>BOTBO04</v>
      </c>
      <c r="D22" t="str">
        <f>Species_table[[#This Row],[Sci_name_new]]</f>
        <v>Bothus pantherinus</v>
      </c>
      <c r="E22" t="str">
        <f>Species_table[[#This Row],[fam_new]]</f>
        <v>BOTHIDAE</v>
      </c>
      <c r="F22">
        <f>Species_table[[#This Row],[a_FB]]</f>
        <v>0.01</v>
      </c>
      <c r="G22">
        <f>Species_table[[#This Row],[b_FB]]</f>
        <v>3.09</v>
      </c>
      <c r="H22">
        <f>Species_table[[#This Row],[a_N]]</f>
        <v>0</v>
      </c>
      <c r="I22">
        <f>Species_table[[#This Row],[b_N]]</f>
        <v>0</v>
      </c>
      <c r="J22">
        <f>Species_table[[#This Row],[a_S]]</f>
        <v>0</v>
      </c>
      <c r="K22">
        <f>Species_table[[#This Row],[B_S]]</f>
        <v>0</v>
      </c>
      <c r="L22">
        <f>Species_table[[#This Row],[a_C]]</f>
        <v>0</v>
      </c>
      <c r="M22">
        <f>Species_table[[#This Row],[b_C]]</f>
        <v>0</v>
      </c>
      <c r="N22" t="str">
        <f>Species_table[[#This Row],[EnglishName]]</f>
        <v>Leopard flounder</v>
      </c>
    </row>
    <row r="23" spans="1:14" x14ac:dyDescent="0.2">
      <c r="A23" t="str">
        <f>Species_table[[#This Row],[FamilyID]]</f>
        <v>CAEAA00</v>
      </c>
      <c r="B23" t="str">
        <f>Species_table[[#This Row],[Family]]</f>
        <v>CAESIONIDAE</v>
      </c>
      <c r="C23" t="str">
        <f>Species_table[[#This Row],[ID_new]]</f>
        <v>CAECA01</v>
      </c>
      <c r="D23" t="str">
        <f>Species_table[[#This Row],[Sci_name_new]]</f>
        <v>Caesio caerulaurea</v>
      </c>
      <c r="E23" t="str">
        <f>Species_table[[#This Row],[fam_new]]</f>
        <v>CAESIONIDAE</v>
      </c>
      <c r="F23">
        <f>Species_table[[#This Row],[a_FB]]</f>
        <v>1.8599999999999998E-2</v>
      </c>
      <c r="G23">
        <f>Species_table[[#This Row],[b_FB]]</f>
        <v>3.02</v>
      </c>
      <c r="H23">
        <f>Species_table[[#This Row],[a_N]]</f>
        <v>0</v>
      </c>
      <c r="I23">
        <f>Species_table[[#This Row],[b_N]]</f>
        <v>0</v>
      </c>
      <c r="J23">
        <f>Species_table[[#This Row],[a_S]]</f>
        <v>0</v>
      </c>
      <c r="K23">
        <f>Species_table[[#This Row],[B_S]]</f>
        <v>0</v>
      </c>
      <c r="L23">
        <f>Species_table[[#This Row],[a_C]]</f>
        <v>0</v>
      </c>
      <c r="M23">
        <f>Species_table[[#This Row],[b_C]]</f>
        <v>0</v>
      </c>
      <c r="N23" t="str">
        <f>Species_table[[#This Row],[EnglishName]]</f>
        <v>Blue-and-gold fusilier</v>
      </c>
    </row>
    <row r="24" spans="1:14" x14ac:dyDescent="0.2">
      <c r="A24" t="str">
        <f>Species_table[[#This Row],[FamilyID]]</f>
        <v>CAEAA00</v>
      </c>
      <c r="B24" t="str">
        <f>Species_table[[#This Row],[Family]]</f>
        <v>CAESIONIDAE</v>
      </c>
      <c r="C24" t="str">
        <f>Species_table[[#This Row],[ID_new]]</f>
        <v>CAECA07</v>
      </c>
      <c r="D24" t="str">
        <f>Species_table[[#This Row],[Sci_name_new]]</f>
        <v>Caesio suevica</v>
      </c>
      <c r="E24" t="str">
        <f>Species_table[[#This Row],[fam_new]]</f>
        <v>CAESIONIDAE</v>
      </c>
      <c r="F24">
        <f>Species_table[[#This Row],[a_FB]]</f>
        <v>1.8599999999999998E-2</v>
      </c>
      <c r="G24">
        <f>Species_table[[#This Row],[b_FB]]</f>
        <v>3.02</v>
      </c>
      <c r="H24">
        <f>Species_table[[#This Row],[a_N]]</f>
        <v>0</v>
      </c>
      <c r="I24">
        <f>Species_table[[#This Row],[b_N]]</f>
        <v>0</v>
      </c>
      <c r="J24">
        <f>Species_table[[#This Row],[a_S]]</f>
        <v>0</v>
      </c>
      <c r="K24">
        <f>Species_table[[#This Row],[B_S]]</f>
        <v>0</v>
      </c>
      <c r="L24">
        <f>Species_table[[#This Row],[a_C]]</f>
        <v>0</v>
      </c>
      <c r="M24">
        <f>Species_table[[#This Row],[b_C]]</f>
        <v>0</v>
      </c>
      <c r="N24" t="str">
        <f>Species_table[[#This Row],[EnglishName]]</f>
        <v>Suez fusilier</v>
      </c>
    </row>
    <row r="25" spans="1:14" x14ac:dyDescent="0.2">
      <c r="A25">
        <f>Species_table[[#This Row],[FamilyID]]</f>
        <v>0</v>
      </c>
      <c r="B25" t="str">
        <f>Species_table[[#This Row],[Family]]</f>
        <v>CAESIONIDAE</v>
      </c>
      <c r="C25" t="str">
        <f>Species_table[[#This Row],[ID_new]]</f>
        <v>CAECA07</v>
      </c>
      <c r="D25" t="str">
        <f>Species_table[[#This Row],[Sci_name_new]]</f>
        <v>Caesio suevica</v>
      </c>
      <c r="E25" t="str">
        <f>Species_table[[#This Row],[fam_new]]</f>
        <v>CAESIONIDAE</v>
      </c>
      <c r="F25">
        <f>Species_table[[#This Row],[a_FB]]</f>
        <v>0</v>
      </c>
      <c r="G25">
        <f>Species_table[[#This Row],[b_FB]]</f>
        <v>0</v>
      </c>
      <c r="H25">
        <f>Species_table[[#This Row],[a_N]]</f>
        <v>0</v>
      </c>
      <c r="I25">
        <f>Species_table[[#This Row],[b_N]]</f>
        <v>0</v>
      </c>
      <c r="J25">
        <f>Species_table[[#This Row],[a_S]]</f>
        <v>0</v>
      </c>
      <c r="K25">
        <f>Species_table[[#This Row],[B_S]]</f>
        <v>0</v>
      </c>
      <c r="L25">
        <f>Species_table[[#This Row],[a_C]]</f>
        <v>0</v>
      </c>
      <c r="M25">
        <f>Species_table[[#This Row],[b_C]]</f>
        <v>0</v>
      </c>
      <c r="N25">
        <f>Species_table[[#This Row],[EnglishName]]</f>
        <v>0</v>
      </c>
    </row>
    <row r="26" spans="1:14" x14ac:dyDescent="0.2">
      <c r="A26" t="str">
        <f>Species_table[[#This Row],[FamilyID]]</f>
        <v>CARAA00</v>
      </c>
      <c r="B26" t="str">
        <f>Species_table[[#This Row],[Family]]</f>
        <v>CARANGIDAE</v>
      </c>
      <c r="C26" t="str">
        <f>Species_table[[#This Row],[ID_new]]</f>
        <v>CARAL02</v>
      </c>
      <c r="D26" t="str">
        <f>Species_table[[#This Row],[Sci_name_new]]</f>
        <v>Alectis indicus</v>
      </c>
      <c r="E26" t="str">
        <f>Species_table[[#This Row],[fam_new]]</f>
        <v>CARANGIDAE</v>
      </c>
      <c r="F26">
        <f>Species_table[[#This Row],[a_FB]]</f>
        <v>4.9000000000000002E-2</v>
      </c>
      <c r="G26">
        <f>Species_table[[#This Row],[b_FB]]</f>
        <v>2.72</v>
      </c>
      <c r="H26">
        <f>Species_table[[#This Row],[a_N]]</f>
        <v>0</v>
      </c>
      <c r="I26">
        <f>Species_table[[#This Row],[b_N]]</f>
        <v>0</v>
      </c>
      <c r="J26">
        <f>Species_table[[#This Row],[a_S]]</f>
        <v>0</v>
      </c>
      <c r="K26">
        <f>Species_table[[#This Row],[B_S]]</f>
        <v>0</v>
      </c>
      <c r="L26">
        <f>Species_table[[#This Row],[a_C]]</f>
        <v>0</v>
      </c>
      <c r="M26">
        <f>Species_table[[#This Row],[b_C]]</f>
        <v>0</v>
      </c>
      <c r="N26" t="str">
        <f>Species_table[[#This Row],[EnglishName]]</f>
        <v>Indian threadfish</v>
      </c>
    </row>
    <row r="27" spans="1:14" x14ac:dyDescent="0.2">
      <c r="A27" t="str">
        <f>Species_table[[#This Row],[FamilyID]]</f>
        <v>CARAA00</v>
      </c>
      <c r="B27" t="str">
        <f>Species_table[[#This Row],[Family]]</f>
        <v>CARANGIDAE</v>
      </c>
      <c r="C27" t="str">
        <f>Species_table[[#This Row],[ID_new]]</f>
        <v>CARAP02</v>
      </c>
      <c r="D27" t="str">
        <f>Species_table[[#This Row],[Sci_name_new]]</f>
        <v>Alepes vari</v>
      </c>
      <c r="E27" t="str">
        <f>Species_table[[#This Row],[fam_new]]</f>
        <v>CARANGIDAE</v>
      </c>
      <c r="F27">
        <f>Species_table[[#This Row],[a_FB]]</f>
        <v>2.29E-2</v>
      </c>
      <c r="G27">
        <f>Species_table[[#This Row],[b_FB]]</f>
        <v>2.81</v>
      </c>
      <c r="H27">
        <f>Species_table[[#This Row],[a_N]]</f>
        <v>0</v>
      </c>
      <c r="I27">
        <f>Species_table[[#This Row],[b_N]]</f>
        <v>0</v>
      </c>
      <c r="J27">
        <f>Species_table[[#This Row],[a_S]]</f>
        <v>0</v>
      </c>
      <c r="K27">
        <f>Species_table[[#This Row],[B_S]]</f>
        <v>0</v>
      </c>
      <c r="L27">
        <f>Species_table[[#This Row],[a_C]]</f>
        <v>0</v>
      </c>
      <c r="M27">
        <f>Species_table[[#This Row],[b_C]]</f>
        <v>0</v>
      </c>
      <c r="N27" t="str">
        <f>Species_table[[#This Row],[EnglishName]]</f>
        <v>Herring scad</v>
      </c>
    </row>
    <row r="28" spans="1:14" x14ac:dyDescent="0.2">
      <c r="A28" t="str">
        <f>Species_table[[#This Row],[FamilyID]]</f>
        <v>CARAA00</v>
      </c>
      <c r="B28" t="str">
        <f>Species_table[[#This Row],[Family]]</f>
        <v>CARANGIDAE</v>
      </c>
      <c r="C28" t="str">
        <f>Species_table[[#This Row],[ID_new]]</f>
        <v>CARCS06</v>
      </c>
      <c r="D28" t="str">
        <f>Species_table[[#This Row],[Sci_name_new]]</f>
        <v>Carangoides armatus</v>
      </c>
      <c r="E28" t="str">
        <f>Species_table[[#This Row],[fam_new]]</f>
        <v>CARANGIDAE</v>
      </c>
      <c r="F28">
        <f>Species_table[[#This Row],[a_FB]]</f>
        <v>3.7199999999999997E-2</v>
      </c>
      <c r="G28">
        <f>Species_table[[#This Row],[b_FB]]</f>
        <v>2.81</v>
      </c>
      <c r="H28">
        <f>Species_table[[#This Row],[a_N]]</f>
        <v>0</v>
      </c>
      <c r="I28">
        <f>Species_table[[#This Row],[b_N]]</f>
        <v>0</v>
      </c>
      <c r="J28">
        <f>Species_table[[#This Row],[a_S]]</f>
        <v>0</v>
      </c>
      <c r="K28">
        <f>Species_table[[#This Row],[B_S]]</f>
        <v>0</v>
      </c>
      <c r="L28">
        <f>Species_table[[#This Row],[a_C]]</f>
        <v>0</v>
      </c>
      <c r="M28">
        <f>Species_table[[#This Row],[b_C]]</f>
        <v>0</v>
      </c>
      <c r="N28" t="str">
        <f>Species_table[[#This Row],[EnglishName]]</f>
        <v>Longfin trevally</v>
      </c>
    </row>
    <row r="29" spans="1:14" x14ac:dyDescent="0.2">
      <c r="A29" t="str">
        <f>Species_table[[#This Row],[FamilyID]]</f>
        <v>CARAA00</v>
      </c>
      <c r="B29" t="str">
        <f>Species_table[[#This Row],[Family]]</f>
        <v>CARANGIDAE</v>
      </c>
      <c r="C29" t="str">
        <f>Species_table[[#This Row],[ID_new]]</f>
        <v>CARCS13</v>
      </c>
      <c r="D29" t="str">
        <f>Species_table[[#This Row],[Sci_name_new]]</f>
        <v>Carangoides bajad</v>
      </c>
      <c r="E29" t="str">
        <f>Species_table[[#This Row],[fam_new]]</f>
        <v>CARANGIDAE</v>
      </c>
      <c r="F29">
        <f>Species_table[[#This Row],[a_FB]]</f>
        <v>3.7199999999999997E-2</v>
      </c>
      <c r="G29">
        <f>Species_table[[#This Row],[b_FB]]</f>
        <v>2.81</v>
      </c>
      <c r="H29">
        <f>Species_table[[#This Row],[a_N]]</f>
        <v>0</v>
      </c>
      <c r="I29">
        <f>Species_table[[#This Row],[b_N]]</f>
        <v>0</v>
      </c>
      <c r="J29">
        <f>Species_table[[#This Row],[a_S]]</f>
        <v>0</v>
      </c>
      <c r="K29">
        <f>Species_table[[#This Row],[B_S]]</f>
        <v>0</v>
      </c>
      <c r="L29">
        <f>Species_table[[#This Row],[a_C]]</f>
        <v>0</v>
      </c>
      <c r="M29">
        <f>Species_table[[#This Row],[b_C]]</f>
        <v>0</v>
      </c>
      <c r="N29" t="str">
        <f>Species_table[[#This Row],[EnglishName]]</f>
        <v>Orangespotted trevally</v>
      </c>
    </row>
    <row r="30" spans="1:14" x14ac:dyDescent="0.2">
      <c r="A30" t="str">
        <f>Species_table[[#This Row],[FamilyID]]</f>
        <v>CARAA00</v>
      </c>
      <c r="B30" t="str">
        <f>Species_table[[#This Row],[Family]]</f>
        <v>CARANGIDAE</v>
      </c>
      <c r="C30" t="str">
        <f>Species_table[[#This Row],[ID_new]]</f>
        <v>CARCS02</v>
      </c>
      <c r="D30" t="str">
        <f>Species_table[[#This Row],[Sci_name_new]]</f>
        <v>Carangoides ferdau</v>
      </c>
      <c r="E30" t="str">
        <f>Species_table[[#This Row],[fam_new]]</f>
        <v>CARANGIDAE</v>
      </c>
      <c r="F30">
        <f>Species_table[[#This Row],[a_FB]]</f>
        <v>3.7199999999999997E-2</v>
      </c>
      <c r="G30">
        <f>Species_table[[#This Row],[b_FB]]</f>
        <v>2.81</v>
      </c>
      <c r="H30">
        <f>Species_table[[#This Row],[a_N]]</f>
        <v>0</v>
      </c>
      <c r="I30">
        <f>Species_table[[#This Row],[b_N]]</f>
        <v>0</v>
      </c>
      <c r="J30">
        <f>Species_table[[#This Row],[a_S]]</f>
        <v>0</v>
      </c>
      <c r="K30">
        <f>Species_table[[#This Row],[B_S]]</f>
        <v>0</v>
      </c>
      <c r="L30">
        <f>Species_table[[#This Row],[a_C]]</f>
        <v>0</v>
      </c>
      <c r="M30">
        <f>Species_table[[#This Row],[b_C]]</f>
        <v>0</v>
      </c>
      <c r="N30" t="str">
        <f>Species_table[[#This Row],[EnglishName]]</f>
        <v>Blue trevally</v>
      </c>
    </row>
    <row r="31" spans="1:14" x14ac:dyDescent="0.2">
      <c r="A31" t="str">
        <f>Species_table[[#This Row],[FamilyID]]</f>
        <v>CARAA00</v>
      </c>
      <c r="B31" t="str">
        <f>Species_table[[#This Row],[Family]]</f>
        <v>CARANGIDAE</v>
      </c>
      <c r="C31" t="str">
        <f>Species_table[[#This Row],[ID_new]]</f>
        <v>CARCS04</v>
      </c>
      <c r="D31" t="str">
        <f>Species_table[[#This Row],[Sci_name_new]]</f>
        <v>Carangoides fulvoguttatus</v>
      </c>
      <c r="E31" t="str">
        <f>Species_table[[#This Row],[fam_new]]</f>
        <v>CARANGIDAE</v>
      </c>
      <c r="F31">
        <f>Species_table[[#This Row],[a_FB]]</f>
        <v>3.7199999999999997E-2</v>
      </c>
      <c r="G31">
        <f>Species_table[[#This Row],[b_FB]]</f>
        <v>2.81</v>
      </c>
      <c r="H31">
        <f>Species_table[[#This Row],[a_N]]</f>
        <v>0</v>
      </c>
      <c r="I31">
        <f>Species_table[[#This Row],[b_N]]</f>
        <v>0</v>
      </c>
      <c r="J31">
        <f>Species_table[[#This Row],[a_S]]</f>
        <v>0</v>
      </c>
      <c r="K31">
        <f>Species_table[[#This Row],[B_S]]</f>
        <v>0</v>
      </c>
      <c r="L31">
        <f>Species_table[[#This Row],[a_C]]</f>
        <v>0</v>
      </c>
      <c r="M31">
        <f>Species_table[[#This Row],[b_C]]</f>
        <v>0</v>
      </c>
      <c r="N31" t="str">
        <f>Species_table[[#This Row],[EnglishName]]</f>
        <v>Yellowspotted trevally</v>
      </c>
    </row>
    <row r="32" spans="1:14" x14ac:dyDescent="0.2">
      <c r="A32" t="str">
        <f>Species_table[[#This Row],[FamilyID]]</f>
        <v>CARAA00</v>
      </c>
      <c r="B32" t="str">
        <f>Species_table[[#This Row],[Family]]</f>
        <v>CARANGIDAE</v>
      </c>
      <c r="C32" t="str">
        <f>Species_table[[#This Row],[ID_new]]</f>
        <v>CARCS00</v>
      </c>
      <c r="D32" t="str">
        <f>Species_table[[#This Row],[Sci_name_new]]</f>
        <v>Carangoides sp.</v>
      </c>
      <c r="E32" t="str">
        <f>Species_table[[#This Row],[fam_new]]</f>
        <v>CARANGIDAE</v>
      </c>
      <c r="F32">
        <f>Species_table[[#This Row],[a_FB]]</f>
        <v>3.7199999999999997E-2</v>
      </c>
      <c r="G32">
        <f>Species_table[[#This Row],[b_FB]]</f>
        <v>2.81</v>
      </c>
      <c r="H32">
        <f>Species_table[[#This Row],[a_N]]</f>
        <v>0</v>
      </c>
      <c r="I32">
        <f>Species_table[[#This Row],[b_N]]</f>
        <v>0</v>
      </c>
      <c r="J32">
        <f>Species_table[[#This Row],[a_S]]</f>
        <v>0</v>
      </c>
      <c r="K32">
        <f>Species_table[[#This Row],[B_S]]</f>
        <v>0</v>
      </c>
      <c r="L32">
        <f>Species_table[[#This Row],[a_C]]</f>
        <v>0</v>
      </c>
      <c r="M32">
        <f>Species_table[[#This Row],[b_C]]</f>
        <v>0</v>
      </c>
      <c r="N32" t="str">
        <f>Species_table[[#This Row],[EnglishName]]</f>
        <v>Trevally</v>
      </c>
    </row>
    <row r="33" spans="1:14" x14ac:dyDescent="0.2">
      <c r="A33" t="str">
        <f>Species_table[[#This Row],[FamilyID]]</f>
        <v>CARAA00</v>
      </c>
      <c r="B33" t="str">
        <f>Species_table[[#This Row],[Family]]</f>
        <v>CARANGIDAE</v>
      </c>
      <c r="C33" t="str">
        <f>Species_table[[#This Row],[ID_new]]</f>
        <v>CARCA05</v>
      </c>
      <c r="D33" t="str">
        <f>Species_table[[#This Row],[Sci_name_new]]</f>
        <v>Caranx melampygus</v>
      </c>
      <c r="E33" t="str">
        <f>Species_table[[#This Row],[fam_new]]</f>
        <v>CARANGIDAE</v>
      </c>
      <c r="F33">
        <f>Species_table[[#This Row],[a_FB]]</f>
        <v>2.24E-2</v>
      </c>
      <c r="G33">
        <f>Species_table[[#This Row],[b_FB]]</f>
        <v>2.95</v>
      </c>
      <c r="H33">
        <f>Species_table[[#This Row],[a_N]]</f>
        <v>0</v>
      </c>
      <c r="I33">
        <f>Species_table[[#This Row],[b_N]]</f>
        <v>0</v>
      </c>
      <c r="J33">
        <f>Species_table[[#This Row],[a_S]]</f>
        <v>0</v>
      </c>
      <c r="K33">
        <f>Species_table[[#This Row],[B_S]]</f>
        <v>0</v>
      </c>
      <c r="L33">
        <f>Species_table[[#This Row],[a_C]]</f>
        <v>0</v>
      </c>
      <c r="M33">
        <f>Species_table[[#This Row],[b_C]]</f>
        <v>0</v>
      </c>
      <c r="N33" t="str">
        <f>Species_table[[#This Row],[EnglishName]]</f>
        <v>Bluefin trevally</v>
      </c>
    </row>
    <row r="34" spans="1:14" x14ac:dyDescent="0.2">
      <c r="A34" t="str">
        <f>Species_table[[#This Row],[FamilyID]]</f>
        <v>CARAA00</v>
      </c>
      <c r="B34" t="str">
        <f>Species_table[[#This Row],[Family]]</f>
        <v>CARANGIDAE</v>
      </c>
      <c r="C34" t="str">
        <f>Species_table[[#This Row],[ID_new]]</f>
        <v>CARCA04</v>
      </c>
      <c r="D34" t="str">
        <f>Species_table[[#This Row],[Sci_name_new]]</f>
        <v>Caranx sexfasciatus</v>
      </c>
      <c r="E34" t="str">
        <f>Species_table[[#This Row],[fam_new]]</f>
        <v>CARANGIDAE</v>
      </c>
      <c r="F34">
        <f>Species_table[[#This Row],[a_FB]]</f>
        <v>2.24E-2</v>
      </c>
      <c r="G34">
        <f>Species_table[[#This Row],[b_FB]]</f>
        <v>2.95</v>
      </c>
      <c r="H34">
        <f>Species_table[[#This Row],[a_N]]</f>
        <v>0</v>
      </c>
      <c r="I34">
        <f>Species_table[[#This Row],[b_N]]</f>
        <v>0</v>
      </c>
      <c r="J34">
        <f>Species_table[[#This Row],[a_S]]</f>
        <v>0</v>
      </c>
      <c r="K34">
        <f>Species_table[[#This Row],[B_S]]</f>
        <v>0</v>
      </c>
      <c r="L34">
        <f>Species_table[[#This Row],[a_C]]</f>
        <v>0</v>
      </c>
      <c r="M34">
        <f>Species_table[[#This Row],[b_C]]</f>
        <v>0</v>
      </c>
      <c r="N34" t="str">
        <f>Species_table[[#This Row],[EnglishName]]</f>
        <v>Bigeye trevally</v>
      </c>
    </row>
    <row r="35" spans="1:14" x14ac:dyDescent="0.2">
      <c r="A35" t="str">
        <f>Species_table[[#This Row],[FamilyID]]</f>
        <v>CARAA00</v>
      </c>
      <c r="B35" t="str">
        <f>Species_table[[#This Row],[Family]]</f>
        <v>CARANGIDAE</v>
      </c>
      <c r="C35" t="str">
        <f>Species_table[[#This Row],[ID_new]]</f>
        <v>CARGN01</v>
      </c>
      <c r="D35" t="str">
        <f>Species_table[[#This Row],[Sci_name_new]]</f>
        <v>Gnathonodon speciosus</v>
      </c>
      <c r="E35" t="str">
        <f>Species_table[[#This Row],[fam_new]]</f>
        <v>CARANGIDAE</v>
      </c>
      <c r="F35">
        <f>Species_table[[#This Row],[a_FB]]</f>
        <v>2.24E-2</v>
      </c>
      <c r="G35">
        <f>Species_table[[#This Row],[b_FB]]</f>
        <v>2.95</v>
      </c>
      <c r="H35">
        <f>Species_table[[#This Row],[a_N]]</f>
        <v>0</v>
      </c>
      <c r="I35">
        <f>Species_table[[#This Row],[b_N]]</f>
        <v>0</v>
      </c>
      <c r="J35">
        <f>Species_table[[#This Row],[a_S]]</f>
        <v>0</v>
      </c>
      <c r="K35">
        <f>Species_table[[#This Row],[B_S]]</f>
        <v>0</v>
      </c>
      <c r="L35">
        <f>Species_table[[#This Row],[a_C]]</f>
        <v>0</v>
      </c>
      <c r="M35">
        <f>Species_table[[#This Row],[b_C]]</f>
        <v>0</v>
      </c>
      <c r="N35" t="str">
        <f>Species_table[[#This Row],[EnglishName]]</f>
        <v>Golden trevally</v>
      </c>
    </row>
    <row r="36" spans="1:14" x14ac:dyDescent="0.2">
      <c r="A36" t="str">
        <f>Species_table[[#This Row],[FamilyID]]</f>
        <v>CARAA00</v>
      </c>
      <c r="B36" t="str">
        <f>Species_table[[#This Row],[Family]]</f>
        <v>CARANGIDAE</v>
      </c>
      <c r="C36" t="str">
        <f>Species_table[[#This Row],[ID_new]]</f>
        <v>CARCA06</v>
      </c>
      <c r="D36" t="str">
        <f>Species_table[[#This Row],[Sci_name_new]]</f>
        <v>Caranx ignobilis</v>
      </c>
      <c r="E36" t="str">
        <f>Species_table[[#This Row],[fam_new]]</f>
        <v>CARANGIDAE</v>
      </c>
      <c r="F36">
        <f>Species_table[[#This Row],[a_FB]]</f>
        <v>2.24E-2</v>
      </c>
      <c r="G36">
        <f>Species_table[[#This Row],[b_FB]]</f>
        <v>2.95</v>
      </c>
      <c r="H36">
        <f>Species_table[[#This Row],[a_N]]</f>
        <v>0</v>
      </c>
      <c r="I36">
        <f>Species_table[[#This Row],[b_N]]</f>
        <v>0</v>
      </c>
      <c r="J36">
        <f>Species_table[[#This Row],[a_S]]</f>
        <v>0</v>
      </c>
      <c r="K36">
        <f>Species_table[[#This Row],[B_S]]</f>
        <v>0</v>
      </c>
      <c r="L36">
        <f>Species_table[[#This Row],[a_C]]</f>
        <v>0</v>
      </c>
      <c r="M36">
        <f>Species_table[[#This Row],[b_C]]</f>
        <v>0</v>
      </c>
      <c r="N36" t="str">
        <f>Species_table[[#This Row],[EnglishName]]</f>
        <v>Giant trevally</v>
      </c>
    </row>
    <row r="37" spans="1:14" x14ac:dyDescent="0.2">
      <c r="A37" t="str">
        <f>Species_table[[#This Row],[FamilyID]]</f>
        <v>CARAA00</v>
      </c>
      <c r="B37" t="str">
        <f>Species_table[[#This Row],[Family]]</f>
        <v>CARANGIDAE</v>
      </c>
      <c r="C37" t="str">
        <f>Species_table[[#This Row],[ID_new]]</f>
        <v>CARCA00</v>
      </c>
      <c r="D37" t="str">
        <f>Species_table[[#This Row],[Sci_name_new]]</f>
        <v>Caranx sp.</v>
      </c>
      <c r="E37" t="str">
        <f>Species_table[[#This Row],[fam_new]]</f>
        <v>CARANGIDAE</v>
      </c>
      <c r="F37">
        <f>Species_table[[#This Row],[a_FB]]</f>
        <v>2.24E-2</v>
      </c>
      <c r="G37">
        <f>Species_table[[#This Row],[b_FB]]</f>
        <v>2.95</v>
      </c>
      <c r="H37">
        <f>Species_table[[#This Row],[a_N]]</f>
        <v>0</v>
      </c>
      <c r="I37">
        <f>Species_table[[#This Row],[b_N]]</f>
        <v>0</v>
      </c>
      <c r="J37">
        <f>Species_table[[#This Row],[a_S]]</f>
        <v>0</v>
      </c>
      <c r="K37">
        <f>Species_table[[#This Row],[B_S]]</f>
        <v>0</v>
      </c>
      <c r="L37">
        <f>Species_table[[#This Row],[a_C]]</f>
        <v>0</v>
      </c>
      <c r="M37">
        <f>Species_table[[#This Row],[b_C]]</f>
        <v>0</v>
      </c>
      <c r="N37" t="str">
        <f>Species_table[[#This Row],[EnglishName]]</f>
        <v>Trevally, jack, scad</v>
      </c>
    </row>
    <row r="38" spans="1:14" x14ac:dyDescent="0.2">
      <c r="A38" t="str">
        <f>Species_table[[#This Row],[FamilyID]]</f>
        <v>CARAA00</v>
      </c>
      <c r="B38" t="str">
        <f>Species_table[[#This Row],[Family]]</f>
        <v>CARANGIDAE</v>
      </c>
      <c r="C38" t="str">
        <f>Species_table[[#This Row],[ID_new]]</f>
        <v>CARCA10</v>
      </c>
      <c r="D38" t="str">
        <f>Species_table[[#This Row],[Sci_name_new]]</f>
        <v xml:space="preserve">Caranx tille </v>
      </c>
      <c r="E38" t="str">
        <f>Species_table[[#This Row],[fam_new]]</f>
        <v>CARANGIDAE</v>
      </c>
      <c r="F38">
        <f>Species_table[[#This Row],[a_FB]]</f>
        <v>2.24E-2</v>
      </c>
      <c r="G38">
        <f>Species_table[[#This Row],[b_FB]]</f>
        <v>2.95</v>
      </c>
      <c r="H38">
        <f>Species_table[[#This Row],[a_N]]</f>
        <v>0</v>
      </c>
      <c r="I38">
        <f>Species_table[[#This Row],[b_N]]</f>
        <v>0</v>
      </c>
      <c r="J38">
        <f>Species_table[[#This Row],[a_S]]</f>
        <v>0</v>
      </c>
      <c r="K38">
        <f>Species_table[[#This Row],[B_S]]</f>
        <v>0</v>
      </c>
      <c r="L38">
        <f>Species_table[[#This Row],[a_C]]</f>
        <v>0</v>
      </c>
      <c r="M38">
        <f>Species_table[[#This Row],[b_C]]</f>
        <v>0</v>
      </c>
      <c r="N38" t="str">
        <f>Species_table[[#This Row],[EnglishName]]</f>
        <v>ND</v>
      </c>
    </row>
    <row r="39" spans="1:14" x14ac:dyDescent="0.2">
      <c r="A39" t="str">
        <f>Species_table[[#This Row],[FamilyID]]</f>
        <v>CARAA00</v>
      </c>
      <c r="B39" t="str">
        <f>Species_table[[#This Row],[Family]]</f>
        <v>CARANGIDAE</v>
      </c>
      <c r="C39" t="str">
        <f>Species_table[[#This Row],[ID_new]]</f>
        <v>CARSC04</v>
      </c>
      <c r="D39" t="str">
        <f>Species_table[[#This Row],[Sci_name_new]]</f>
        <v>Scomberoides lysan</v>
      </c>
      <c r="E39" t="str">
        <f>Species_table[[#This Row],[fam_new]]</f>
        <v>CARANGIDAE</v>
      </c>
      <c r="F39">
        <f>Species_table[[#This Row],[a_FB]]</f>
        <v>1.7000000000000001E-2</v>
      </c>
      <c r="G39">
        <f>Species_table[[#This Row],[b_FB]]</f>
        <v>2.82</v>
      </c>
      <c r="H39">
        <f>Species_table[[#This Row],[a_N]]</f>
        <v>0</v>
      </c>
      <c r="I39">
        <f>Species_table[[#This Row],[b_N]]</f>
        <v>0</v>
      </c>
      <c r="J39">
        <f>Species_table[[#This Row],[a_S]]</f>
        <v>0</v>
      </c>
      <c r="K39">
        <f>Species_table[[#This Row],[B_S]]</f>
        <v>0</v>
      </c>
      <c r="L39">
        <f>Species_table[[#This Row],[a_C]]</f>
        <v>0</v>
      </c>
      <c r="M39">
        <f>Species_table[[#This Row],[b_C]]</f>
        <v>0</v>
      </c>
      <c r="N39" t="str">
        <f>Species_table[[#This Row],[EnglishName]]</f>
        <v>ND</v>
      </c>
    </row>
    <row r="40" spans="1:14" x14ac:dyDescent="0.2">
      <c r="A40" t="str">
        <f>Species_table[[#This Row],[FamilyID]]</f>
        <v>CARAA00</v>
      </c>
      <c r="B40" t="str">
        <f>Species_table[[#This Row],[Family]]</f>
        <v>CARANGIDAE</v>
      </c>
      <c r="C40" t="str">
        <f>Species_table[[#This Row],[ID_new]]</f>
        <v>CARDE04</v>
      </c>
      <c r="D40" t="str">
        <f>Species_table[[#This Row],[Sci_name_new]]</f>
        <v>Decapterus macarellus</v>
      </c>
      <c r="E40" t="str">
        <f>Species_table[[#This Row],[fam_new]]</f>
        <v>CARANGIDAE</v>
      </c>
      <c r="F40">
        <f>Species_table[[#This Row],[a_FB]]</f>
        <v>8.5000000000000006E-3</v>
      </c>
      <c r="G40">
        <f>Species_table[[#This Row],[b_FB]]</f>
        <v>3.08</v>
      </c>
      <c r="H40">
        <f>Species_table[[#This Row],[a_N]]</f>
        <v>0</v>
      </c>
      <c r="I40">
        <f>Species_table[[#This Row],[b_N]]</f>
        <v>0</v>
      </c>
      <c r="J40">
        <f>Species_table[[#This Row],[a_S]]</f>
        <v>0</v>
      </c>
      <c r="K40">
        <f>Species_table[[#This Row],[B_S]]</f>
        <v>0</v>
      </c>
      <c r="L40">
        <f>Species_table[[#This Row],[a_C]]</f>
        <v>0</v>
      </c>
      <c r="M40">
        <f>Species_table[[#This Row],[b_C]]</f>
        <v>0</v>
      </c>
      <c r="N40" t="str">
        <f>Species_table[[#This Row],[EnglishName]]</f>
        <v>Mackerel scad</v>
      </c>
    </row>
    <row r="41" spans="1:14" x14ac:dyDescent="0.2">
      <c r="A41" t="str">
        <f>Species_table[[#This Row],[FamilyID]]</f>
        <v>CARAA00</v>
      </c>
      <c r="B41" t="str">
        <f>Species_table[[#This Row],[Family]]</f>
        <v>CARANGIDAE</v>
      </c>
      <c r="C41" t="str">
        <f>Species_table[[#This Row],[ID_new]]</f>
        <v>CARDE08</v>
      </c>
      <c r="D41" t="str">
        <f>Species_table[[#This Row],[Sci_name_new]]</f>
        <v>Decapterus russelli</v>
      </c>
      <c r="E41" t="str">
        <f>Species_table[[#This Row],[fam_new]]</f>
        <v>CARANGIDAE</v>
      </c>
      <c r="F41">
        <f>Species_table[[#This Row],[a_FB]]</f>
        <v>8.5000000000000006E-3</v>
      </c>
      <c r="G41">
        <f>Species_table[[#This Row],[b_FB]]</f>
        <v>3.08</v>
      </c>
      <c r="H41">
        <f>Species_table[[#This Row],[a_N]]</f>
        <v>0</v>
      </c>
      <c r="I41">
        <f>Species_table[[#This Row],[b_N]]</f>
        <v>0</v>
      </c>
      <c r="J41">
        <f>Species_table[[#This Row],[a_S]]</f>
        <v>0</v>
      </c>
      <c r="K41">
        <f>Species_table[[#This Row],[B_S]]</f>
        <v>0</v>
      </c>
      <c r="L41">
        <f>Species_table[[#This Row],[a_C]]</f>
        <v>0</v>
      </c>
      <c r="M41">
        <f>Species_table[[#This Row],[b_C]]</f>
        <v>0</v>
      </c>
      <c r="N41" t="str">
        <f>Species_table[[#This Row],[EnglishName]]</f>
        <v>Indian scad</v>
      </c>
    </row>
    <row r="42" spans="1:14" x14ac:dyDescent="0.2">
      <c r="A42" t="str">
        <f>Species_table[[#This Row],[FamilyID]]</f>
        <v>CARAA00</v>
      </c>
      <c r="B42" t="str">
        <f>Species_table[[#This Row],[Family]]</f>
        <v>CARANGIDAE</v>
      </c>
      <c r="C42" t="str">
        <f>Species_table[[#This Row],[ID_new]]</f>
        <v>CAREL01</v>
      </c>
      <c r="D42" t="str">
        <f>Species_table[[#This Row],[Sci_name_new]]</f>
        <v>Elagatis bipinnulata</v>
      </c>
      <c r="E42" t="str">
        <f>Species_table[[#This Row],[fam_new]]</f>
        <v>CARANGIDAE</v>
      </c>
      <c r="F42">
        <f>Species_table[[#This Row],[a_FB]]</f>
        <v>1.55E-2</v>
      </c>
      <c r="G42">
        <f>Species_table[[#This Row],[b_FB]]</f>
        <v>2.93</v>
      </c>
      <c r="H42">
        <f>Species_table[[#This Row],[a_N]]</f>
        <v>0</v>
      </c>
      <c r="I42">
        <f>Species_table[[#This Row],[b_N]]</f>
        <v>0</v>
      </c>
      <c r="J42">
        <f>Species_table[[#This Row],[a_S]]</f>
        <v>0</v>
      </c>
      <c r="K42">
        <f>Species_table[[#This Row],[B_S]]</f>
        <v>0</v>
      </c>
      <c r="L42">
        <f>Species_table[[#This Row],[a_C]]</f>
        <v>0</v>
      </c>
      <c r="M42">
        <f>Species_table[[#This Row],[b_C]]</f>
        <v>0</v>
      </c>
      <c r="N42" t="str">
        <f>Species_table[[#This Row],[EnglishName]]</f>
        <v>Rainbow runner</v>
      </c>
    </row>
    <row r="43" spans="1:14" x14ac:dyDescent="0.2">
      <c r="A43" t="str">
        <f>Species_table[[#This Row],[FamilyID]]</f>
        <v>CARAA00</v>
      </c>
      <c r="B43" t="str">
        <f>Species_table[[#This Row],[Family]]</f>
        <v>CARANGIDAE</v>
      </c>
      <c r="C43" t="str">
        <f>Species_table[[#This Row],[ID_new]]</f>
        <v>CARSC02</v>
      </c>
      <c r="D43" t="str">
        <f>Species_table[[#This Row],[Sci_name_new]]</f>
        <v>Scomberoides commersonnianus</v>
      </c>
      <c r="E43" t="str">
        <f>Species_table[[#This Row],[fam_new]]</f>
        <v>CARANGIDAE</v>
      </c>
      <c r="F43">
        <f>Species_table[[#This Row],[a_FB]]</f>
        <v>1.7000000000000001E-2</v>
      </c>
      <c r="G43">
        <f>Species_table[[#This Row],[b_FB]]</f>
        <v>2.82</v>
      </c>
      <c r="H43">
        <f>Species_table[[#This Row],[a_N]]</f>
        <v>0</v>
      </c>
      <c r="I43">
        <f>Species_table[[#This Row],[b_N]]</f>
        <v>0</v>
      </c>
      <c r="J43">
        <f>Species_table[[#This Row],[a_S]]</f>
        <v>0</v>
      </c>
      <c r="K43">
        <f>Species_table[[#This Row],[B_S]]</f>
        <v>0</v>
      </c>
      <c r="L43">
        <f>Species_table[[#This Row],[a_C]]</f>
        <v>0</v>
      </c>
      <c r="M43">
        <f>Species_table[[#This Row],[b_C]]</f>
        <v>0</v>
      </c>
      <c r="N43" t="str">
        <f>Species_table[[#This Row],[EnglishName]]</f>
        <v>ND</v>
      </c>
    </row>
    <row r="44" spans="1:14" x14ac:dyDescent="0.2">
      <c r="A44" t="str">
        <f>Species_table[[#This Row],[FamilyID]]</f>
        <v>CARAA00</v>
      </c>
      <c r="B44" t="str">
        <f>Species_table[[#This Row],[Family]]</f>
        <v>CARANGIDAE</v>
      </c>
      <c r="C44" t="str">
        <f>Species_table[[#This Row],[ID_new]]</f>
        <v>CARSC04</v>
      </c>
      <c r="D44" t="str">
        <f>Species_table[[#This Row],[Sci_name_new]]</f>
        <v>Scomberoides lysan</v>
      </c>
      <c r="E44" t="str">
        <f>Species_table[[#This Row],[fam_new]]</f>
        <v>CARANGIDAE</v>
      </c>
      <c r="F44">
        <f>Species_table[[#This Row],[a_FB]]</f>
        <v>1.7000000000000001E-2</v>
      </c>
      <c r="G44">
        <f>Species_table[[#This Row],[b_FB]]</f>
        <v>2.82</v>
      </c>
      <c r="H44">
        <f>Species_table[[#This Row],[a_N]]</f>
        <v>0</v>
      </c>
      <c r="I44">
        <f>Species_table[[#This Row],[b_N]]</f>
        <v>0</v>
      </c>
      <c r="J44">
        <f>Species_table[[#This Row],[a_S]]</f>
        <v>0</v>
      </c>
      <c r="K44">
        <f>Species_table[[#This Row],[B_S]]</f>
        <v>0</v>
      </c>
      <c r="L44">
        <f>Species_table[[#This Row],[a_C]]</f>
        <v>0</v>
      </c>
      <c r="M44">
        <f>Species_table[[#This Row],[b_C]]</f>
        <v>0</v>
      </c>
      <c r="N44" t="str">
        <f>Species_table[[#This Row],[EnglishName]]</f>
        <v>Doublespotted queenfish</v>
      </c>
    </row>
    <row r="45" spans="1:14" x14ac:dyDescent="0.2">
      <c r="A45" t="str">
        <f>Species_table[[#This Row],[FamilyID]]</f>
        <v>CARAA00</v>
      </c>
      <c r="B45" t="str">
        <f>Species_table[[#This Row],[Family]]</f>
        <v>CARANGIDAE</v>
      </c>
      <c r="C45" t="str">
        <f>Species_table[[#This Row],[ID_new]]</f>
        <v>CARSC01</v>
      </c>
      <c r="D45" t="str">
        <f>Species_table[[#This Row],[Sci_name_new]]</f>
        <v>Scomberoides tol</v>
      </c>
      <c r="E45" t="str">
        <f>Species_table[[#This Row],[fam_new]]</f>
        <v>CARANGIDAE</v>
      </c>
      <c r="F45">
        <f>Species_table[[#This Row],[a_FB]]</f>
        <v>1.7000000000000001E-2</v>
      </c>
      <c r="G45">
        <f>Species_table[[#This Row],[b_FB]]</f>
        <v>2.82</v>
      </c>
      <c r="H45">
        <f>Species_table[[#This Row],[a_N]]</f>
        <v>0</v>
      </c>
      <c r="I45">
        <f>Species_table[[#This Row],[b_N]]</f>
        <v>0</v>
      </c>
      <c r="J45">
        <f>Species_table[[#This Row],[a_S]]</f>
        <v>0</v>
      </c>
      <c r="K45">
        <f>Species_table[[#This Row],[B_S]]</f>
        <v>0</v>
      </c>
      <c r="L45">
        <f>Species_table[[#This Row],[a_C]]</f>
        <v>0</v>
      </c>
      <c r="M45">
        <f>Species_table[[#This Row],[b_C]]</f>
        <v>0</v>
      </c>
      <c r="N45" t="str">
        <f>Species_table[[#This Row],[EnglishName]]</f>
        <v>Needlescaled queenfish</v>
      </c>
    </row>
    <row r="46" spans="1:14" x14ac:dyDescent="0.2">
      <c r="A46" t="str">
        <f>Species_table[[#This Row],[FamilyID]]</f>
        <v>CARAA00</v>
      </c>
      <c r="B46" t="str">
        <f>Species_table[[#This Row],[Family]]</f>
        <v>CARANGIDAE</v>
      </c>
      <c r="C46" t="str">
        <f>Species_table[[#This Row],[ID_new]]</f>
        <v>CARTC07</v>
      </c>
      <c r="D46" t="str">
        <f>Species_table[[#This Row],[Sci_name_new]]</f>
        <v>Trachinotus blochii</v>
      </c>
      <c r="E46" t="str">
        <f>Species_table[[#This Row],[fam_new]]</f>
        <v>CARANGIDAE</v>
      </c>
      <c r="F46">
        <f>Species_table[[#This Row],[a_FB]]</f>
        <v>1.55E-2</v>
      </c>
      <c r="G46">
        <f>Species_table[[#This Row],[b_FB]]</f>
        <v>2.93</v>
      </c>
      <c r="H46">
        <f>Species_table[[#This Row],[a_N]]</f>
        <v>0</v>
      </c>
      <c r="I46">
        <f>Species_table[[#This Row],[b_N]]</f>
        <v>0</v>
      </c>
      <c r="J46">
        <f>Species_table[[#This Row],[a_S]]</f>
        <v>0</v>
      </c>
      <c r="K46">
        <f>Species_table[[#This Row],[B_S]]</f>
        <v>0</v>
      </c>
      <c r="L46">
        <f>Species_table[[#This Row],[a_C]]</f>
        <v>0</v>
      </c>
      <c r="M46">
        <f>Species_table[[#This Row],[b_C]]</f>
        <v>0</v>
      </c>
      <c r="N46" t="str">
        <f>Species_table[[#This Row],[EnglishName]]</f>
        <v>ND</v>
      </c>
    </row>
    <row r="47" spans="1:14" x14ac:dyDescent="0.2">
      <c r="A47" t="str">
        <f>Species_table[[#This Row],[FamilyID]]</f>
        <v>SHAAA00</v>
      </c>
      <c r="B47" t="str">
        <f>Species_table[[#This Row],[Family]]</f>
        <v>Carcharhinidae</v>
      </c>
      <c r="C47" t="str">
        <f>Species_table[[#This Row],[ID_new]]</f>
        <v>SHACA14</v>
      </c>
      <c r="D47" t="str">
        <f>Species_table[[#This Row],[Sci_name_new]]</f>
        <v>Carcharhinus albimarginatus</v>
      </c>
      <c r="E47" t="str">
        <f>Species_table[[#This Row],[fam_new]]</f>
        <v>Carcharhinidae</v>
      </c>
      <c r="F47">
        <f>Species_table[[#This Row],[a_FB]]</f>
        <v>1.5E-3</v>
      </c>
      <c r="G47">
        <f>Species_table[[#This Row],[b_FB]]</f>
        <v>3.35</v>
      </c>
      <c r="H47">
        <f>Species_table[[#This Row],[a_N]]</f>
        <v>0</v>
      </c>
      <c r="I47">
        <f>Species_table[[#This Row],[b_N]]</f>
        <v>0</v>
      </c>
      <c r="J47">
        <f>Species_table[[#This Row],[a_S]]</f>
        <v>0</v>
      </c>
      <c r="K47">
        <f>Species_table[[#This Row],[B_S]]</f>
        <v>0</v>
      </c>
      <c r="L47">
        <f>Species_table[[#This Row],[a_C]]</f>
        <v>0</v>
      </c>
      <c r="M47">
        <f>Species_table[[#This Row],[b_C]]</f>
        <v>0</v>
      </c>
      <c r="N47" t="str">
        <f>Species_table[[#This Row],[EnglishName]]</f>
        <v>Silvertip shark</v>
      </c>
    </row>
    <row r="48" spans="1:14" x14ac:dyDescent="0.2">
      <c r="A48" t="str">
        <f>Species_table[[#This Row],[FamilyID]]</f>
        <v>SHAAA00</v>
      </c>
      <c r="B48" t="str">
        <f>Species_table[[#This Row],[Family]]</f>
        <v>Carcharhinidae</v>
      </c>
      <c r="C48" t="str">
        <f>Species_table[[#This Row],[ID_new]]</f>
        <v>SHACA24</v>
      </c>
      <c r="D48" t="str">
        <f>Species_table[[#This Row],[Sci_name_new]]</f>
        <v>Carcharhinus melanopterus</v>
      </c>
      <c r="E48" t="str">
        <f>Species_table[[#This Row],[fam_new]]</f>
        <v>Carcharhinidae</v>
      </c>
      <c r="F48">
        <f>Species_table[[#This Row],[a_FB]]</f>
        <v>1.5E-3</v>
      </c>
      <c r="G48">
        <f>Species_table[[#This Row],[b_FB]]</f>
        <v>3.35</v>
      </c>
      <c r="H48">
        <f>Species_table[[#This Row],[a_N]]</f>
        <v>0</v>
      </c>
      <c r="I48">
        <f>Species_table[[#This Row],[b_N]]</f>
        <v>0</v>
      </c>
      <c r="J48">
        <f>Species_table[[#This Row],[a_S]]</f>
        <v>0</v>
      </c>
      <c r="K48">
        <f>Species_table[[#This Row],[B_S]]</f>
        <v>0</v>
      </c>
      <c r="L48">
        <f>Species_table[[#This Row],[a_C]]</f>
        <v>0</v>
      </c>
      <c r="M48">
        <f>Species_table[[#This Row],[b_C]]</f>
        <v>0</v>
      </c>
      <c r="N48" t="str">
        <f>Species_table[[#This Row],[EnglishName]]</f>
        <v>Blacktip reef shark</v>
      </c>
    </row>
    <row r="49" spans="1:14" x14ac:dyDescent="0.2">
      <c r="A49" t="str">
        <f>Species_table[[#This Row],[FamilyID]]</f>
        <v>SHAAA00</v>
      </c>
      <c r="B49" t="str">
        <f>Species_table[[#This Row],[Family]]</f>
        <v>Carcharhinidae</v>
      </c>
      <c r="C49" t="str">
        <f>Species_table[[#This Row],[ID_new]]</f>
        <v>SHACA2A</v>
      </c>
      <c r="D49" t="str">
        <f>Species_table[[#This Row],[Sci_name_new]]</f>
        <v>Carcharhinus wheeleri</v>
      </c>
      <c r="E49" t="str">
        <f>Species_table[[#This Row],[fam_new]]</f>
        <v>Carcharhinidae</v>
      </c>
      <c r="F49">
        <f>Species_table[[#This Row],[a_FB]]</f>
        <v>1.5E-3</v>
      </c>
      <c r="G49">
        <f>Species_table[[#This Row],[b_FB]]</f>
        <v>3.35</v>
      </c>
      <c r="H49">
        <f>Species_table[[#This Row],[a_N]]</f>
        <v>0</v>
      </c>
      <c r="I49">
        <f>Species_table[[#This Row],[b_N]]</f>
        <v>0</v>
      </c>
      <c r="J49">
        <f>Species_table[[#This Row],[a_S]]</f>
        <v>0</v>
      </c>
      <c r="K49">
        <f>Species_table[[#This Row],[B_S]]</f>
        <v>0</v>
      </c>
      <c r="L49">
        <f>Species_table[[#This Row],[a_C]]</f>
        <v>0</v>
      </c>
      <c r="M49">
        <f>Species_table[[#This Row],[b_C]]</f>
        <v>0</v>
      </c>
      <c r="N49" t="str">
        <f>Species_table[[#This Row],[EnglishName]]</f>
        <v>ND</v>
      </c>
    </row>
    <row r="50" spans="1:14" x14ac:dyDescent="0.2">
      <c r="A50" t="str">
        <f>Species_table[[#This Row],[FamilyID]]</f>
        <v>SHAAA00</v>
      </c>
      <c r="B50" t="str">
        <f>Species_table[[#This Row],[Family]]</f>
        <v>Carcharhinidae</v>
      </c>
      <c r="C50" t="str">
        <f>Species_table[[#This Row],[ID_new]]</f>
        <v>SHACAB1</v>
      </c>
      <c r="D50" t="str">
        <f>Species_table[[#This Row],[Sci_name_new]]</f>
        <v>Triaenodon obesus</v>
      </c>
      <c r="E50" t="str">
        <f>Species_table[[#This Row],[fam_new]]</f>
        <v>Carcharhinidae</v>
      </c>
      <c r="F50">
        <f>Species_table[[#This Row],[a_FB]]</f>
        <v>1.5E-3</v>
      </c>
      <c r="G50">
        <f>Species_table[[#This Row],[b_FB]]</f>
        <v>3.35</v>
      </c>
      <c r="H50">
        <f>Species_table[[#This Row],[a_N]]</f>
        <v>0</v>
      </c>
      <c r="I50">
        <f>Species_table[[#This Row],[b_N]]</f>
        <v>0</v>
      </c>
      <c r="J50">
        <f>Species_table[[#This Row],[a_S]]</f>
        <v>0</v>
      </c>
      <c r="K50">
        <f>Species_table[[#This Row],[B_S]]</f>
        <v>0</v>
      </c>
      <c r="L50">
        <f>Species_table[[#This Row],[a_C]]</f>
        <v>0</v>
      </c>
      <c r="M50">
        <f>Species_table[[#This Row],[b_C]]</f>
        <v>0</v>
      </c>
      <c r="N50" t="str">
        <f>Species_table[[#This Row],[EnglishName]]</f>
        <v>Whitetip reef shark</v>
      </c>
    </row>
    <row r="51" spans="1:14" x14ac:dyDescent="0.2">
      <c r="A51" t="str">
        <f>Species_table[[#This Row],[FamilyID]]</f>
        <v>CHAAA00</v>
      </c>
      <c r="B51" t="str">
        <f>Species_table[[#This Row],[Family]]</f>
        <v>CHAETODONTIDAE</v>
      </c>
      <c r="C51" t="str">
        <f>Species_table[[#This Row],[ID_new]]</f>
        <v>CHACH04</v>
      </c>
      <c r="D51" t="str">
        <f>Species_table[[#This Row],[Sci_name_new]]</f>
        <v>Chaetodon auriga</v>
      </c>
      <c r="E51" t="str">
        <f>Species_table[[#This Row],[fam_new]]</f>
        <v>CHAETODONTIDAE</v>
      </c>
      <c r="F51">
        <f>Species_table[[#This Row],[a_FB]]</f>
        <v>2.8799999999999999E-2</v>
      </c>
      <c r="G51">
        <f>Species_table[[#This Row],[b_FB]]</f>
        <v>3.01</v>
      </c>
      <c r="H51">
        <f>Species_table[[#This Row],[a_N]]</f>
        <v>0</v>
      </c>
      <c r="I51">
        <f>Species_table[[#This Row],[b_N]]</f>
        <v>0</v>
      </c>
      <c r="J51">
        <f>Species_table[[#This Row],[a_S]]</f>
        <v>0</v>
      </c>
      <c r="K51">
        <f>Species_table[[#This Row],[B_S]]</f>
        <v>0</v>
      </c>
      <c r="L51">
        <f>Species_table[[#This Row],[a_C]]</f>
        <v>0</v>
      </c>
      <c r="M51">
        <f>Species_table[[#This Row],[b_C]]</f>
        <v>0</v>
      </c>
      <c r="N51" t="str">
        <f>Species_table[[#This Row],[EnglishName]]</f>
        <v>ND</v>
      </c>
    </row>
    <row r="52" spans="1:14" x14ac:dyDescent="0.2">
      <c r="A52" t="str">
        <f>Species_table[[#This Row],[FamilyID]]</f>
        <v>CHAAA00</v>
      </c>
      <c r="B52" t="str">
        <f>Species_table[[#This Row],[Family]]</f>
        <v>CHAETODONTIDAE</v>
      </c>
      <c r="C52" t="str">
        <f>Species_table[[#This Row],[ID_new]]</f>
        <v>CHACH52</v>
      </c>
      <c r="D52" t="str">
        <f>Species_table[[#This Row],[Sci_name_new]]</f>
        <v>Chaetodon semilarvatus</v>
      </c>
      <c r="E52" t="str">
        <f>Species_table[[#This Row],[fam_new]]</f>
        <v>CHAETODONTIDAE</v>
      </c>
      <c r="F52">
        <f>Species_table[[#This Row],[a_FB]]</f>
        <v>2.8799999999999999E-2</v>
      </c>
      <c r="G52">
        <f>Species_table[[#This Row],[b_FB]]</f>
        <v>3.01</v>
      </c>
      <c r="H52">
        <f>Species_table[[#This Row],[a_N]]</f>
        <v>0</v>
      </c>
      <c r="I52">
        <f>Species_table[[#This Row],[b_N]]</f>
        <v>0</v>
      </c>
      <c r="J52">
        <f>Species_table[[#This Row],[a_S]]</f>
        <v>0</v>
      </c>
      <c r="K52">
        <f>Species_table[[#This Row],[B_S]]</f>
        <v>0</v>
      </c>
      <c r="L52">
        <f>Species_table[[#This Row],[a_C]]</f>
        <v>0</v>
      </c>
      <c r="M52">
        <f>Species_table[[#This Row],[b_C]]</f>
        <v>0</v>
      </c>
      <c r="N52" t="str">
        <f>Species_table[[#This Row],[EnglishName]]</f>
        <v>ND</v>
      </c>
    </row>
    <row r="53" spans="1:14" x14ac:dyDescent="0.2">
      <c r="A53" t="str">
        <f>Species_table[[#This Row],[FamilyID]]</f>
        <v>CHNAA00</v>
      </c>
      <c r="B53" t="str">
        <f>Species_table[[#This Row],[Family]]</f>
        <v>CHANIDAE</v>
      </c>
      <c r="C53" t="str">
        <f>Species_table[[#This Row],[ID_new]]</f>
        <v>CHNCH01</v>
      </c>
      <c r="D53" t="str">
        <f>Species_table[[#This Row],[Sci_name_new]]</f>
        <v>Chanos chanos</v>
      </c>
      <c r="E53" t="str">
        <f>Species_table[[#This Row],[fam_new]]</f>
        <v>CHANIDAE</v>
      </c>
      <c r="F53">
        <f>Species_table[[#This Row],[a_FB]]</f>
        <v>1.29E-2</v>
      </c>
      <c r="G53">
        <f>Species_table[[#This Row],[b_FB]]</f>
        <v>3.01</v>
      </c>
      <c r="H53">
        <f>Species_table[[#This Row],[a_N]]</f>
        <v>0</v>
      </c>
      <c r="I53">
        <f>Species_table[[#This Row],[b_N]]</f>
        <v>0</v>
      </c>
      <c r="J53">
        <f>Species_table[[#This Row],[a_S]]</f>
        <v>0</v>
      </c>
      <c r="K53">
        <f>Species_table[[#This Row],[B_S]]</f>
        <v>0</v>
      </c>
      <c r="L53">
        <f>Species_table[[#This Row],[a_C]]</f>
        <v>0</v>
      </c>
      <c r="M53">
        <f>Species_table[[#This Row],[b_C]]</f>
        <v>0</v>
      </c>
      <c r="N53" t="str">
        <f>Species_table[[#This Row],[EnglishName]]</f>
        <v>Milkfish</v>
      </c>
    </row>
    <row r="54" spans="1:14" x14ac:dyDescent="0.2">
      <c r="A54" t="str">
        <f>Species_table[[#This Row],[FamilyID]]</f>
        <v>CHRAA00</v>
      </c>
      <c r="B54" t="str">
        <f>Species_table[[#This Row],[Family]]</f>
        <v>CHIROCENTRIDAE</v>
      </c>
      <c r="C54" t="str">
        <f>Species_table[[#This Row],[ID_new]]</f>
        <v>CHRCH01</v>
      </c>
      <c r="D54" t="str">
        <f>Species_table[[#This Row],[Sci_name_new]]</f>
        <v>Chirocentrus dorab</v>
      </c>
      <c r="E54" t="str">
        <f>Species_table[[#This Row],[fam_new]]</f>
        <v>CHIROCENTRIDAE</v>
      </c>
      <c r="F54">
        <f>Species_table[[#This Row],[a_FB]]</f>
        <v>1.2E-2</v>
      </c>
      <c r="G54">
        <f>Species_table[[#This Row],[b_FB]]</f>
        <v>2.76</v>
      </c>
      <c r="H54">
        <f>Species_table[[#This Row],[a_N]]</f>
        <v>0</v>
      </c>
      <c r="I54">
        <f>Species_table[[#This Row],[b_N]]</f>
        <v>0</v>
      </c>
      <c r="J54">
        <f>Species_table[[#This Row],[a_S]]</f>
        <v>0</v>
      </c>
      <c r="K54">
        <f>Species_table[[#This Row],[B_S]]</f>
        <v>0</v>
      </c>
      <c r="L54">
        <f>Species_table[[#This Row],[a_C]]</f>
        <v>0</v>
      </c>
      <c r="M54">
        <f>Species_table[[#This Row],[b_C]]</f>
        <v>0</v>
      </c>
      <c r="N54" t="str">
        <f>Species_table[[#This Row],[EnglishName]]</f>
        <v>Dorab wolf herring</v>
      </c>
    </row>
    <row r="55" spans="1:14" x14ac:dyDescent="0.2">
      <c r="A55" t="str">
        <f>Species_table[[#This Row],[FamilyID]]</f>
        <v>CLUAA00</v>
      </c>
      <c r="B55" t="str">
        <f>Species_table[[#This Row],[Family]]</f>
        <v>CLUPEIDAE</v>
      </c>
      <c r="C55" t="str">
        <f>Species_table[[#This Row],[ID_new]]</f>
        <v>CLUAM03</v>
      </c>
      <c r="D55" t="str">
        <f>Species_table[[#This Row],[Sci_name_new]]</f>
        <v xml:space="preserve">Amblygaster leiogaster </v>
      </c>
      <c r="E55" t="str">
        <f>Species_table[[#This Row],[fam_new]]</f>
        <v>CLUPEIDAE</v>
      </c>
      <c r="F55">
        <f>Species_table[[#This Row],[a_FB]]</f>
        <v>0</v>
      </c>
      <c r="G55">
        <f>Species_table[[#This Row],[b_FB]]</f>
        <v>0</v>
      </c>
      <c r="H55">
        <f>Species_table[[#This Row],[a_N]]</f>
        <v>0</v>
      </c>
      <c r="I55">
        <f>Species_table[[#This Row],[b_N]]</f>
        <v>0</v>
      </c>
      <c r="J55">
        <f>Species_table[[#This Row],[a_S]]</f>
        <v>0</v>
      </c>
      <c r="K55">
        <f>Species_table[[#This Row],[B_S]]</f>
        <v>0</v>
      </c>
      <c r="L55">
        <f>Species_table[[#This Row],[a_C]]</f>
        <v>0</v>
      </c>
      <c r="M55">
        <f>Species_table[[#This Row],[b_C]]</f>
        <v>0</v>
      </c>
      <c r="N55" t="str">
        <f>Species_table[[#This Row],[EnglishName]]</f>
        <v>ND</v>
      </c>
    </row>
    <row r="56" spans="1:14" x14ac:dyDescent="0.2">
      <c r="A56" t="str">
        <f>Species_table[[#This Row],[FamilyID]]</f>
        <v>CLUAA00</v>
      </c>
      <c r="B56" t="str">
        <f>Species_table[[#This Row],[Family]]</f>
        <v>CLUPEIDAE</v>
      </c>
      <c r="C56" t="str">
        <f>Species_table[[#This Row],[ID_new]]</f>
        <v>CLUAM01</v>
      </c>
      <c r="D56" t="str">
        <f>Species_table[[#This Row],[Sci_name_new]]</f>
        <v xml:space="preserve">Amblygaster sirm </v>
      </c>
      <c r="E56" t="str">
        <f>Species_table[[#This Row],[fam_new]]</f>
        <v>CLUPEIDAE</v>
      </c>
      <c r="F56">
        <f>Species_table[[#This Row],[a_FB]]</f>
        <v>0</v>
      </c>
      <c r="G56">
        <f>Species_table[[#This Row],[b_FB]]</f>
        <v>0</v>
      </c>
      <c r="H56">
        <f>Species_table[[#This Row],[a_N]]</f>
        <v>0</v>
      </c>
      <c r="I56">
        <f>Species_table[[#This Row],[b_N]]</f>
        <v>0</v>
      </c>
      <c r="J56">
        <f>Species_table[[#This Row],[a_S]]</f>
        <v>0</v>
      </c>
      <c r="K56">
        <f>Species_table[[#This Row],[B_S]]</f>
        <v>0</v>
      </c>
      <c r="L56">
        <f>Species_table[[#This Row],[a_C]]</f>
        <v>0</v>
      </c>
      <c r="M56">
        <f>Species_table[[#This Row],[b_C]]</f>
        <v>0</v>
      </c>
      <c r="N56" t="str">
        <f>Species_table[[#This Row],[EnglishName]]</f>
        <v>ND</v>
      </c>
    </row>
    <row r="57" spans="1:14" x14ac:dyDescent="0.2">
      <c r="A57" t="str">
        <f>Species_table[[#This Row],[FamilyID]]</f>
        <v>DIOAA00</v>
      </c>
      <c r="B57" t="str">
        <f>Species_table[[#This Row],[Family]]</f>
        <v>DIODONTIDAE</v>
      </c>
      <c r="C57" t="str">
        <f>Species_table[[#This Row],[ID_new]]</f>
        <v>DIODI01</v>
      </c>
      <c r="D57" t="str">
        <f>Species_table[[#This Row],[Sci_name_new]]</f>
        <v>Diodon hystrix</v>
      </c>
      <c r="E57" t="str">
        <f>Species_table[[#This Row],[fam_new]]</f>
        <v>DIODONTIDAE</v>
      </c>
      <c r="F57">
        <f>Species_table[[#This Row],[a_FB]]</f>
        <v>0.11749999999999999</v>
      </c>
      <c r="G57">
        <f>Species_table[[#This Row],[b_FB]]</f>
        <v>2.67</v>
      </c>
      <c r="H57">
        <f>Species_table[[#This Row],[a_N]]</f>
        <v>0</v>
      </c>
      <c r="I57">
        <f>Species_table[[#This Row],[b_N]]</f>
        <v>0</v>
      </c>
      <c r="J57">
        <f>Species_table[[#This Row],[a_S]]</f>
        <v>0</v>
      </c>
      <c r="K57">
        <f>Species_table[[#This Row],[B_S]]</f>
        <v>0</v>
      </c>
      <c r="L57">
        <f>Species_table[[#This Row],[a_C]]</f>
        <v>0</v>
      </c>
      <c r="M57">
        <f>Species_table[[#This Row],[b_C]]</f>
        <v>0</v>
      </c>
      <c r="N57" t="str">
        <f>Species_table[[#This Row],[EnglishName]]</f>
        <v>Porcupine fish</v>
      </c>
    </row>
    <row r="58" spans="1:14" x14ac:dyDescent="0.2">
      <c r="A58" t="str">
        <f>Species_table[[#This Row],[FamilyID]]</f>
        <v>ECNAA00</v>
      </c>
      <c r="B58" t="str">
        <f>Species_table[[#This Row],[Family]]</f>
        <v>ECHENEIDIDAE</v>
      </c>
      <c r="C58" t="str">
        <f>Species_table[[#This Row],[ID_new]]</f>
        <v>ECNEC01</v>
      </c>
      <c r="D58" t="str">
        <f>Species_table[[#This Row],[Sci_name_new]]</f>
        <v>Echeneis naucrates</v>
      </c>
      <c r="E58" t="str">
        <f>Species_table[[#This Row],[fam_new]]</f>
        <v>ECHENEIDIDAE</v>
      </c>
      <c r="F58">
        <f>Species_table[[#This Row],[a_FB]]</f>
        <v>8.9999999999999998E-4</v>
      </c>
      <c r="G58">
        <f>Species_table[[#This Row],[b_FB]]</f>
        <v>3.32</v>
      </c>
      <c r="H58">
        <f>Species_table[[#This Row],[a_N]]</f>
        <v>0</v>
      </c>
      <c r="I58">
        <f>Species_table[[#This Row],[b_N]]</f>
        <v>0</v>
      </c>
      <c r="J58">
        <f>Species_table[[#This Row],[a_S]]</f>
        <v>0</v>
      </c>
      <c r="K58">
        <f>Species_table[[#This Row],[B_S]]</f>
        <v>0</v>
      </c>
      <c r="L58">
        <f>Species_table[[#This Row],[a_C]]</f>
        <v>0</v>
      </c>
      <c r="M58">
        <f>Species_table[[#This Row],[b_C]]</f>
        <v>0</v>
      </c>
      <c r="N58" t="str">
        <f>Species_table[[#This Row],[EnglishName]]</f>
        <v>Live sharksucker</v>
      </c>
    </row>
    <row r="59" spans="1:14" x14ac:dyDescent="0.2">
      <c r="A59" t="str">
        <f>Species_table[[#This Row],[FamilyID]]</f>
        <v>ELOAA00</v>
      </c>
      <c r="B59" t="str">
        <f>Species_table[[#This Row],[Family]]</f>
        <v>ELOPIDAE</v>
      </c>
      <c r="C59" t="str">
        <f>Species_table[[#This Row],[ID_new]]</f>
        <v>ELOEL02</v>
      </c>
      <c r="D59" t="str">
        <f>Species_table[[#This Row],[Sci_name_new]]</f>
        <v xml:space="preserve">Elops machnata </v>
      </c>
      <c r="E59" t="str">
        <f>Species_table[[#This Row],[fam_new]]</f>
        <v>ELOPIDAE</v>
      </c>
      <c r="F59">
        <f>Species_table[[#This Row],[a_FB]]</f>
        <v>0</v>
      </c>
      <c r="G59">
        <f>Species_table[[#This Row],[b_FB]]</f>
        <v>0</v>
      </c>
      <c r="H59">
        <f>Species_table[[#This Row],[a_N]]</f>
        <v>0</v>
      </c>
      <c r="I59">
        <f>Species_table[[#This Row],[b_N]]</f>
        <v>0</v>
      </c>
      <c r="J59">
        <f>Species_table[[#This Row],[a_S]]</f>
        <v>0</v>
      </c>
      <c r="K59">
        <f>Species_table[[#This Row],[B_S]]</f>
        <v>0</v>
      </c>
      <c r="L59">
        <f>Species_table[[#This Row],[a_C]]</f>
        <v>0</v>
      </c>
      <c r="M59">
        <f>Species_table[[#This Row],[b_C]]</f>
        <v>0</v>
      </c>
      <c r="N59" t="str">
        <f>Species_table[[#This Row],[EnglishName]]</f>
        <v>ND</v>
      </c>
    </row>
    <row r="60" spans="1:14" x14ac:dyDescent="0.2">
      <c r="A60" t="str">
        <f>Species_table[[#This Row],[FamilyID]]</f>
        <v>EPHAA00</v>
      </c>
      <c r="B60" t="str">
        <f>Species_table[[#This Row],[Family]]</f>
        <v>EPHIPPIDAE</v>
      </c>
      <c r="C60" t="str">
        <f>Species_table[[#This Row],[ID_new]]</f>
        <v>EPHPL04</v>
      </c>
      <c r="D60" t="str">
        <f>Species_table[[#This Row],[Sci_name_new]]</f>
        <v>Platax boersi</v>
      </c>
      <c r="E60" t="str">
        <f>Species_table[[#This Row],[fam_new]]</f>
        <v>EPHIPPIDAE</v>
      </c>
      <c r="F60">
        <f>Species_table[[#This Row],[a_FB]]</f>
        <v>4.07E-2</v>
      </c>
      <c r="G60">
        <f>Species_table[[#This Row],[b_FB]]</f>
        <v>2.85</v>
      </c>
      <c r="H60">
        <f>Species_table[[#This Row],[a_N]]</f>
        <v>0</v>
      </c>
      <c r="I60">
        <f>Species_table[[#This Row],[b_N]]</f>
        <v>0</v>
      </c>
      <c r="J60">
        <f>Species_table[[#This Row],[a_S]]</f>
        <v>0</v>
      </c>
      <c r="K60">
        <f>Species_table[[#This Row],[B_S]]</f>
        <v>0</v>
      </c>
      <c r="L60">
        <f>Species_table[[#This Row],[a_C]]</f>
        <v>0</v>
      </c>
      <c r="M60">
        <f>Species_table[[#This Row],[b_C]]</f>
        <v>0</v>
      </c>
      <c r="N60" t="str">
        <f>Species_table[[#This Row],[EnglishName]]</f>
        <v>Golden Spadefish</v>
      </c>
    </row>
    <row r="61" spans="1:14" x14ac:dyDescent="0.2">
      <c r="A61" t="str">
        <f>Species_table[[#This Row],[FamilyID]]</f>
        <v>EPHAA00</v>
      </c>
      <c r="B61" t="str">
        <f>Species_table[[#This Row],[Family]]</f>
        <v>EPHIPPIDAE</v>
      </c>
      <c r="C61" t="str">
        <f>Species_table[[#This Row],[ID_new]]</f>
        <v>EPHPL03</v>
      </c>
      <c r="D61" t="str">
        <f>Species_table[[#This Row],[Sci_name_new]]</f>
        <v>Platax orbicularis</v>
      </c>
      <c r="E61" t="str">
        <f>Species_table[[#This Row],[fam_new]]</f>
        <v>EPHIPPIDAE</v>
      </c>
      <c r="F61">
        <f>Species_table[[#This Row],[a_FB]]</f>
        <v>4.07E-2</v>
      </c>
      <c r="G61">
        <f>Species_table[[#This Row],[b_FB]]</f>
        <v>2.85</v>
      </c>
      <c r="H61">
        <f>Species_table[[#This Row],[a_N]]</f>
        <v>0</v>
      </c>
      <c r="I61">
        <f>Species_table[[#This Row],[b_N]]</f>
        <v>0</v>
      </c>
      <c r="J61">
        <f>Species_table[[#This Row],[a_S]]</f>
        <v>0</v>
      </c>
      <c r="K61">
        <f>Species_table[[#This Row],[B_S]]</f>
        <v>0</v>
      </c>
      <c r="L61">
        <f>Species_table[[#This Row],[a_C]]</f>
        <v>0</v>
      </c>
      <c r="M61">
        <f>Species_table[[#This Row],[b_C]]</f>
        <v>0</v>
      </c>
      <c r="N61" t="str">
        <f>Species_table[[#This Row],[EnglishName]]</f>
        <v>Orbicular batfish</v>
      </c>
    </row>
    <row r="62" spans="1:14" x14ac:dyDescent="0.2">
      <c r="A62" t="str">
        <f>Species_table[[#This Row],[FamilyID]]</f>
        <v>FISAA00</v>
      </c>
      <c r="B62" t="str">
        <f>Species_table[[#This Row],[Family]]</f>
        <v>FISTULARIIDAE</v>
      </c>
      <c r="C62" t="str">
        <f>Species_table[[#This Row],[ID_new]]</f>
        <v>FISJU09</v>
      </c>
      <c r="D62" t="str">
        <f>Species_table[[#This Row],[Sci_name_new]]</f>
        <v>FISTULARIIDAE</v>
      </c>
      <c r="E62" t="str">
        <f>Species_table[[#This Row],[fam_new]]</f>
        <v>FISTULARIIDAE</v>
      </c>
      <c r="F62">
        <f>Species_table[[#This Row],[a_FB]]</f>
        <v>0</v>
      </c>
      <c r="G62">
        <f>Species_table[[#This Row],[b_FB]]</f>
        <v>0</v>
      </c>
      <c r="H62">
        <f>Species_table[[#This Row],[a_N]]</f>
        <v>0</v>
      </c>
      <c r="I62">
        <f>Species_table[[#This Row],[b_N]]</f>
        <v>0</v>
      </c>
      <c r="J62">
        <f>Species_table[[#This Row],[a_S]]</f>
        <v>0</v>
      </c>
      <c r="K62">
        <f>Species_table[[#This Row],[B_S]]</f>
        <v>0</v>
      </c>
      <c r="L62">
        <f>Species_table[[#This Row],[a_C]]</f>
        <v>0</v>
      </c>
      <c r="M62">
        <f>Species_table[[#This Row],[b_C]]</f>
        <v>0</v>
      </c>
      <c r="N62" t="str">
        <f>Species_table[[#This Row],[EnglishName]]</f>
        <v>Juvenile Fishes</v>
      </c>
    </row>
    <row r="63" spans="1:14" x14ac:dyDescent="0.2">
      <c r="A63" t="str">
        <f>Species_table[[#This Row],[FamilyID]]</f>
        <v>GERAA00</v>
      </c>
      <c r="B63" t="str">
        <f>Species_table[[#This Row],[Family]]</f>
        <v>GERREIDAE</v>
      </c>
      <c r="C63" t="str">
        <f>Species_table[[#This Row],[ID_new]]</f>
        <v>GERGE02</v>
      </c>
      <c r="D63" t="str">
        <f>Species_table[[#This Row],[Sci_name_new]]</f>
        <v>Gerres oyena</v>
      </c>
      <c r="E63" t="str">
        <f>Species_table[[#This Row],[fam_new]]</f>
        <v>GERREIDAE</v>
      </c>
      <c r="F63">
        <f>Species_table[[#This Row],[a_FB]]</f>
        <v>1.0699999999999999E-2</v>
      </c>
      <c r="G63">
        <f>Species_table[[#This Row],[b_FB]]</f>
        <v>3.28</v>
      </c>
      <c r="H63">
        <f>Species_table[[#This Row],[a_N]]</f>
        <v>0</v>
      </c>
      <c r="I63">
        <f>Species_table[[#This Row],[b_N]]</f>
        <v>0</v>
      </c>
      <c r="J63">
        <f>Species_table[[#This Row],[a_S]]</f>
        <v>0</v>
      </c>
      <c r="K63">
        <f>Species_table[[#This Row],[B_S]]</f>
        <v>0</v>
      </c>
      <c r="L63">
        <f>Species_table[[#This Row],[a_C]]</f>
        <v>0</v>
      </c>
      <c r="M63">
        <f>Species_table[[#This Row],[b_C]]</f>
        <v>0</v>
      </c>
      <c r="N63" t="str">
        <f>Species_table[[#This Row],[EnglishName]]</f>
        <v>Common silver-biddy</v>
      </c>
    </row>
    <row r="64" spans="1:14" x14ac:dyDescent="0.2">
      <c r="A64" t="str">
        <f>Species_table[[#This Row],[FamilyID]]</f>
        <v>HAEAA00</v>
      </c>
      <c r="B64" t="str">
        <f>Species_table[[#This Row],[Family]]</f>
        <v>HAEMULIDAE</v>
      </c>
      <c r="C64" t="str">
        <f>Species_table[[#This Row],[ID_new]]</f>
        <v>HAEDP01</v>
      </c>
      <c r="D64" t="str">
        <f>Species_table[[#This Row],[Sci_name_new]]</f>
        <v>Diagramma pictum</v>
      </c>
      <c r="E64" t="str">
        <f>Species_table[[#This Row],[fam_new]]</f>
        <v>HAEMULIDAE</v>
      </c>
      <c r="F64">
        <f>Species_table[[#This Row],[a_FB]]</f>
        <v>9.7999999999999997E-3</v>
      </c>
      <c r="G64">
        <f>Species_table[[#This Row],[b_FB]]</f>
        <v>3.07</v>
      </c>
      <c r="H64">
        <f>Species_table[[#This Row],[a_N]]</f>
        <v>0</v>
      </c>
      <c r="I64">
        <f>Species_table[[#This Row],[b_N]]</f>
        <v>0</v>
      </c>
      <c r="J64">
        <f>Species_table[[#This Row],[a_S]]</f>
        <v>0</v>
      </c>
      <c r="K64">
        <f>Species_table[[#This Row],[B_S]]</f>
        <v>0</v>
      </c>
      <c r="L64">
        <f>Species_table[[#This Row],[a_C]]</f>
        <v>0</v>
      </c>
      <c r="M64">
        <f>Species_table[[#This Row],[b_C]]</f>
        <v>0</v>
      </c>
      <c r="N64" t="str">
        <f>Species_table[[#This Row],[EnglishName]]</f>
        <v>Painted sweetlips</v>
      </c>
    </row>
    <row r="65" spans="1:14" x14ac:dyDescent="0.2">
      <c r="A65" t="str">
        <f>Species_table[[#This Row],[FamilyID]]</f>
        <v>HAEAA00</v>
      </c>
      <c r="B65" t="str">
        <f>Species_table[[#This Row],[Family]]</f>
        <v>HAEMULIDAE</v>
      </c>
      <c r="C65" t="str">
        <f>Species_table[[#This Row],[ID_new]]</f>
        <v>PLRPL02</v>
      </c>
      <c r="D65" t="str">
        <f>Species_table[[#This Row],[Sci_name_new]]</f>
        <v>Plectrohinchus pictus</v>
      </c>
      <c r="E65" t="str">
        <f>Species_table[[#This Row],[fam_new]]</f>
        <v>HAEMULIDAE</v>
      </c>
      <c r="F65">
        <f>Species_table[[#This Row],[a_FB]]</f>
        <v>1.78E-2</v>
      </c>
      <c r="G65">
        <f>Species_table[[#This Row],[b_FB]]</f>
        <v>2.98</v>
      </c>
      <c r="H65">
        <f>Species_table[[#This Row],[a_N]]</f>
        <v>0</v>
      </c>
      <c r="I65">
        <f>Species_table[[#This Row],[b_N]]</f>
        <v>0</v>
      </c>
      <c r="J65">
        <f>Species_table[[#This Row],[a_S]]</f>
        <v>0</v>
      </c>
      <c r="K65">
        <f>Species_table[[#This Row],[B_S]]</f>
        <v>0</v>
      </c>
      <c r="L65">
        <f>Species_table[[#This Row],[a_C]]</f>
        <v>0</v>
      </c>
      <c r="M65">
        <f>Species_table[[#This Row],[b_C]]</f>
        <v>0</v>
      </c>
      <c r="N65" t="str">
        <f>Species_table[[#This Row],[EnglishName]]</f>
        <v>ND</v>
      </c>
    </row>
    <row r="66" spans="1:14" x14ac:dyDescent="0.2">
      <c r="A66" t="str">
        <f>Species_table[[#This Row],[FamilyID]]</f>
        <v>HAEAA00</v>
      </c>
      <c r="B66" t="str">
        <f>Species_table[[#This Row],[Family]]</f>
        <v>HAEMULIDAE</v>
      </c>
      <c r="C66" t="str">
        <f>Species_table[[#This Row],[ID_new]]</f>
        <v>HAEPL01</v>
      </c>
      <c r="D66" t="str">
        <f>Species_table[[#This Row],[Sci_name_new]]</f>
        <v>Plectorhinchus gaterinus</v>
      </c>
      <c r="E66" t="str">
        <f>Species_table[[#This Row],[fam_new]]</f>
        <v>HAEMULIDAE</v>
      </c>
      <c r="F66">
        <f>Species_table[[#This Row],[a_FB]]</f>
        <v>1.78E-2</v>
      </c>
      <c r="G66">
        <f>Species_table[[#This Row],[b_FB]]</f>
        <v>2.98</v>
      </c>
      <c r="H66">
        <f>Species_table[[#This Row],[a_N]]</f>
        <v>0</v>
      </c>
      <c r="I66">
        <f>Species_table[[#This Row],[b_N]]</f>
        <v>0</v>
      </c>
      <c r="J66">
        <f>Species_table[[#This Row],[a_S]]</f>
        <v>0</v>
      </c>
      <c r="K66">
        <f>Species_table[[#This Row],[B_S]]</f>
        <v>0</v>
      </c>
      <c r="L66">
        <f>Species_table[[#This Row],[a_C]]</f>
        <v>0</v>
      </c>
      <c r="M66">
        <f>Species_table[[#This Row],[b_C]]</f>
        <v>0</v>
      </c>
      <c r="N66" t="str">
        <f>Species_table[[#This Row],[EnglishName]]</f>
        <v>blackspotted sweetlips</v>
      </c>
    </row>
    <row r="67" spans="1:14" x14ac:dyDescent="0.2">
      <c r="A67" t="str">
        <f>Species_table[[#This Row],[FamilyID]]</f>
        <v>PLRAA00</v>
      </c>
      <c r="B67" t="str">
        <f>Species_table[[#This Row],[Family]]</f>
        <v>HAEMULIDAE</v>
      </c>
      <c r="C67" t="str">
        <f>Species_table[[#This Row],[ID_new]]</f>
        <v>PLRPL02</v>
      </c>
      <c r="D67" t="str">
        <f>Species_table[[#This Row],[Sci_name_new]]</f>
        <v>Plectrohinchus pictus</v>
      </c>
      <c r="E67" t="str">
        <f>Species_table[[#This Row],[fam_new]]</f>
        <v>HAEMULIDAE</v>
      </c>
      <c r="F67">
        <f>Species_table[[#This Row],[a_FB]]</f>
        <v>2.0400000000000001E-2</v>
      </c>
      <c r="G67">
        <f>Species_table[[#This Row],[b_FB]]</f>
        <v>2.98</v>
      </c>
      <c r="H67">
        <f>Species_table[[#This Row],[a_N]]</f>
        <v>0</v>
      </c>
      <c r="I67">
        <f>Species_table[[#This Row],[b_N]]</f>
        <v>0</v>
      </c>
      <c r="J67">
        <f>Species_table[[#This Row],[a_S]]</f>
        <v>0</v>
      </c>
      <c r="K67">
        <f>Species_table[[#This Row],[B_S]]</f>
        <v>0</v>
      </c>
      <c r="L67">
        <f>Species_table[[#This Row],[a_C]]</f>
        <v>0</v>
      </c>
      <c r="M67">
        <f>Species_table[[#This Row],[b_C]]</f>
        <v>0</v>
      </c>
      <c r="N67" t="str">
        <f>Species_table[[#This Row],[EnglishName]]</f>
        <v>Painted grunt</v>
      </c>
    </row>
    <row r="68" spans="1:14" x14ac:dyDescent="0.2">
      <c r="A68" t="str">
        <f>Species_table[[#This Row],[FamilyID]]</f>
        <v>PLRAA00</v>
      </c>
      <c r="B68" t="str">
        <f>Species_table[[#This Row],[Family]]</f>
        <v>HAEMULIDAE</v>
      </c>
      <c r="C68" t="str">
        <f>Species_table[[#This Row],[ID_new]]</f>
        <v>PLRPL01</v>
      </c>
      <c r="D68" t="str">
        <f>Species_table[[#This Row],[Sci_name_new]]</f>
        <v>Pletrohinchus schotaf</v>
      </c>
      <c r="E68" t="str">
        <f>Species_table[[#This Row],[fam_new]]</f>
        <v>HAEMULIDAE</v>
      </c>
      <c r="F68">
        <f>Species_table[[#This Row],[a_FB]]</f>
        <v>2.0400000000000001E-2</v>
      </c>
      <c r="G68">
        <f>Species_table[[#This Row],[b_FB]]</f>
        <v>2.98</v>
      </c>
      <c r="H68">
        <f>Species_table[[#This Row],[a_N]]</f>
        <v>0</v>
      </c>
      <c r="I68">
        <f>Species_table[[#This Row],[b_N]]</f>
        <v>0</v>
      </c>
      <c r="J68">
        <f>Species_table[[#This Row],[a_S]]</f>
        <v>0</v>
      </c>
      <c r="K68">
        <f>Species_table[[#This Row],[B_S]]</f>
        <v>0</v>
      </c>
      <c r="L68">
        <f>Species_table[[#This Row],[a_C]]</f>
        <v>0</v>
      </c>
      <c r="M68">
        <f>Species_table[[#This Row],[b_C]]</f>
        <v>0</v>
      </c>
      <c r="N68" t="str">
        <f>Species_table[[#This Row],[EnglishName]]</f>
        <v>Minstrel</v>
      </c>
    </row>
    <row r="69" spans="1:14" x14ac:dyDescent="0.2">
      <c r="A69" t="str">
        <f>Species_table[[#This Row],[FamilyID]]</f>
        <v>PLRAA00</v>
      </c>
      <c r="B69" t="str">
        <f>Species_table[[#This Row],[Family]]</f>
        <v>HAEMULIDAE</v>
      </c>
      <c r="C69" t="str">
        <f>Species_table[[#This Row],[ID_new]]</f>
        <v>HAEPO30</v>
      </c>
      <c r="D69" t="str">
        <f>Species_table[[#This Row],[Sci_name_new]]</f>
        <v>Pomadasys argenteus</v>
      </c>
      <c r="E69" t="str">
        <f>Species_table[[#This Row],[fam_new]]</f>
        <v>HAEMULIDAE</v>
      </c>
      <c r="F69">
        <f>Species_table[[#This Row],[a_FB]]</f>
        <v>1.78E-2</v>
      </c>
      <c r="G69">
        <f>Species_table[[#This Row],[b_FB]]</f>
        <v>2.98</v>
      </c>
      <c r="H69">
        <f>Species_table[[#This Row],[a_N]]</f>
        <v>0</v>
      </c>
      <c r="I69">
        <f>Species_table[[#This Row],[b_N]]</f>
        <v>0</v>
      </c>
      <c r="J69">
        <f>Species_table[[#This Row],[a_S]]</f>
        <v>0</v>
      </c>
      <c r="K69">
        <f>Species_table[[#This Row],[B_S]]</f>
        <v>0</v>
      </c>
      <c r="L69">
        <f>Species_table[[#This Row],[a_C]]</f>
        <v>0</v>
      </c>
      <c r="M69">
        <f>Species_table[[#This Row],[b_C]]</f>
        <v>0</v>
      </c>
      <c r="N69" t="str">
        <f>Species_table[[#This Row],[EnglishName]]</f>
        <v>ND</v>
      </c>
    </row>
    <row r="70" spans="1:14" x14ac:dyDescent="0.2">
      <c r="A70" t="str">
        <f>Species_table[[#This Row],[FamilyID]]</f>
        <v>HEMAA00</v>
      </c>
      <c r="B70" t="str">
        <f>Species_table[[#This Row],[Family]]</f>
        <v>HEMIRAMPHIDAE</v>
      </c>
      <c r="C70" t="str">
        <f>Species_table[[#This Row],[ID_new]]</f>
        <v>HEMHE01</v>
      </c>
      <c r="D70" t="str">
        <f>Species_table[[#This Row],[Sci_name_new]]</f>
        <v>Hemirhamphus far</v>
      </c>
      <c r="E70" t="str">
        <f>Species_table[[#This Row],[fam_new]]</f>
        <v>HEMIRAMPHIDAE</v>
      </c>
      <c r="F70">
        <f>Species_table[[#This Row],[a_FB]]</f>
        <v>1.8E-3</v>
      </c>
      <c r="G70">
        <f>Species_table[[#This Row],[b_FB]]</f>
        <v>3.29</v>
      </c>
      <c r="H70">
        <f>Species_table[[#This Row],[a_N]]</f>
        <v>0</v>
      </c>
      <c r="I70">
        <f>Species_table[[#This Row],[b_N]]</f>
        <v>0</v>
      </c>
      <c r="J70">
        <f>Species_table[[#This Row],[a_S]]</f>
        <v>0</v>
      </c>
      <c r="K70">
        <f>Species_table[[#This Row],[B_S]]</f>
        <v>0</v>
      </c>
      <c r="L70">
        <f>Species_table[[#This Row],[a_C]]</f>
        <v>0</v>
      </c>
      <c r="M70">
        <f>Species_table[[#This Row],[b_C]]</f>
        <v>0</v>
      </c>
      <c r="N70" t="str">
        <f>Species_table[[#This Row],[EnglishName]]</f>
        <v>Black-barred halfbeak</v>
      </c>
    </row>
    <row r="71" spans="1:14" x14ac:dyDescent="0.2">
      <c r="A71" t="str">
        <f>Species_table[[#This Row],[FamilyID]]</f>
        <v>HOLAA00</v>
      </c>
      <c r="B71" t="str">
        <f>Species_table[[#This Row],[Family]]</f>
        <v>HOLOCENTRIDAE</v>
      </c>
      <c r="C71" t="str">
        <f>Species_table[[#This Row],[ID_new]]</f>
        <v>HOLSA02</v>
      </c>
      <c r="D71" t="str">
        <f>Species_table[[#This Row],[Sci_name_new]]</f>
        <v>Sargocentron rubrum</v>
      </c>
      <c r="E71" t="str">
        <f>Species_table[[#This Row],[fam_new]]</f>
        <v>HOLOCENTRIDAE</v>
      </c>
      <c r="F71">
        <f>Species_table[[#This Row],[a_FB]]</f>
        <v>2.0899999999999998E-2</v>
      </c>
      <c r="G71">
        <f>Species_table[[#This Row],[b_FB]]</f>
        <v>3.01</v>
      </c>
      <c r="H71">
        <f>Species_table[[#This Row],[a_N]]</f>
        <v>0</v>
      </c>
      <c r="I71">
        <f>Species_table[[#This Row],[b_N]]</f>
        <v>0</v>
      </c>
      <c r="J71">
        <f>Species_table[[#This Row],[a_S]]</f>
        <v>0</v>
      </c>
      <c r="K71">
        <f>Species_table[[#This Row],[B_S]]</f>
        <v>0</v>
      </c>
      <c r="L71">
        <f>Species_table[[#This Row],[a_C]]</f>
        <v>0</v>
      </c>
      <c r="M71">
        <f>Species_table[[#This Row],[b_C]]</f>
        <v>0</v>
      </c>
      <c r="N71" t="str">
        <f>Species_table[[#This Row],[EnglishName]]</f>
        <v>Red squirrelfish</v>
      </c>
    </row>
    <row r="72" spans="1:14" x14ac:dyDescent="0.2">
      <c r="A72" t="str">
        <f>Species_table[[#This Row],[FamilyID]]</f>
        <v>HOLAA00</v>
      </c>
      <c r="B72" t="str">
        <f>Species_table[[#This Row],[Family]]</f>
        <v>HOLOCENTRIDAE</v>
      </c>
      <c r="C72" t="str">
        <f>Species_table[[#This Row],[ID_new]]</f>
        <v>HOLSA03</v>
      </c>
      <c r="D72" t="str">
        <f>Species_table[[#This Row],[Sci_name_new]]</f>
        <v>Sargocentron spiniferum</v>
      </c>
      <c r="E72" t="str">
        <f>Species_table[[#This Row],[fam_new]]</f>
        <v>HOLOCENTRIDAE</v>
      </c>
      <c r="F72">
        <f>Species_table[[#This Row],[a_FB]]</f>
        <v>2.0899999999999998E-2</v>
      </c>
      <c r="G72">
        <f>Species_table[[#This Row],[b_FB]]</f>
        <v>3.01</v>
      </c>
      <c r="H72">
        <f>Species_table[[#This Row],[a_N]]</f>
        <v>0</v>
      </c>
      <c r="I72">
        <f>Species_table[[#This Row],[b_N]]</f>
        <v>0</v>
      </c>
      <c r="J72">
        <f>Species_table[[#This Row],[a_S]]</f>
        <v>0</v>
      </c>
      <c r="K72">
        <f>Species_table[[#This Row],[B_S]]</f>
        <v>0</v>
      </c>
      <c r="L72">
        <f>Species_table[[#This Row],[a_C]]</f>
        <v>0</v>
      </c>
      <c r="M72">
        <f>Species_table[[#This Row],[b_C]]</f>
        <v>0</v>
      </c>
      <c r="N72" t="str">
        <f>Species_table[[#This Row],[EnglishName]]</f>
        <v>ND</v>
      </c>
    </row>
    <row r="73" spans="1:14" x14ac:dyDescent="0.2">
      <c r="A73" t="str">
        <f>Species_table[[#This Row],[FamilyID]]</f>
        <v>HOLAA00</v>
      </c>
      <c r="B73" t="str">
        <f>Species_table[[#This Row],[Family]]</f>
        <v>HOLOCENTRIDAE</v>
      </c>
      <c r="C73" t="str">
        <f>Species_table[[#This Row],[ID_new]]</f>
        <v>HOLMY02</v>
      </c>
      <c r="D73" t="str">
        <f>Species_table[[#This Row],[Sci_name_new]]</f>
        <v>Myripristis murdjan</v>
      </c>
      <c r="E73" t="str">
        <f>Species_table[[#This Row],[fam_new]]</f>
        <v>HOLOCENTRIDAE</v>
      </c>
      <c r="F73">
        <f>Species_table[[#This Row],[a_FB]]</f>
        <v>2.29E-2</v>
      </c>
      <c r="G73">
        <f>Species_table[[#This Row],[b_FB]]</f>
        <v>3.09</v>
      </c>
      <c r="H73">
        <f>Species_table[[#This Row],[a_N]]</f>
        <v>0</v>
      </c>
      <c r="I73">
        <f>Species_table[[#This Row],[b_N]]</f>
        <v>0</v>
      </c>
      <c r="J73">
        <f>Species_table[[#This Row],[a_S]]</f>
        <v>0</v>
      </c>
      <c r="K73">
        <f>Species_table[[#This Row],[B_S]]</f>
        <v>0</v>
      </c>
      <c r="L73">
        <f>Species_table[[#This Row],[a_C]]</f>
        <v>0</v>
      </c>
      <c r="M73">
        <f>Species_table[[#This Row],[b_C]]</f>
        <v>0</v>
      </c>
      <c r="N73" t="str">
        <f>Species_table[[#This Row],[EnglishName]]</f>
        <v>Pinecone soldierfish</v>
      </c>
    </row>
    <row r="74" spans="1:14" x14ac:dyDescent="0.2">
      <c r="A74" t="str">
        <f>Species_table[[#This Row],[FamilyID]]</f>
        <v>HOLAA00</v>
      </c>
      <c r="B74" t="str">
        <f>Species_table[[#This Row],[Family]]</f>
        <v>HOLOCENTRIDAE</v>
      </c>
      <c r="C74" t="str">
        <f>Species_table[[#This Row],[ID_new]]</f>
        <v>HOLSA05</v>
      </c>
      <c r="D74" t="str">
        <f>Species_table[[#This Row],[Sci_name_new]]</f>
        <v>Sargocentron caudimaculatum</v>
      </c>
      <c r="E74" t="str">
        <f>Species_table[[#This Row],[fam_new]]</f>
        <v>HOLOCENTRIDAE</v>
      </c>
      <c r="F74">
        <f>Species_table[[#This Row],[a_FB]]</f>
        <v>2.0899999999999998E-2</v>
      </c>
      <c r="G74">
        <f>Species_table[[#This Row],[b_FB]]</f>
        <v>3.01</v>
      </c>
      <c r="H74">
        <f>Species_table[[#This Row],[a_N]]</f>
        <v>0</v>
      </c>
      <c r="I74">
        <f>Species_table[[#This Row],[b_N]]</f>
        <v>0</v>
      </c>
      <c r="J74">
        <f>Species_table[[#This Row],[a_S]]</f>
        <v>0</v>
      </c>
      <c r="K74">
        <f>Species_table[[#This Row],[B_S]]</f>
        <v>0</v>
      </c>
      <c r="L74">
        <f>Species_table[[#This Row],[a_C]]</f>
        <v>0</v>
      </c>
      <c r="M74">
        <f>Species_table[[#This Row],[b_C]]</f>
        <v>0</v>
      </c>
      <c r="N74" t="str">
        <f>Species_table[[#This Row],[EnglishName]]</f>
        <v>ND</v>
      </c>
    </row>
    <row r="75" spans="1:14" x14ac:dyDescent="0.2">
      <c r="A75" t="str">
        <f>Species_table[[#This Row],[FamilyID]]</f>
        <v>HOLAA00</v>
      </c>
      <c r="B75" t="str">
        <f>Species_table[[#This Row],[Family]]</f>
        <v>HOLOCENTRIDAE</v>
      </c>
      <c r="C75" t="str">
        <f>Species_table[[#This Row],[ID_new]]</f>
        <v>HOLSA03</v>
      </c>
      <c r="D75" t="str">
        <f>Species_table[[#This Row],[Sci_name_new]]</f>
        <v>Sargocentron spiniferum</v>
      </c>
      <c r="E75" t="str">
        <f>Species_table[[#This Row],[fam_new]]</f>
        <v>HOLOCENTRIDAE</v>
      </c>
      <c r="F75">
        <f>Species_table[[#This Row],[a_FB]]</f>
        <v>2.0899999999999998E-2</v>
      </c>
      <c r="G75">
        <f>Species_table[[#This Row],[b_FB]]</f>
        <v>3.01</v>
      </c>
      <c r="H75">
        <f>Species_table[[#This Row],[a_N]]</f>
        <v>0</v>
      </c>
      <c r="I75">
        <f>Species_table[[#This Row],[b_N]]</f>
        <v>0</v>
      </c>
      <c r="J75">
        <f>Species_table[[#This Row],[a_S]]</f>
        <v>0</v>
      </c>
      <c r="K75">
        <f>Species_table[[#This Row],[B_S]]</f>
        <v>0</v>
      </c>
      <c r="L75">
        <f>Species_table[[#This Row],[a_C]]</f>
        <v>0</v>
      </c>
      <c r="M75">
        <f>Species_table[[#This Row],[b_C]]</f>
        <v>0</v>
      </c>
      <c r="N75" t="str">
        <f>Species_table[[#This Row],[EnglishName]]</f>
        <v>ND</v>
      </c>
    </row>
    <row r="76" spans="1:14" x14ac:dyDescent="0.2">
      <c r="A76" t="str">
        <f>Species_table[[#This Row],[FamilyID]]</f>
        <v>KYPAA00</v>
      </c>
      <c r="B76" t="str">
        <f>Species_table[[#This Row],[Family]]</f>
        <v>KYPHOSIDAE</v>
      </c>
      <c r="C76" t="str">
        <f>Species_table[[#This Row],[ID_new]]</f>
        <v>KYPKY02</v>
      </c>
      <c r="D76" t="str">
        <f>Species_table[[#This Row],[Sci_name_new]]</f>
        <v>Kyphosus cinerascens</v>
      </c>
      <c r="E76" t="str">
        <f>Species_table[[#This Row],[fam_new]]</f>
        <v>KYPHOSIDAE</v>
      </c>
      <c r="F76">
        <f>Species_table[[#This Row],[a_FB]]</f>
        <v>1.8599999999999998E-2</v>
      </c>
      <c r="G76">
        <f>Species_table[[#This Row],[b_FB]]</f>
        <v>3.01</v>
      </c>
      <c r="H76">
        <f>Species_table[[#This Row],[a_N]]</f>
        <v>0</v>
      </c>
      <c r="I76">
        <f>Species_table[[#This Row],[b_N]]</f>
        <v>0</v>
      </c>
      <c r="J76">
        <f>Species_table[[#This Row],[a_S]]</f>
        <v>0</v>
      </c>
      <c r="K76">
        <f>Species_table[[#This Row],[B_S]]</f>
        <v>0</v>
      </c>
      <c r="L76">
        <f>Species_table[[#This Row],[a_C]]</f>
        <v>0</v>
      </c>
      <c r="M76">
        <f>Species_table[[#This Row],[b_C]]</f>
        <v>0</v>
      </c>
      <c r="N76" t="str">
        <f>Species_table[[#This Row],[EnglishName]]</f>
        <v>ND</v>
      </c>
    </row>
    <row r="77" spans="1:14" x14ac:dyDescent="0.2">
      <c r="A77" t="str">
        <f>Species_table[[#This Row],[FamilyID]]</f>
        <v>KYPAA00</v>
      </c>
      <c r="B77" t="str">
        <f>Species_table[[#This Row],[Family]]</f>
        <v>KYPHOSIDAE</v>
      </c>
      <c r="C77" t="str">
        <f>Species_table[[#This Row],[ID_new]]</f>
        <v>KYPKY03</v>
      </c>
      <c r="D77" t="str">
        <f>Species_table[[#This Row],[Sci_name_new]]</f>
        <v>Kyphosus vaigiensis</v>
      </c>
      <c r="E77" t="str">
        <f>Species_table[[#This Row],[fam_new]]</f>
        <v>KYPHOSIDAE</v>
      </c>
      <c r="F77">
        <f>Species_table[[#This Row],[a_FB]]</f>
        <v>1.8599999999999998E-2</v>
      </c>
      <c r="G77">
        <f>Species_table[[#This Row],[b_FB]]</f>
        <v>3.01</v>
      </c>
      <c r="H77">
        <f>Species_table[[#This Row],[a_N]]</f>
        <v>0</v>
      </c>
      <c r="I77">
        <f>Species_table[[#This Row],[b_N]]</f>
        <v>0</v>
      </c>
      <c r="J77">
        <f>Species_table[[#This Row],[a_S]]</f>
        <v>0</v>
      </c>
      <c r="K77">
        <f>Species_table[[#This Row],[B_S]]</f>
        <v>0</v>
      </c>
      <c r="L77">
        <f>Species_table[[#This Row],[a_C]]</f>
        <v>0</v>
      </c>
      <c r="M77">
        <f>Species_table[[#This Row],[b_C]]</f>
        <v>0</v>
      </c>
      <c r="N77" t="str">
        <f>Species_table[[#This Row],[EnglishName]]</f>
        <v>Brassy chub</v>
      </c>
    </row>
    <row r="78" spans="1:14" x14ac:dyDescent="0.2">
      <c r="A78" t="str">
        <f>Species_table[[#This Row],[FamilyID]]</f>
        <v>LABAA00</v>
      </c>
      <c r="B78" t="str">
        <f>Species_table[[#This Row],[Family]]</f>
        <v>LABRIDAE</v>
      </c>
      <c r="C78" t="str">
        <f>Species_table[[#This Row],[ID_new]]</f>
        <v>LABCH07</v>
      </c>
      <c r="D78" t="str">
        <f>Species_table[[#This Row],[Sci_name_new]]</f>
        <v>Cheilinus fasciatus</v>
      </c>
      <c r="E78" t="str">
        <f>Species_table[[#This Row],[fam_new]]</f>
        <v>LABRIDAE</v>
      </c>
      <c r="F78">
        <f>Species_table[[#This Row],[a_FB]]</f>
        <v>4.9000000000000002E-2</v>
      </c>
      <c r="G78">
        <f>Species_table[[#This Row],[b_FB]]</f>
        <v>2.4500000000000002</v>
      </c>
      <c r="H78">
        <f>Species_table[[#This Row],[a_N]]</f>
        <v>0</v>
      </c>
      <c r="I78">
        <f>Species_table[[#This Row],[b_N]]</f>
        <v>0</v>
      </c>
      <c r="J78">
        <f>Species_table[[#This Row],[a_S]]</f>
        <v>0</v>
      </c>
      <c r="K78">
        <f>Species_table[[#This Row],[B_S]]</f>
        <v>0</v>
      </c>
      <c r="L78">
        <f>Species_table[[#This Row],[a_C]]</f>
        <v>0</v>
      </c>
      <c r="M78">
        <f>Species_table[[#This Row],[b_C]]</f>
        <v>0</v>
      </c>
      <c r="N78" t="str">
        <f>Species_table[[#This Row],[EnglishName]]</f>
        <v>ND</v>
      </c>
    </row>
    <row r="79" spans="1:14" x14ac:dyDescent="0.2">
      <c r="A79" t="str">
        <f>Species_table[[#This Row],[FamilyID]]</f>
        <v>LABAA00</v>
      </c>
      <c r="B79" t="str">
        <f>Species_table[[#This Row],[Family]]</f>
        <v>LABRIDAE</v>
      </c>
      <c r="C79" t="str">
        <f>Species_table[[#This Row],[ID_new]]</f>
        <v>LABCH10</v>
      </c>
      <c r="D79" t="str">
        <f>Species_table[[#This Row],[Sci_name_new]]</f>
        <v>Cheilinus lunulatus</v>
      </c>
      <c r="E79" t="str">
        <f>Species_table[[#This Row],[fam_new]]</f>
        <v>LABRIDAE</v>
      </c>
      <c r="F79">
        <f>Species_table[[#This Row],[a_FB]]</f>
        <v>4.9000000000000002E-2</v>
      </c>
      <c r="G79">
        <f>Species_table[[#This Row],[b_FB]]</f>
        <v>2.4500000000000002</v>
      </c>
      <c r="H79">
        <f>Species_table[[#This Row],[a_N]]</f>
        <v>0</v>
      </c>
      <c r="I79">
        <f>Species_table[[#This Row],[b_N]]</f>
        <v>0</v>
      </c>
      <c r="J79">
        <f>Species_table[[#This Row],[a_S]]</f>
        <v>0</v>
      </c>
      <c r="K79">
        <f>Species_table[[#This Row],[B_S]]</f>
        <v>0</v>
      </c>
      <c r="L79">
        <f>Species_table[[#This Row],[a_C]]</f>
        <v>0</v>
      </c>
      <c r="M79">
        <f>Species_table[[#This Row],[b_C]]</f>
        <v>0</v>
      </c>
      <c r="N79" t="str">
        <f>Species_table[[#This Row],[EnglishName]]</f>
        <v xml:space="preserve">Broomtail wrasse </v>
      </c>
    </row>
    <row r="80" spans="1:14" x14ac:dyDescent="0.2">
      <c r="A80" t="str">
        <f>Species_table[[#This Row],[FamilyID]]</f>
        <v>LABAA00</v>
      </c>
      <c r="B80" t="str">
        <f>Species_table[[#This Row],[Family]]</f>
        <v>LABRIDAE</v>
      </c>
      <c r="C80" t="str">
        <f>Species_table[[#This Row],[ID_new]]</f>
        <v>LABCH09</v>
      </c>
      <c r="D80" t="str">
        <f>Species_table[[#This Row],[Sci_name_new]]</f>
        <v>Cheilinus quinquecintus</v>
      </c>
      <c r="E80" t="str">
        <f>Species_table[[#This Row],[fam_new]]</f>
        <v>LABRIDAE</v>
      </c>
      <c r="F80">
        <f>Species_table[[#This Row],[a_FB]]</f>
        <v>4.9000000000000002E-2</v>
      </c>
      <c r="G80">
        <f>Species_table[[#This Row],[b_FB]]</f>
        <v>2.4500000000000002</v>
      </c>
      <c r="H80">
        <f>Species_table[[#This Row],[a_N]]</f>
        <v>0</v>
      </c>
      <c r="I80">
        <f>Species_table[[#This Row],[b_N]]</f>
        <v>0</v>
      </c>
      <c r="J80">
        <f>Species_table[[#This Row],[a_S]]</f>
        <v>0</v>
      </c>
      <c r="K80">
        <f>Species_table[[#This Row],[B_S]]</f>
        <v>0</v>
      </c>
      <c r="L80">
        <f>Species_table[[#This Row],[a_C]]</f>
        <v>0</v>
      </c>
      <c r="M80">
        <f>Species_table[[#This Row],[b_C]]</f>
        <v>0</v>
      </c>
      <c r="N80" t="str">
        <f>Species_table[[#This Row],[EnglishName]]</f>
        <v>ND</v>
      </c>
    </row>
    <row r="81" spans="1:14" x14ac:dyDescent="0.2">
      <c r="A81" t="str">
        <f>Species_table[[#This Row],[FamilyID]]</f>
        <v>LABAA00</v>
      </c>
      <c r="B81" t="str">
        <f>Species_table[[#This Row],[Family]]</f>
        <v>LABRIDAE</v>
      </c>
      <c r="C81" t="str">
        <f>Species_table[[#This Row],[ID_new]]</f>
        <v>LABCH03</v>
      </c>
      <c r="D81" t="str">
        <f>Species_table[[#This Row],[Sci_name_new]]</f>
        <v>Cheilinus undulatus</v>
      </c>
      <c r="E81" t="str">
        <f>Species_table[[#This Row],[fam_new]]</f>
        <v>LABRIDAE</v>
      </c>
      <c r="F81">
        <f>Species_table[[#This Row],[a_FB]]</f>
        <v>4.9000000000000002E-2</v>
      </c>
      <c r="G81">
        <f>Species_table[[#This Row],[b_FB]]</f>
        <v>2.4500000000000002</v>
      </c>
      <c r="H81">
        <f>Species_table[[#This Row],[a_N]]</f>
        <v>0</v>
      </c>
      <c r="I81">
        <f>Species_table[[#This Row],[b_N]]</f>
        <v>0</v>
      </c>
      <c r="J81">
        <f>Species_table[[#This Row],[a_S]]</f>
        <v>0</v>
      </c>
      <c r="K81">
        <f>Species_table[[#This Row],[B_S]]</f>
        <v>0</v>
      </c>
      <c r="L81">
        <f>Species_table[[#This Row],[a_C]]</f>
        <v>0</v>
      </c>
      <c r="M81">
        <f>Species_table[[#This Row],[b_C]]</f>
        <v>0</v>
      </c>
      <c r="N81" t="str">
        <f>Species_table[[#This Row],[EnglishName]]</f>
        <v>ND</v>
      </c>
    </row>
    <row r="82" spans="1:14" x14ac:dyDescent="0.2">
      <c r="A82" t="str">
        <f>Species_table[[#This Row],[FamilyID]]</f>
        <v>LETAA00</v>
      </c>
      <c r="B82" t="str">
        <f>Species_table[[#This Row],[Family]]</f>
        <v>LETHRINIDAE</v>
      </c>
      <c r="C82" t="str">
        <f>Species_table[[#This Row],[ID_new]]</f>
        <v>LETGY02</v>
      </c>
      <c r="D82" t="str">
        <f>Species_table[[#This Row],[Sci_name_new]]</f>
        <v>Gymnocranius grandoculis</v>
      </c>
      <c r="E82" t="str">
        <f>Species_table[[#This Row],[fam_new]]</f>
        <v>LETHRINIDAE</v>
      </c>
      <c r="F82">
        <f>Species_table[[#This Row],[a_FB]]</f>
        <v>2.1899999999999999E-2</v>
      </c>
      <c r="G82">
        <f>Species_table[[#This Row],[b_FB]]</f>
        <v>2.96</v>
      </c>
      <c r="H82">
        <f>Species_table[[#This Row],[a_N]]</f>
        <v>0</v>
      </c>
      <c r="I82">
        <f>Species_table[[#This Row],[b_N]]</f>
        <v>0</v>
      </c>
      <c r="J82">
        <f>Species_table[[#This Row],[a_S]]</f>
        <v>0</v>
      </c>
      <c r="K82">
        <f>Species_table[[#This Row],[B_S]]</f>
        <v>0</v>
      </c>
      <c r="L82">
        <f>Species_table[[#This Row],[a_C]]</f>
        <v>0</v>
      </c>
      <c r="M82">
        <f>Species_table[[#This Row],[b_C]]</f>
        <v>0</v>
      </c>
      <c r="N82" t="str">
        <f>Species_table[[#This Row],[EnglishName]]</f>
        <v>Blue-lined large-eye bream</v>
      </c>
    </row>
    <row r="83" spans="1:14" x14ac:dyDescent="0.2">
      <c r="A83" t="str">
        <f>Species_table[[#This Row],[FamilyID]]</f>
        <v>LETAA00</v>
      </c>
      <c r="B83" t="str">
        <f>Species_table[[#This Row],[Family]]</f>
        <v>LETHRINIDAE</v>
      </c>
      <c r="C83" t="str">
        <f>Species_table[[#This Row],[ID_new]]</f>
        <v>LETLE11</v>
      </c>
      <c r="D83" t="str">
        <f>Species_table[[#This Row],[Sci_name_new]]</f>
        <v xml:space="preserve">Lethrinus microdon </v>
      </c>
      <c r="E83" t="str">
        <f>Species_table[[#This Row],[fam_new]]</f>
        <v>LETHRINIDAE</v>
      </c>
      <c r="F83">
        <f>Species_table[[#This Row],[a_FB]]</f>
        <v>2.1899999999999999E-2</v>
      </c>
      <c r="G83">
        <f>Species_table[[#This Row],[b_FB]]</f>
        <v>2.96</v>
      </c>
      <c r="H83">
        <f>Species_table[[#This Row],[a_N]]</f>
        <v>0</v>
      </c>
      <c r="I83">
        <f>Species_table[[#This Row],[b_N]]</f>
        <v>0</v>
      </c>
      <c r="J83">
        <f>Species_table[[#This Row],[a_S]]</f>
        <v>0</v>
      </c>
      <c r="K83">
        <f>Species_table[[#This Row],[B_S]]</f>
        <v>0</v>
      </c>
      <c r="L83">
        <f>Species_table[[#This Row],[a_C]]</f>
        <v>0</v>
      </c>
      <c r="M83">
        <f>Species_table[[#This Row],[b_C]]</f>
        <v>0</v>
      </c>
      <c r="N83" t="str">
        <f>Species_table[[#This Row],[EnglishName]]</f>
        <v>ND</v>
      </c>
    </row>
    <row r="84" spans="1:14" x14ac:dyDescent="0.2">
      <c r="A84" t="str">
        <f>Species_table[[#This Row],[FamilyID]]</f>
        <v>LETAA00</v>
      </c>
      <c r="B84" t="str">
        <f>Species_table[[#This Row],[Family]]</f>
        <v>LETHRINIDAE</v>
      </c>
      <c r="C84" t="str">
        <f>Species_table[[#This Row],[ID_new]]</f>
        <v>LETGY02</v>
      </c>
      <c r="D84" t="str">
        <f>Species_table[[#This Row],[Sci_name_new]]</f>
        <v>Gymnocranius grandoculis</v>
      </c>
      <c r="E84" t="str">
        <f>Species_table[[#This Row],[fam_new]]</f>
        <v>LETHRINIDAE</v>
      </c>
      <c r="F84">
        <f>Species_table[[#This Row],[a_FB]]</f>
        <v>2.1899999999999999E-2</v>
      </c>
      <c r="G84">
        <f>Species_table[[#This Row],[b_FB]]</f>
        <v>2.96</v>
      </c>
      <c r="H84">
        <f>Species_table[[#This Row],[a_N]]</f>
        <v>0</v>
      </c>
      <c r="I84">
        <f>Species_table[[#This Row],[b_N]]</f>
        <v>0</v>
      </c>
      <c r="J84">
        <f>Species_table[[#This Row],[a_S]]</f>
        <v>0</v>
      </c>
      <c r="K84">
        <f>Species_table[[#This Row],[B_S]]</f>
        <v>0</v>
      </c>
      <c r="L84">
        <f>Species_table[[#This Row],[a_C]]</f>
        <v>0</v>
      </c>
      <c r="M84">
        <f>Species_table[[#This Row],[b_C]]</f>
        <v>0</v>
      </c>
      <c r="N84" t="str">
        <f>Species_table[[#This Row],[EnglishName]]</f>
        <v>Ripples barenose</v>
      </c>
    </row>
    <row r="85" spans="1:14" x14ac:dyDescent="0.2">
      <c r="A85" t="str">
        <f>Species_table[[#This Row],[FamilyID]]</f>
        <v>LETAA00</v>
      </c>
      <c r="B85" t="str">
        <f>Species_table[[#This Row],[Family]]</f>
        <v>LETHRINIDAE</v>
      </c>
      <c r="C85" t="str">
        <f>Species_table[[#This Row],[ID_new]]</f>
        <v>LETAA00</v>
      </c>
      <c r="D85" t="str">
        <f>Species_table[[#This Row],[Sci_name_new]]</f>
        <v>LETHRINIDAE</v>
      </c>
      <c r="E85" t="str">
        <f>Species_table[[#This Row],[fam_new]]</f>
        <v>LETHRINIDAE</v>
      </c>
      <c r="F85">
        <f>Species_table[[#This Row],[a_FB]]</f>
        <v>2.1899999999999999E-2</v>
      </c>
      <c r="G85">
        <f>Species_table[[#This Row],[b_FB]]</f>
        <v>2.96</v>
      </c>
      <c r="H85">
        <f>Species_table[[#This Row],[a_N]]</f>
        <v>0</v>
      </c>
      <c r="I85">
        <f>Species_table[[#This Row],[b_N]]</f>
        <v>0</v>
      </c>
      <c r="J85">
        <f>Species_table[[#This Row],[a_S]]</f>
        <v>0</v>
      </c>
      <c r="K85">
        <f>Species_table[[#This Row],[B_S]]</f>
        <v>0</v>
      </c>
      <c r="L85">
        <f>Species_table[[#This Row],[a_C]]</f>
        <v>0</v>
      </c>
      <c r="M85">
        <f>Species_table[[#This Row],[b_C]]</f>
        <v>0</v>
      </c>
      <c r="N85" t="str">
        <f>Species_table[[#This Row],[EnglishName]]</f>
        <v>EMPERORS, SCAVENGERS</v>
      </c>
    </row>
    <row r="86" spans="1:14" x14ac:dyDescent="0.2">
      <c r="A86" t="str">
        <f>Species_table[[#This Row],[FamilyID]]</f>
        <v>LETAA00</v>
      </c>
      <c r="B86" t="str">
        <f>Species_table[[#This Row],[Family]]</f>
        <v>LETHRINIDAE</v>
      </c>
      <c r="C86" t="str">
        <f>Species_table[[#This Row],[ID_new]]</f>
        <v>LETLE31</v>
      </c>
      <c r="D86" t="str">
        <f>Species_table[[#This Row],[Sci_name_new]]</f>
        <v xml:space="preserve">Lethrinus borbonicus </v>
      </c>
      <c r="E86" t="str">
        <f>Species_table[[#This Row],[fam_new]]</f>
        <v>LETHRINIDAE</v>
      </c>
      <c r="F86">
        <f>Species_table[[#This Row],[a_FB]]</f>
        <v>2.1899999999999999E-2</v>
      </c>
      <c r="G86">
        <f>Species_table[[#This Row],[b_FB]]</f>
        <v>2.96</v>
      </c>
      <c r="H86">
        <f>Species_table[[#This Row],[a_N]]</f>
        <v>0</v>
      </c>
      <c r="I86">
        <f>Species_table[[#This Row],[b_N]]</f>
        <v>0</v>
      </c>
      <c r="J86">
        <f>Species_table[[#This Row],[a_S]]</f>
        <v>0</v>
      </c>
      <c r="K86">
        <f>Species_table[[#This Row],[B_S]]</f>
        <v>0</v>
      </c>
      <c r="L86">
        <f>Species_table[[#This Row],[a_C]]</f>
        <v>0</v>
      </c>
      <c r="M86">
        <f>Species_table[[#This Row],[b_C]]</f>
        <v>0</v>
      </c>
      <c r="N86" t="str">
        <f>Species_table[[#This Row],[EnglishName]]</f>
        <v>ND</v>
      </c>
    </row>
    <row r="87" spans="1:14" x14ac:dyDescent="0.2">
      <c r="A87" t="str">
        <f>Species_table[[#This Row],[FamilyID]]</f>
        <v>LETAA00</v>
      </c>
      <c r="B87" t="str">
        <f>Species_table[[#This Row],[Family]]</f>
        <v>LETHRINIDAE</v>
      </c>
      <c r="C87" t="str">
        <f>Species_table[[#This Row],[ID_new]]</f>
        <v>LETLE05</v>
      </c>
      <c r="D87" t="str">
        <f>Species_table[[#This Row],[Sci_name_new]]</f>
        <v xml:space="preserve">Lethrinus elongatus </v>
      </c>
      <c r="E87" t="str">
        <f>Species_table[[#This Row],[fam_new]]</f>
        <v>LETHRINIDAE</v>
      </c>
      <c r="F87">
        <f>Species_table[[#This Row],[a_FB]]</f>
        <v>2.1899999999999999E-2</v>
      </c>
      <c r="G87">
        <f>Species_table[[#This Row],[b_FB]]</f>
        <v>2.96</v>
      </c>
      <c r="H87">
        <f>Species_table[[#This Row],[a_N]]</f>
        <v>0</v>
      </c>
      <c r="I87">
        <f>Species_table[[#This Row],[b_N]]</f>
        <v>0</v>
      </c>
      <c r="J87">
        <f>Species_table[[#This Row],[a_S]]</f>
        <v>0</v>
      </c>
      <c r="K87">
        <f>Species_table[[#This Row],[B_S]]</f>
        <v>0</v>
      </c>
      <c r="L87">
        <f>Species_table[[#This Row],[a_C]]</f>
        <v>0</v>
      </c>
      <c r="M87">
        <f>Species_table[[#This Row],[b_C]]</f>
        <v>0</v>
      </c>
      <c r="N87" t="str">
        <f>Species_table[[#This Row],[EnglishName]]</f>
        <v>&gt;&gt; LETLE11</v>
      </c>
    </row>
    <row r="88" spans="1:14" x14ac:dyDescent="0.2">
      <c r="A88" t="str">
        <f>Species_table[[#This Row],[FamilyID]]</f>
        <v>LETAA00</v>
      </c>
      <c r="B88" t="str">
        <f>Species_table[[#This Row],[Family]]</f>
        <v>LETHRINIDAE</v>
      </c>
      <c r="C88" t="str">
        <f>Species_table[[#This Row],[ID_new]]</f>
        <v>LETLE15</v>
      </c>
      <c r="D88" t="str">
        <f>Species_table[[#This Row],[Sci_name_new]]</f>
        <v>Lethrinus harak</v>
      </c>
      <c r="E88" t="str">
        <f>Species_table[[#This Row],[fam_new]]</f>
        <v>LETHRINIDAE</v>
      </c>
      <c r="F88">
        <f>Species_table[[#This Row],[a_FB]]</f>
        <v>2.1899999999999999E-2</v>
      </c>
      <c r="G88">
        <f>Species_table[[#This Row],[b_FB]]</f>
        <v>2.96</v>
      </c>
      <c r="H88">
        <f>Species_table[[#This Row],[a_N]]</f>
        <v>0</v>
      </c>
      <c r="I88">
        <f>Species_table[[#This Row],[b_N]]</f>
        <v>0</v>
      </c>
      <c r="J88">
        <f>Species_table[[#This Row],[a_S]]</f>
        <v>0</v>
      </c>
      <c r="K88">
        <f>Species_table[[#This Row],[B_S]]</f>
        <v>0</v>
      </c>
      <c r="L88">
        <f>Species_table[[#This Row],[a_C]]</f>
        <v>0</v>
      </c>
      <c r="M88">
        <f>Species_table[[#This Row],[b_C]]</f>
        <v>0</v>
      </c>
      <c r="N88" t="str">
        <f>Species_table[[#This Row],[EnglishName]]</f>
        <v>Thumbprint emperor</v>
      </c>
    </row>
    <row r="89" spans="1:14" x14ac:dyDescent="0.2">
      <c r="A89" t="str">
        <f>Species_table[[#This Row],[FamilyID]]</f>
        <v>LETAA00</v>
      </c>
      <c r="B89" t="str">
        <f>Species_table[[#This Row],[Family]]</f>
        <v>LETHRINIDAE</v>
      </c>
      <c r="C89" t="str">
        <f>Species_table[[#This Row],[ID_new]]</f>
        <v>LETLE02</v>
      </c>
      <c r="D89" t="str">
        <f>Species_table[[#This Row],[Sci_name_new]]</f>
        <v>Lethrinus lentjan</v>
      </c>
      <c r="E89" t="str">
        <f>Species_table[[#This Row],[fam_new]]</f>
        <v>LETHRINIDAE</v>
      </c>
      <c r="F89">
        <f>Species_table[[#This Row],[a_FB]]</f>
        <v>2.1899999999999999E-2</v>
      </c>
      <c r="G89">
        <f>Species_table[[#This Row],[b_FB]]</f>
        <v>2.96</v>
      </c>
      <c r="H89">
        <f>Species_table[[#This Row],[a_N]]</f>
        <v>0</v>
      </c>
      <c r="I89">
        <f>Species_table[[#This Row],[b_N]]</f>
        <v>0</v>
      </c>
      <c r="J89">
        <f>Species_table[[#This Row],[a_S]]</f>
        <v>0</v>
      </c>
      <c r="K89">
        <f>Species_table[[#This Row],[B_S]]</f>
        <v>0</v>
      </c>
      <c r="L89">
        <f>Species_table[[#This Row],[a_C]]</f>
        <v>0</v>
      </c>
      <c r="M89">
        <f>Species_table[[#This Row],[b_C]]</f>
        <v>0</v>
      </c>
      <c r="N89" t="str">
        <f>Species_table[[#This Row],[EnglishName]]</f>
        <v>Pink ear emperor, redspot emp.</v>
      </c>
    </row>
    <row r="90" spans="1:14" x14ac:dyDescent="0.2">
      <c r="A90" t="str">
        <f>Species_table[[#This Row],[FamilyID]]</f>
        <v>LETAA00</v>
      </c>
      <c r="B90" t="str">
        <f>Species_table[[#This Row],[Family]]</f>
        <v>LETHRINIDAE</v>
      </c>
      <c r="C90" t="str">
        <f>Species_table[[#This Row],[ID_new]]</f>
        <v>LETLE13</v>
      </c>
      <c r="D90" t="str">
        <f>Species_table[[#This Row],[Sci_name_new]]</f>
        <v>Lethrinus mahsena</v>
      </c>
      <c r="E90" t="str">
        <f>Species_table[[#This Row],[fam_new]]</f>
        <v>LETHRINIDAE</v>
      </c>
      <c r="F90">
        <f>Species_table[[#This Row],[a_FB]]</f>
        <v>2.1899999999999999E-2</v>
      </c>
      <c r="G90">
        <f>Species_table[[#This Row],[b_FB]]</f>
        <v>2.96</v>
      </c>
      <c r="H90">
        <f>Species_table[[#This Row],[a_N]]</f>
        <v>0</v>
      </c>
      <c r="I90">
        <f>Species_table[[#This Row],[b_N]]</f>
        <v>0</v>
      </c>
      <c r="J90">
        <f>Species_table[[#This Row],[a_S]]</f>
        <v>0</v>
      </c>
      <c r="K90">
        <f>Species_table[[#This Row],[B_S]]</f>
        <v>0</v>
      </c>
      <c r="L90">
        <f>Species_table[[#This Row],[a_C]]</f>
        <v>0</v>
      </c>
      <c r="M90">
        <f>Species_table[[#This Row],[b_C]]</f>
        <v>0</v>
      </c>
      <c r="N90" t="str">
        <f>Species_table[[#This Row],[EnglishName]]</f>
        <v>Sky emperor, Mahsena emperor</v>
      </c>
    </row>
    <row r="91" spans="1:14" x14ac:dyDescent="0.2">
      <c r="A91" t="str">
        <f>Species_table[[#This Row],[FamilyID]]</f>
        <v>LETAA00</v>
      </c>
      <c r="B91" t="str">
        <f>Species_table[[#This Row],[Family]]</f>
        <v>LETHRINIDAE</v>
      </c>
      <c r="C91" t="str">
        <f>Species_table[[#This Row],[ID_new]]</f>
        <v>LETLE02</v>
      </c>
      <c r="D91" t="str">
        <f>Species_table[[#This Row],[Sci_name_new]]</f>
        <v>Lethrinus lentjan</v>
      </c>
      <c r="E91" t="str">
        <f>Species_table[[#This Row],[fam_new]]</f>
        <v>LETHRINIDAE</v>
      </c>
      <c r="F91">
        <f>Species_table[[#This Row],[a_FB]]</f>
        <v>2.1899999999999999E-2</v>
      </c>
      <c r="G91">
        <f>Species_table[[#This Row],[b_FB]]</f>
        <v>2.96</v>
      </c>
      <c r="H91">
        <f>Species_table[[#This Row],[a_N]]</f>
        <v>0</v>
      </c>
      <c r="I91">
        <f>Species_table[[#This Row],[b_N]]</f>
        <v>0</v>
      </c>
      <c r="J91">
        <f>Species_table[[#This Row],[a_S]]</f>
        <v>0</v>
      </c>
      <c r="K91">
        <f>Species_table[[#This Row],[B_S]]</f>
        <v>0</v>
      </c>
      <c r="L91">
        <f>Species_table[[#This Row],[a_C]]</f>
        <v>0</v>
      </c>
      <c r="M91">
        <f>Species_table[[#This Row],[b_C]]</f>
        <v>0</v>
      </c>
      <c r="N91" t="str">
        <f>Species_table[[#This Row],[EnglishName]]</f>
        <v>&gt;&gt; LETLE02</v>
      </c>
    </row>
    <row r="92" spans="1:14" x14ac:dyDescent="0.2">
      <c r="A92" t="str">
        <f>Species_table[[#This Row],[FamilyID]]</f>
        <v>LETAA00</v>
      </c>
      <c r="B92" t="str">
        <f>Species_table[[#This Row],[Family]]</f>
        <v>LETHRINIDAE</v>
      </c>
      <c r="C92" t="str">
        <f>Species_table[[#This Row],[ID_new]]</f>
        <v>LETLE11</v>
      </c>
      <c r="D92" t="str">
        <f>Species_table[[#This Row],[Sci_name_new]]</f>
        <v xml:space="preserve">Lethrinus microdon </v>
      </c>
      <c r="E92" t="str">
        <f>Species_table[[#This Row],[fam_new]]</f>
        <v>LETHRINIDAE</v>
      </c>
      <c r="F92">
        <f>Species_table[[#This Row],[a_FB]]</f>
        <v>2.1899999999999999E-2</v>
      </c>
      <c r="G92">
        <f>Species_table[[#This Row],[b_FB]]</f>
        <v>2.96</v>
      </c>
      <c r="H92">
        <f>Species_table[[#This Row],[a_N]]</f>
        <v>0</v>
      </c>
      <c r="I92">
        <f>Species_table[[#This Row],[b_N]]</f>
        <v>0</v>
      </c>
      <c r="J92">
        <f>Species_table[[#This Row],[a_S]]</f>
        <v>0</v>
      </c>
      <c r="K92">
        <f>Species_table[[#This Row],[B_S]]</f>
        <v>0</v>
      </c>
      <c r="L92">
        <f>Species_table[[#This Row],[a_C]]</f>
        <v>0</v>
      </c>
      <c r="M92">
        <f>Species_table[[#This Row],[b_C]]</f>
        <v>0</v>
      </c>
      <c r="N92" t="str">
        <f>Species_table[[#This Row],[EnglishName]]</f>
        <v>ND</v>
      </c>
    </row>
    <row r="93" spans="1:14" x14ac:dyDescent="0.2">
      <c r="A93" t="str">
        <f>Species_table[[#This Row],[FamilyID]]</f>
        <v>LETAA00</v>
      </c>
      <c r="B93" t="str">
        <f>Species_table[[#This Row],[Family]]</f>
        <v>LETHRINIDAE</v>
      </c>
      <c r="C93" t="str">
        <f>Species_table[[#This Row],[ID_new]]</f>
        <v>LETLE21</v>
      </c>
      <c r="D93" t="str">
        <f>Species_table[[#This Row],[Sci_name_new]]</f>
        <v>Lethrinus nebulosus</v>
      </c>
      <c r="E93" t="str">
        <f>Species_table[[#This Row],[fam_new]]</f>
        <v>LETHRINIDAE</v>
      </c>
      <c r="F93">
        <f>Species_table[[#This Row],[a_FB]]</f>
        <v>2.1899999999999999E-2</v>
      </c>
      <c r="G93">
        <f>Species_table[[#This Row],[b_FB]]</f>
        <v>2.96</v>
      </c>
      <c r="H93">
        <f>Species_table[[#This Row],[a_N]]</f>
        <v>0</v>
      </c>
      <c r="I93">
        <f>Species_table[[#This Row],[b_N]]</f>
        <v>0</v>
      </c>
      <c r="J93">
        <f>Species_table[[#This Row],[a_S]]</f>
        <v>0</v>
      </c>
      <c r="K93">
        <f>Species_table[[#This Row],[B_S]]</f>
        <v>0</v>
      </c>
      <c r="L93">
        <f>Species_table[[#This Row],[a_C]]</f>
        <v>0</v>
      </c>
      <c r="M93">
        <f>Species_table[[#This Row],[b_C]]</f>
        <v>0</v>
      </c>
      <c r="N93" t="str">
        <f>Species_table[[#This Row],[EnglishName]]</f>
        <v>Spangled emperor</v>
      </c>
    </row>
    <row r="94" spans="1:14" x14ac:dyDescent="0.2">
      <c r="A94" t="str">
        <f>Species_table[[#This Row],[FamilyID]]</f>
        <v>LETAA00</v>
      </c>
      <c r="B94" t="str">
        <f>Species_table[[#This Row],[Family]]</f>
        <v>LETHRINIDAE</v>
      </c>
      <c r="C94" t="str">
        <f>Species_table[[#This Row],[ID_new]]</f>
        <v>LETLE27</v>
      </c>
      <c r="D94" t="str">
        <f>Species_table[[#This Row],[Sci_name_new]]</f>
        <v xml:space="preserve">Lethrinus obsoletus </v>
      </c>
      <c r="E94" t="str">
        <f>Species_table[[#This Row],[fam_new]]</f>
        <v>LETHRINIDAE</v>
      </c>
      <c r="F94">
        <f>Species_table[[#This Row],[a_FB]]</f>
        <v>2.1899999999999999E-2</v>
      </c>
      <c r="G94">
        <f>Species_table[[#This Row],[b_FB]]</f>
        <v>2.96</v>
      </c>
      <c r="H94">
        <f>Species_table[[#This Row],[a_N]]</f>
        <v>0</v>
      </c>
      <c r="I94">
        <f>Species_table[[#This Row],[b_N]]</f>
        <v>0</v>
      </c>
      <c r="J94">
        <f>Species_table[[#This Row],[a_S]]</f>
        <v>0</v>
      </c>
      <c r="K94">
        <f>Species_table[[#This Row],[B_S]]</f>
        <v>0</v>
      </c>
      <c r="L94">
        <f>Species_table[[#This Row],[a_C]]</f>
        <v>0</v>
      </c>
      <c r="M94">
        <f>Species_table[[#This Row],[b_C]]</f>
        <v>0</v>
      </c>
      <c r="N94" t="str">
        <f>Species_table[[#This Row],[EnglishName]]</f>
        <v>ND</v>
      </c>
    </row>
    <row r="95" spans="1:14" x14ac:dyDescent="0.2">
      <c r="A95" t="str">
        <f>Species_table[[#This Row],[FamilyID]]</f>
        <v>LETAA00</v>
      </c>
      <c r="B95" t="str">
        <f>Species_table[[#This Row],[Family]]</f>
        <v>LETHRINIDAE</v>
      </c>
      <c r="C95" t="str">
        <f>Species_table[[#This Row],[ID_new]]</f>
        <v>LETLE27</v>
      </c>
      <c r="D95" t="str">
        <f>Species_table[[#This Row],[Sci_name_new]]</f>
        <v xml:space="preserve">Lethrinus obsoletus </v>
      </c>
      <c r="E95" t="str">
        <f>Species_table[[#This Row],[fam_new]]</f>
        <v>LETHRINIDAE</v>
      </c>
      <c r="F95">
        <f>Species_table[[#This Row],[a_FB]]</f>
        <v>2.1899999999999999E-2</v>
      </c>
      <c r="G95">
        <f>Species_table[[#This Row],[b_FB]]</f>
        <v>2.96</v>
      </c>
      <c r="H95">
        <f>Species_table[[#This Row],[a_N]]</f>
        <v>0</v>
      </c>
      <c r="I95">
        <f>Species_table[[#This Row],[b_N]]</f>
        <v>0</v>
      </c>
      <c r="J95">
        <f>Species_table[[#This Row],[a_S]]</f>
        <v>0</v>
      </c>
      <c r="K95">
        <f>Species_table[[#This Row],[B_S]]</f>
        <v>0</v>
      </c>
      <c r="L95">
        <f>Species_table[[#This Row],[a_C]]</f>
        <v>0</v>
      </c>
      <c r="M95">
        <f>Species_table[[#This Row],[b_C]]</f>
        <v>0</v>
      </c>
      <c r="N95" t="str">
        <f>Species_table[[#This Row],[EnglishName]]</f>
        <v>ND</v>
      </c>
    </row>
    <row r="96" spans="1:14" x14ac:dyDescent="0.2">
      <c r="A96" t="str">
        <f>Species_table[[#This Row],[FamilyID]]</f>
        <v>LETAA00</v>
      </c>
      <c r="B96" t="str">
        <f>Species_table[[#This Row],[Family]]</f>
        <v>LETHRINIDAE</v>
      </c>
      <c r="C96" t="str">
        <f>Species_table[[#This Row],[ID_new]]</f>
        <v>LETLE29</v>
      </c>
      <c r="D96" t="str">
        <f>Species_table[[#This Row],[Sci_name_new]]</f>
        <v>Lethrinus xanthochilus</v>
      </c>
      <c r="E96" t="str">
        <f>Species_table[[#This Row],[fam_new]]</f>
        <v>LETHRINIDAE</v>
      </c>
      <c r="F96">
        <f>Species_table[[#This Row],[a_FB]]</f>
        <v>2.1899999999999999E-2</v>
      </c>
      <c r="G96">
        <f>Species_table[[#This Row],[b_FB]]</f>
        <v>2.96</v>
      </c>
      <c r="H96">
        <f>Species_table[[#This Row],[a_N]]</f>
        <v>0</v>
      </c>
      <c r="I96">
        <f>Species_table[[#This Row],[b_N]]</f>
        <v>0</v>
      </c>
      <c r="J96">
        <f>Species_table[[#This Row],[a_S]]</f>
        <v>0</v>
      </c>
      <c r="K96">
        <f>Species_table[[#This Row],[B_S]]</f>
        <v>0</v>
      </c>
      <c r="L96">
        <f>Species_table[[#This Row],[a_C]]</f>
        <v>0</v>
      </c>
      <c r="M96">
        <f>Species_table[[#This Row],[b_C]]</f>
        <v>0</v>
      </c>
      <c r="N96" t="str">
        <f>Species_table[[#This Row],[EnglishName]]</f>
        <v>Yellowlip emperor</v>
      </c>
    </row>
    <row r="97" spans="1:14" x14ac:dyDescent="0.2">
      <c r="A97" t="str">
        <f>Species_table[[#This Row],[FamilyID]]</f>
        <v>LETAA01</v>
      </c>
      <c r="B97" t="str">
        <f>Species_table[[#This Row],[Family]]</f>
        <v>LETHRINIDAE</v>
      </c>
      <c r="C97" t="str">
        <f>Species_table[[#This Row],[ID_new]]</f>
        <v>LETLE04</v>
      </c>
      <c r="D97" t="str">
        <f>Species_table[[#This Row],[Sci_name_new]]</f>
        <v>Lethrinus variegatus</v>
      </c>
      <c r="E97" t="str">
        <f>Species_table[[#This Row],[fam_new]]</f>
        <v>LETHRINIDAE</v>
      </c>
      <c r="F97">
        <f>Species_table[[#This Row],[a_FB]]</f>
        <v>2.1899999999999999E-2</v>
      </c>
      <c r="G97">
        <f>Species_table[[#This Row],[b_FB]]</f>
        <v>2.96</v>
      </c>
      <c r="H97">
        <f>Species_table[[#This Row],[a_N]]</f>
        <v>0</v>
      </c>
      <c r="I97">
        <f>Species_table[[#This Row],[b_N]]</f>
        <v>0</v>
      </c>
      <c r="J97">
        <f>Species_table[[#This Row],[a_S]]</f>
        <v>0</v>
      </c>
      <c r="K97">
        <f>Species_table[[#This Row],[B_S]]</f>
        <v>0</v>
      </c>
      <c r="L97">
        <f>Species_table[[#This Row],[a_C]]</f>
        <v>0</v>
      </c>
      <c r="M97">
        <f>Species_table[[#This Row],[b_C]]</f>
        <v>0</v>
      </c>
      <c r="N97" t="str">
        <f>Species_table[[#This Row],[EnglishName]]</f>
        <v>ND</v>
      </c>
    </row>
    <row r="98" spans="1:14" x14ac:dyDescent="0.2">
      <c r="A98" t="str">
        <f>Species_table[[#This Row],[FamilyID]]</f>
        <v>LETAA02</v>
      </c>
      <c r="B98" t="str">
        <f>Species_table[[#This Row],[Family]]</f>
        <v>LETHRINIDAE</v>
      </c>
      <c r="C98" t="str">
        <f>Species_table[[#This Row],[ID_new]]</f>
        <v>LETLE12</v>
      </c>
      <c r="D98" t="str">
        <f>Species_table[[#This Row],[Sci_name_new]]</f>
        <v>Lethrinus conchyliatus</v>
      </c>
      <c r="E98" t="str">
        <f>Species_table[[#This Row],[fam_new]]</f>
        <v>LETHRINIDAE</v>
      </c>
      <c r="F98">
        <f>Species_table[[#This Row],[a_FB]]</f>
        <v>2.1899999999999999E-2</v>
      </c>
      <c r="G98">
        <f>Species_table[[#This Row],[b_FB]]</f>
        <v>2.96</v>
      </c>
      <c r="H98">
        <f>Species_table[[#This Row],[a_N]]</f>
        <v>0</v>
      </c>
      <c r="I98">
        <f>Species_table[[#This Row],[b_N]]</f>
        <v>0</v>
      </c>
      <c r="J98">
        <f>Species_table[[#This Row],[a_S]]</f>
        <v>0</v>
      </c>
      <c r="K98">
        <f>Species_table[[#This Row],[B_S]]</f>
        <v>0</v>
      </c>
      <c r="L98">
        <f>Species_table[[#This Row],[a_C]]</f>
        <v>0</v>
      </c>
      <c r="M98">
        <f>Species_table[[#This Row],[b_C]]</f>
        <v>0</v>
      </c>
      <c r="N98" t="str">
        <f>Species_table[[#This Row],[EnglishName]]</f>
        <v>ND</v>
      </c>
    </row>
    <row r="99" spans="1:14" x14ac:dyDescent="0.2">
      <c r="A99" t="str">
        <f>Species_table[[#This Row],[FamilyID]]</f>
        <v>LETAA00</v>
      </c>
      <c r="B99" t="str">
        <f>Species_table[[#This Row],[Family]]</f>
        <v>LETHRINIDAE</v>
      </c>
      <c r="C99" t="str">
        <f>Species_table[[#This Row],[ID_new]]</f>
        <v>LETMO01</v>
      </c>
      <c r="D99" t="str">
        <f>Species_table[[#This Row],[Sci_name_new]]</f>
        <v>Monotaxis grandoculis</v>
      </c>
      <c r="E99" t="str">
        <f>Species_table[[#This Row],[fam_new]]</f>
        <v>LETHRINIDAE</v>
      </c>
      <c r="F99">
        <f>Species_table[[#This Row],[a_FB]]</f>
        <v>2.1899999999999999E-2</v>
      </c>
      <c r="G99">
        <f>Species_table[[#This Row],[b_FB]]</f>
        <v>2.96</v>
      </c>
      <c r="H99">
        <f>Species_table[[#This Row],[a_N]]</f>
        <v>0</v>
      </c>
      <c r="I99">
        <f>Species_table[[#This Row],[b_N]]</f>
        <v>0</v>
      </c>
      <c r="J99">
        <f>Species_table[[#This Row],[a_S]]</f>
        <v>0</v>
      </c>
      <c r="K99">
        <f>Species_table[[#This Row],[B_S]]</f>
        <v>0</v>
      </c>
      <c r="L99">
        <f>Species_table[[#This Row],[a_C]]</f>
        <v>0</v>
      </c>
      <c r="M99">
        <f>Species_table[[#This Row],[b_C]]</f>
        <v>0</v>
      </c>
      <c r="N99" t="str">
        <f>Species_table[[#This Row],[EnglishName]]</f>
        <v>Humpnose big-eye bream</v>
      </c>
    </row>
    <row r="100" spans="1:14" x14ac:dyDescent="0.2">
      <c r="A100" t="str">
        <f>Species_table[[#This Row],[FamilyID]]</f>
        <v>LUTAA00</v>
      </c>
      <c r="B100" t="str">
        <f>Species_table[[#This Row],[Family]]</f>
        <v>LUTJANIDAE</v>
      </c>
      <c r="C100" t="str">
        <f>Species_table[[#This Row],[ID_new]]</f>
        <v>LUTAF01</v>
      </c>
      <c r="D100" t="str">
        <f>Species_table[[#This Row],[Sci_name_new]]</f>
        <v xml:space="preserve">Aphareus rutilans </v>
      </c>
      <c r="E100" t="str">
        <f>Species_table[[#This Row],[fam_new]]</f>
        <v>LUTJANIDAE</v>
      </c>
      <c r="F100">
        <f>Species_table[[#This Row],[a_FB]]</f>
        <v>1.95E-2</v>
      </c>
      <c r="G100">
        <f>Species_table[[#This Row],[b_FB]]</f>
        <v>2.94</v>
      </c>
      <c r="H100">
        <f>Species_table[[#This Row],[a_N]]</f>
        <v>0</v>
      </c>
      <c r="I100">
        <f>Species_table[[#This Row],[b_N]]</f>
        <v>0</v>
      </c>
      <c r="J100">
        <f>Species_table[[#This Row],[a_S]]</f>
        <v>0</v>
      </c>
      <c r="K100">
        <f>Species_table[[#This Row],[B_S]]</f>
        <v>0</v>
      </c>
      <c r="L100">
        <f>Species_table[[#This Row],[a_C]]</f>
        <v>0</v>
      </c>
      <c r="M100">
        <f>Species_table[[#This Row],[b_C]]</f>
        <v>0</v>
      </c>
      <c r="N100" t="str">
        <f>Species_table[[#This Row],[EnglishName]]</f>
        <v>ND</v>
      </c>
    </row>
    <row r="101" spans="1:14" x14ac:dyDescent="0.2">
      <c r="A101" t="str">
        <f>Species_table[[#This Row],[FamilyID]]</f>
        <v>LUTAA00</v>
      </c>
      <c r="B101" t="str">
        <f>Species_table[[#This Row],[Family]]</f>
        <v>LUTJANIDAE</v>
      </c>
      <c r="C101" t="str">
        <f>Species_table[[#This Row],[ID_new]]</f>
        <v>LUTLU09</v>
      </c>
      <c r="D101" t="str">
        <f>Species_table[[#This Row],[Sci_name_new]]</f>
        <v>Lutjanus argentimaculatus</v>
      </c>
      <c r="E101" t="str">
        <f>Species_table[[#This Row],[fam_new]]</f>
        <v>LUTJANIDAE</v>
      </c>
      <c r="F101">
        <f>Species_table[[#This Row],[a_FB]]</f>
        <v>1.8200000000000001E-2</v>
      </c>
      <c r="G101">
        <f>Species_table[[#This Row],[b_FB]]</f>
        <v>2.98</v>
      </c>
      <c r="H101">
        <f>Species_table[[#This Row],[a_N]]</f>
        <v>0</v>
      </c>
      <c r="I101">
        <f>Species_table[[#This Row],[b_N]]</f>
        <v>0</v>
      </c>
      <c r="J101">
        <f>Species_table[[#This Row],[a_S]]</f>
        <v>0</v>
      </c>
      <c r="K101">
        <f>Species_table[[#This Row],[B_S]]</f>
        <v>0</v>
      </c>
      <c r="L101">
        <f>Species_table[[#This Row],[a_C]]</f>
        <v>0</v>
      </c>
      <c r="M101">
        <f>Species_table[[#This Row],[b_C]]</f>
        <v>0</v>
      </c>
      <c r="N101" t="str">
        <f>Species_table[[#This Row],[EnglishName]]</f>
        <v>Mangrove red snapper</v>
      </c>
    </row>
    <row r="102" spans="1:14" x14ac:dyDescent="0.2">
      <c r="A102" t="str">
        <f>Species_table[[#This Row],[FamilyID]]</f>
        <v>LUTAA00</v>
      </c>
      <c r="B102" t="str">
        <f>Species_table[[#This Row],[Family]]</f>
        <v>LUTJANIDAE</v>
      </c>
      <c r="C102" t="str">
        <f>Species_table[[#This Row],[ID_new]]</f>
        <v>LUTLU06</v>
      </c>
      <c r="D102" t="str">
        <f>Species_table[[#This Row],[Sci_name_new]]</f>
        <v>Lutjanus bohar</v>
      </c>
      <c r="E102" t="str">
        <f>Species_table[[#This Row],[fam_new]]</f>
        <v>LUTJANIDAE</v>
      </c>
      <c r="F102">
        <f>Species_table[[#This Row],[a_FB]]</f>
        <v>1.8200000000000001E-2</v>
      </c>
      <c r="G102">
        <f>Species_table[[#This Row],[b_FB]]</f>
        <v>2.98</v>
      </c>
      <c r="H102">
        <f>Species_table[[#This Row],[a_N]]</f>
        <v>1.18E-2</v>
      </c>
      <c r="I102">
        <f>Species_table[[#This Row],[b_N]]</f>
        <v>3.0693000000000001</v>
      </c>
      <c r="J102">
        <f>Species_table[[#This Row],[a_S]]</f>
        <v>1.06E-2</v>
      </c>
      <c r="K102">
        <f>Species_table[[#This Row],[B_S]]</f>
        <v>3.0987</v>
      </c>
      <c r="L102">
        <f>Species_table[[#This Row],[a_C]]</f>
        <v>1.12E-2</v>
      </c>
      <c r="M102">
        <f>Species_table[[#This Row],[b_C]]</f>
        <v>3.0840000000000001</v>
      </c>
      <c r="N102" t="str">
        <f>Species_table[[#This Row],[EnglishName]]</f>
        <v>Two-spot red snapper</v>
      </c>
    </row>
    <row r="103" spans="1:14" x14ac:dyDescent="0.2">
      <c r="A103" t="str">
        <f>Species_table[[#This Row],[FamilyID]]</f>
        <v>LUTAA00</v>
      </c>
      <c r="B103" t="str">
        <f>Species_table[[#This Row],[Family]]</f>
        <v>LUTJANIDAE</v>
      </c>
      <c r="C103" t="str">
        <f>Species_table[[#This Row],[ID_new]]</f>
        <v>LUTLU04</v>
      </c>
      <c r="D103" t="str">
        <f>Species_table[[#This Row],[Sci_name_new]]</f>
        <v>Lutjanus gibbus</v>
      </c>
      <c r="E103" t="str">
        <f>Species_table[[#This Row],[fam_new]]</f>
        <v>LUTJANIDAE</v>
      </c>
      <c r="F103">
        <f>Species_table[[#This Row],[a_FB]]</f>
        <v>1.8200000000000001E-2</v>
      </c>
      <c r="G103">
        <f>Species_table[[#This Row],[b_FB]]</f>
        <v>2.98</v>
      </c>
      <c r="H103">
        <f>Species_table[[#This Row],[a_N]]</f>
        <v>0</v>
      </c>
      <c r="I103">
        <f>Species_table[[#This Row],[b_N]]</f>
        <v>0</v>
      </c>
      <c r="J103">
        <f>Species_table[[#This Row],[a_S]]</f>
        <v>0</v>
      </c>
      <c r="K103">
        <f>Species_table[[#This Row],[B_S]]</f>
        <v>0</v>
      </c>
      <c r="L103">
        <f>Species_table[[#This Row],[a_C]]</f>
        <v>0</v>
      </c>
      <c r="M103">
        <f>Species_table[[#This Row],[b_C]]</f>
        <v>0</v>
      </c>
      <c r="N103" t="str">
        <f>Species_table[[#This Row],[EnglishName]]</f>
        <v>ND</v>
      </c>
    </row>
    <row r="104" spans="1:14" x14ac:dyDescent="0.2">
      <c r="A104" t="str">
        <f>Species_table[[#This Row],[FamilyID]]</f>
        <v>LUTAA00</v>
      </c>
      <c r="B104" t="str">
        <f>Species_table[[#This Row],[Family]]</f>
        <v>LUTJANIDAE</v>
      </c>
      <c r="C104" t="str">
        <f>Species_table[[#This Row],[ID_new]]</f>
        <v>LUTLU04</v>
      </c>
      <c r="D104" t="str">
        <f>Species_table[[#This Row],[Sci_name_new]]</f>
        <v>Lutjanus gibbus</v>
      </c>
      <c r="E104" t="str">
        <f>Species_table[[#This Row],[fam_new]]</f>
        <v>LUTJANIDAE</v>
      </c>
      <c r="F104">
        <f>Species_table[[#This Row],[a_FB]]</f>
        <v>1.8200000000000001E-2</v>
      </c>
      <c r="G104">
        <f>Species_table[[#This Row],[b_FB]]</f>
        <v>2.98</v>
      </c>
      <c r="H104">
        <f>Species_table[[#This Row],[a_N]]</f>
        <v>0</v>
      </c>
      <c r="I104">
        <f>Species_table[[#This Row],[b_N]]</f>
        <v>0</v>
      </c>
      <c r="J104">
        <f>Species_table[[#This Row],[a_S]]</f>
        <v>0</v>
      </c>
      <c r="K104">
        <f>Species_table[[#This Row],[B_S]]</f>
        <v>0</v>
      </c>
      <c r="L104">
        <f>Species_table[[#This Row],[a_C]]</f>
        <v>0</v>
      </c>
      <c r="M104">
        <f>Species_table[[#This Row],[b_C]]</f>
        <v>0</v>
      </c>
      <c r="N104" t="str">
        <f>Species_table[[#This Row],[EnglishName]]</f>
        <v>ND</v>
      </c>
    </row>
    <row r="105" spans="1:14" x14ac:dyDescent="0.2">
      <c r="A105" t="str">
        <f>Species_table[[#This Row],[FamilyID]]</f>
        <v>LUTAA00</v>
      </c>
      <c r="B105" t="str">
        <f>Species_table[[#This Row],[Family]]</f>
        <v>LUTJANIDAE</v>
      </c>
      <c r="C105" t="str">
        <f>Species_table[[#This Row],[ID_new]]</f>
        <v>LUTLU50</v>
      </c>
      <c r="D105" t="str">
        <f>Species_table[[#This Row],[Sci_name_new]]</f>
        <v>Lutjanus ehrenbergii</v>
      </c>
      <c r="E105" t="str">
        <f>Species_table[[#This Row],[fam_new]]</f>
        <v>LUTJANIDAE</v>
      </c>
      <c r="F105">
        <f>Species_table[[#This Row],[a_FB]]</f>
        <v>1.8200000000000001E-2</v>
      </c>
      <c r="G105">
        <f>Species_table[[#This Row],[b_FB]]</f>
        <v>2.98</v>
      </c>
      <c r="H105">
        <f>Species_table[[#This Row],[a_N]]</f>
        <v>0</v>
      </c>
      <c r="I105">
        <f>Species_table[[#This Row],[b_N]]</f>
        <v>0</v>
      </c>
      <c r="J105">
        <f>Species_table[[#This Row],[a_S]]</f>
        <v>0</v>
      </c>
      <c r="K105">
        <f>Species_table[[#This Row],[B_S]]</f>
        <v>0</v>
      </c>
      <c r="L105">
        <f>Species_table[[#This Row],[a_C]]</f>
        <v>0</v>
      </c>
      <c r="M105">
        <f>Species_table[[#This Row],[b_C]]</f>
        <v>0</v>
      </c>
      <c r="N105" t="str">
        <f>Species_table[[#This Row],[EnglishName]]</f>
        <v>Blackspot snapper</v>
      </c>
    </row>
    <row r="106" spans="1:14" x14ac:dyDescent="0.2">
      <c r="A106" t="str">
        <f>Species_table[[#This Row],[FamilyID]]</f>
        <v>LUTAA00</v>
      </c>
      <c r="B106" t="str">
        <f>Species_table[[#This Row],[Family]]</f>
        <v>LUTJANIDAE</v>
      </c>
      <c r="C106" t="str">
        <f>Species_table[[#This Row],[ID_new]]</f>
        <v>LUTLU16</v>
      </c>
      <c r="D106" t="str">
        <f>Species_table[[#This Row],[Sci_name_new]]</f>
        <v>Lutjanus fulviflamma</v>
      </c>
      <c r="E106" t="str">
        <f>Species_table[[#This Row],[fam_new]]</f>
        <v>LUTJANIDAE</v>
      </c>
      <c r="F106">
        <f>Species_table[[#This Row],[a_FB]]</f>
        <v>1.8200000000000001E-2</v>
      </c>
      <c r="G106">
        <f>Species_table[[#This Row],[b_FB]]</f>
        <v>2.98</v>
      </c>
      <c r="H106">
        <f>Species_table[[#This Row],[a_N]]</f>
        <v>0</v>
      </c>
      <c r="I106">
        <f>Species_table[[#This Row],[b_N]]</f>
        <v>0</v>
      </c>
      <c r="J106">
        <f>Species_table[[#This Row],[a_S]]</f>
        <v>0</v>
      </c>
      <c r="K106">
        <f>Species_table[[#This Row],[B_S]]</f>
        <v>0</v>
      </c>
      <c r="L106">
        <f>Species_table[[#This Row],[a_C]]</f>
        <v>0</v>
      </c>
      <c r="M106">
        <f>Species_table[[#This Row],[b_C]]</f>
        <v>0</v>
      </c>
      <c r="N106" t="str">
        <f>Species_table[[#This Row],[EnglishName]]</f>
        <v>Blackspot snapper</v>
      </c>
    </row>
    <row r="107" spans="1:14" x14ac:dyDescent="0.2">
      <c r="A107" t="str">
        <f>Species_table[[#This Row],[FamilyID]]</f>
        <v>LUTAA00</v>
      </c>
      <c r="B107" t="str">
        <f>Species_table[[#This Row],[Family]]</f>
        <v>LUTJANIDAE</v>
      </c>
      <c r="C107" t="str">
        <f>Species_table[[#This Row],[ID_new]]</f>
        <v>LUTLU04</v>
      </c>
      <c r="D107" t="str">
        <f>Species_table[[#This Row],[Sci_name_new]]</f>
        <v>Lutjanus gibbus</v>
      </c>
      <c r="E107" t="str">
        <f>Species_table[[#This Row],[fam_new]]</f>
        <v>LUTJANIDAE</v>
      </c>
      <c r="F107">
        <f>Species_table[[#This Row],[a_FB]]</f>
        <v>1.8200000000000001E-2</v>
      </c>
      <c r="G107">
        <f>Species_table[[#This Row],[b_FB]]</f>
        <v>2.98</v>
      </c>
      <c r="H107">
        <f>Species_table[[#This Row],[a_N]]</f>
        <v>0</v>
      </c>
      <c r="I107">
        <f>Species_table[[#This Row],[b_N]]</f>
        <v>0</v>
      </c>
      <c r="J107">
        <f>Species_table[[#This Row],[a_S]]</f>
        <v>0</v>
      </c>
      <c r="K107">
        <f>Species_table[[#This Row],[B_S]]</f>
        <v>0</v>
      </c>
      <c r="L107">
        <f>Species_table[[#This Row],[a_C]]</f>
        <v>0</v>
      </c>
      <c r="M107">
        <f>Species_table[[#This Row],[b_C]]</f>
        <v>0</v>
      </c>
      <c r="N107" t="str">
        <f>Species_table[[#This Row],[EnglishName]]</f>
        <v>Humpback red snapper</v>
      </c>
    </row>
    <row r="108" spans="1:14" x14ac:dyDescent="0.2">
      <c r="A108" t="str">
        <f>Species_table[[#This Row],[FamilyID]]</f>
        <v>LUTAA00</v>
      </c>
      <c r="B108" t="str">
        <f>Species_table[[#This Row],[Family]]</f>
        <v>LUTJANIDAE</v>
      </c>
      <c r="C108" t="str">
        <f>Species_table[[#This Row],[ID_new]]</f>
        <v>LUTLU18</v>
      </c>
      <c r="D108" t="str">
        <f>Species_table[[#This Row],[Sci_name_new]]</f>
        <v>Lutjanus kasmira</v>
      </c>
      <c r="E108" t="str">
        <f>Species_table[[#This Row],[fam_new]]</f>
        <v>LUTJANIDAE</v>
      </c>
      <c r="F108">
        <f>Species_table[[#This Row],[a_FB]]</f>
        <v>1.8200000000000001E-2</v>
      </c>
      <c r="G108">
        <f>Species_table[[#This Row],[b_FB]]</f>
        <v>2.98</v>
      </c>
      <c r="H108">
        <f>Species_table[[#This Row],[a_N]]</f>
        <v>0</v>
      </c>
      <c r="I108">
        <f>Species_table[[#This Row],[b_N]]</f>
        <v>0</v>
      </c>
      <c r="J108">
        <f>Species_table[[#This Row],[a_S]]</f>
        <v>0</v>
      </c>
      <c r="K108">
        <f>Species_table[[#This Row],[B_S]]</f>
        <v>0</v>
      </c>
      <c r="L108">
        <f>Species_table[[#This Row],[a_C]]</f>
        <v>0</v>
      </c>
      <c r="M108">
        <f>Species_table[[#This Row],[b_C]]</f>
        <v>0</v>
      </c>
      <c r="N108" t="str">
        <f>Species_table[[#This Row],[EnglishName]]</f>
        <v>Common bluestripe snapper</v>
      </c>
    </row>
    <row r="109" spans="1:14" x14ac:dyDescent="0.2">
      <c r="A109" t="str">
        <f>Species_table[[#This Row],[FamilyID]]</f>
        <v>LUTAA00</v>
      </c>
      <c r="B109" t="str">
        <f>Species_table[[#This Row],[Family]]</f>
        <v>LUTJANIDAE</v>
      </c>
      <c r="C109" t="str">
        <f>Species_table[[#This Row],[ID_new]]</f>
        <v>LUTLU15</v>
      </c>
      <c r="D109" t="str">
        <f>Species_table[[#This Row],[Sci_name_new]]</f>
        <v>Lutjanus malabaricus</v>
      </c>
      <c r="E109" t="str">
        <f>Species_table[[#This Row],[fam_new]]</f>
        <v>LUTJANIDAE</v>
      </c>
      <c r="F109">
        <f>Species_table[[#This Row],[a_FB]]</f>
        <v>1.8200000000000001E-2</v>
      </c>
      <c r="G109">
        <f>Species_table[[#This Row],[b_FB]]</f>
        <v>2.98</v>
      </c>
      <c r="H109">
        <f>Species_table[[#This Row],[a_N]]</f>
        <v>0</v>
      </c>
      <c r="I109">
        <f>Species_table[[#This Row],[b_N]]</f>
        <v>0</v>
      </c>
      <c r="J109">
        <f>Species_table[[#This Row],[a_S]]</f>
        <v>0</v>
      </c>
      <c r="K109">
        <f>Species_table[[#This Row],[B_S]]</f>
        <v>0</v>
      </c>
      <c r="L109">
        <f>Species_table[[#This Row],[a_C]]</f>
        <v>0</v>
      </c>
      <c r="M109">
        <f>Species_table[[#This Row],[b_C]]</f>
        <v>0</v>
      </c>
      <c r="N109" t="str">
        <f>Species_table[[#This Row],[EnglishName]]</f>
        <v>Malabar blood snapper</v>
      </c>
    </row>
    <row r="110" spans="1:14" x14ac:dyDescent="0.2">
      <c r="A110" t="str">
        <f>Species_table[[#This Row],[FamilyID]]</f>
        <v>LUTAA00</v>
      </c>
      <c r="B110" t="str">
        <f>Species_table[[#This Row],[Family]]</f>
        <v>LUTJANIDAE</v>
      </c>
      <c r="C110" t="str">
        <f>Species_table[[#This Row],[ID_new]]</f>
        <v>LUTLU57</v>
      </c>
      <c r="D110" t="str">
        <f>Species_table[[#This Row],[Sci_name_new]]</f>
        <v>Lutjanus monostigma</v>
      </c>
      <c r="E110" t="str">
        <f>Species_table[[#This Row],[fam_new]]</f>
        <v>LUTJANIDAE</v>
      </c>
      <c r="F110">
        <f>Species_table[[#This Row],[a_FB]]</f>
        <v>1.8200000000000001E-2</v>
      </c>
      <c r="G110">
        <f>Species_table[[#This Row],[b_FB]]</f>
        <v>2.98</v>
      </c>
      <c r="H110">
        <f>Species_table[[#This Row],[a_N]]</f>
        <v>0</v>
      </c>
      <c r="I110">
        <f>Species_table[[#This Row],[b_N]]</f>
        <v>0</v>
      </c>
      <c r="J110">
        <f>Species_table[[#This Row],[a_S]]</f>
        <v>0</v>
      </c>
      <c r="K110">
        <f>Species_table[[#This Row],[B_S]]</f>
        <v>0</v>
      </c>
      <c r="L110">
        <f>Species_table[[#This Row],[a_C]]</f>
        <v>0</v>
      </c>
      <c r="M110">
        <f>Species_table[[#This Row],[b_C]]</f>
        <v>0</v>
      </c>
      <c r="N110" t="str">
        <f>Species_table[[#This Row],[EnglishName]]</f>
        <v>Onespot snapper</v>
      </c>
    </row>
    <row r="111" spans="1:14" x14ac:dyDescent="0.2">
      <c r="A111" t="str">
        <f>Species_table[[#This Row],[FamilyID]]</f>
        <v>LUTAA00</v>
      </c>
      <c r="B111" t="str">
        <f>Species_table[[#This Row],[Family]]</f>
        <v>LUTJANIDAE</v>
      </c>
      <c r="C111" t="str">
        <f>Species_table[[#This Row],[ID_new]]</f>
        <v>LUTLU11</v>
      </c>
      <c r="D111" t="str">
        <f>Species_table[[#This Row],[Sci_name_new]]</f>
        <v>Lutjanus rivulatus</v>
      </c>
      <c r="E111" t="str">
        <f>Species_table[[#This Row],[fam_new]]</f>
        <v>LUTJANIDAE</v>
      </c>
      <c r="F111">
        <f>Species_table[[#This Row],[a_FB]]</f>
        <v>1.8200000000000001E-2</v>
      </c>
      <c r="G111">
        <f>Species_table[[#This Row],[b_FB]]</f>
        <v>2.98</v>
      </c>
      <c r="H111">
        <f>Species_table[[#This Row],[a_N]]</f>
        <v>0</v>
      </c>
      <c r="I111">
        <f>Species_table[[#This Row],[b_N]]</f>
        <v>0</v>
      </c>
      <c r="J111">
        <f>Species_table[[#This Row],[a_S]]</f>
        <v>0</v>
      </c>
      <c r="K111">
        <f>Species_table[[#This Row],[B_S]]</f>
        <v>0</v>
      </c>
      <c r="L111">
        <f>Species_table[[#This Row],[a_C]]</f>
        <v>0</v>
      </c>
      <c r="M111">
        <f>Species_table[[#This Row],[b_C]]</f>
        <v>0</v>
      </c>
      <c r="N111" t="str">
        <f>Species_table[[#This Row],[EnglishName]]</f>
        <v>Blubberlip snapper</v>
      </c>
    </row>
    <row r="112" spans="1:14" x14ac:dyDescent="0.2">
      <c r="A112" t="str">
        <f>Species_table[[#This Row],[FamilyID]]</f>
        <v>LUTAA00</v>
      </c>
      <c r="B112" t="str">
        <f>Species_table[[#This Row],[Family]]</f>
        <v>LUTJANIDAE</v>
      </c>
      <c r="C112" t="str">
        <f>Species_table[[#This Row],[ID_new]]</f>
        <v>LUTLU05</v>
      </c>
      <c r="D112" t="str">
        <f>Species_table[[#This Row],[Sci_name_new]]</f>
        <v>Lutjanus sebae</v>
      </c>
      <c r="E112" t="str">
        <f>Species_table[[#This Row],[fam_new]]</f>
        <v>LUTJANIDAE</v>
      </c>
      <c r="F112">
        <f>Species_table[[#This Row],[a_FB]]</f>
        <v>1.8200000000000001E-2</v>
      </c>
      <c r="G112">
        <f>Species_table[[#This Row],[b_FB]]</f>
        <v>2.98</v>
      </c>
      <c r="H112">
        <f>Species_table[[#This Row],[a_N]]</f>
        <v>0</v>
      </c>
      <c r="I112">
        <f>Species_table[[#This Row],[b_N]]</f>
        <v>0</v>
      </c>
      <c r="J112">
        <f>Species_table[[#This Row],[a_S]]</f>
        <v>0</v>
      </c>
      <c r="K112">
        <f>Species_table[[#This Row],[B_S]]</f>
        <v>0</v>
      </c>
      <c r="L112">
        <f>Species_table[[#This Row],[a_C]]</f>
        <v>0</v>
      </c>
      <c r="M112">
        <f>Species_table[[#This Row],[b_C]]</f>
        <v>0</v>
      </c>
      <c r="N112" t="str">
        <f>Species_table[[#This Row],[EnglishName]]</f>
        <v>Emperor red snapper</v>
      </c>
    </row>
    <row r="113" spans="1:14" x14ac:dyDescent="0.2">
      <c r="A113" t="str">
        <f>Species_table[[#This Row],[FamilyID]]</f>
        <v>LUTAA00</v>
      </c>
      <c r="B113" t="str">
        <f>Species_table[[#This Row],[Family]]</f>
        <v>LUTJANIDAE</v>
      </c>
      <c r="C113" t="str">
        <f>Species_table[[#This Row],[ID_new]]</f>
        <v>LUTLU00</v>
      </c>
      <c r="D113" t="str">
        <f>Species_table[[#This Row],[Sci_name_new]]</f>
        <v>Lutjanus sp.</v>
      </c>
      <c r="E113" t="str">
        <f>Species_table[[#This Row],[fam_new]]</f>
        <v>LUTJANIDAE</v>
      </c>
      <c r="F113">
        <f>Species_table[[#This Row],[a_FB]]</f>
        <v>1.8200000000000001E-2</v>
      </c>
      <c r="G113">
        <f>Species_table[[#This Row],[b_FB]]</f>
        <v>2.98</v>
      </c>
      <c r="H113">
        <f>Species_table[[#This Row],[a_N]]</f>
        <v>0</v>
      </c>
      <c r="I113">
        <f>Species_table[[#This Row],[b_N]]</f>
        <v>0</v>
      </c>
      <c r="J113">
        <f>Species_table[[#This Row],[a_S]]</f>
        <v>0</v>
      </c>
      <c r="K113">
        <f>Species_table[[#This Row],[B_S]]</f>
        <v>0</v>
      </c>
      <c r="L113">
        <f>Species_table[[#This Row],[a_C]]</f>
        <v>0</v>
      </c>
      <c r="M113">
        <f>Species_table[[#This Row],[b_C]]</f>
        <v>0</v>
      </c>
      <c r="N113" t="str">
        <f>Species_table[[#This Row],[EnglishName]]</f>
        <v>Snapper</v>
      </c>
    </row>
    <row r="114" spans="1:14" x14ac:dyDescent="0.2">
      <c r="A114" t="str">
        <f>Species_table[[#This Row],[FamilyID]]</f>
        <v>LUTAA00</v>
      </c>
      <c r="B114" t="str">
        <f>Species_table[[#This Row],[Family]]</f>
        <v>LUTJANIDAE</v>
      </c>
      <c r="C114" t="str">
        <f>Species_table[[#This Row],[ID_new]]</f>
        <v>LUTMA01</v>
      </c>
      <c r="D114" t="str">
        <f>Species_table[[#This Row],[Sci_name_new]]</f>
        <v>Macolor niger</v>
      </c>
      <c r="E114" t="str">
        <f>Species_table[[#This Row],[fam_new]]</f>
        <v>LUTJANIDAE</v>
      </c>
      <c r="F114">
        <f>Species_table[[#This Row],[a_FB]]</f>
        <v>1.95E-2</v>
      </c>
      <c r="G114">
        <f>Species_table[[#This Row],[b_FB]]</f>
        <v>2.94</v>
      </c>
      <c r="H114">
        <f>Species_table[[#This Row],[a_N]]</f>
        <v>0</v>
      </c>
      <c r="I114">
        <f>Species_table[[#This Row],[b_N]]</f>
        <v>0</v>
      </c>
      <c r="J114">
        <f>Species_table[[#This Row],[a_S]]</f>
        <v>0</v>
      </c>
      <c r="K114">
        <f>Species_table[[#This Row],[B_S]]</f>
        <v>0</v>
      </c>
      <c r="L114">
        <f>Species_table[[#This Row],[a_C]]</f>
        <v>0</v>
      </c>
      <c r="M114">
        <f>Species_table[[#This Row],[b_C]]</f>
        <v>0</v>
      </c>
      <c r="N114" t="str">
        <f>Species_table[[#This Row],[EnglishName]]</f>
        <v>Black-and-white snapper</v>
      </c>
    </row>
    <row r="115" spans="1:14" x14ac:dyDescent="0.2">
      <c r="A115" t="str">
        <f>Species_table[[#This Row],[FamilyID]]</f>
        <v>LUTAA00</v>
      </c>
      <c r="B115" t="str">
        <f>Species_table[[#This Row],[Family]]</f>
        <v>LUTJANIDAE</v>
      </c>
      <c r="C115" t="str">
        <f>Species_table[[#This Row],[ID_new]]</f>
        <v>LUTPA02</v>
      </c>
      <c r="D115" t="str">
        <f>Species_table[[#This Row],[Sci_name_new]]</f>
        <v>Paracaesio sordius</v>
      </c>
      <c r="E115" t="str">
        <f>Species_table[[#This Row],[fam_new]]</f>
        <v>LUTJANIDAE</v>
      </c>
      <c r="F115">
        <f>Species_table[[#This Row],[a_FB]]</f>
        <v>1.95E-2</v>
      </c>
      <c r="G115">
        <f>Species_table[[#This Row],[b_FB]]</f>
        <v>2.94</v>
      </c>
      <c r="H115">
        <f>Species_table[[#This Row],[a_N]]</f>
        <v>0</v>
      </c>
      <c r="I115">
        <f>Species_table[[#This Row],[b_N]]</f>
        <v>0</v>
      </c>
      <c r="J115">
        <f>Species_table[[#This Row],[a_S]]</f>
        <v>0</v>
      </c>
      <c r="K115">
        <f>Species_table[[#This Row],[B_S]]</f>
        <v>0</v>
      </c>
      <c r="L115">
        <f>Species_table[[#This Row],[a_C]]</f>
        <v>0</v>
      </c>
      <c r="M115">
        <f>Species_table[[#This Row],[b_C]]</f>
        <v>0</v>
      </c>
      <c r="N115" t="str">
        <f>Species_table[[#This Row],[EnglishName]]</f>
        <v>Blue snapper</v>
      </c>
    </row>
    <row r="116" spans="1:14" x14ac:dyDescent="0.2">
      <c r="A116" t="str">
        <f>Species_table[[#This Row],[FamilyID]]</f>
        <v>LUTAA00</v>
      </c>
      <c r="B116" t="str">
        <f>Species_table[[#This Row],[Family]]</f>
        <v>LUTJANIDAE</v>
      </c>
      <c r="C116" t="str">
        <f>Species_table[[#This Row],[ID_new]]</f>
        <v>LUTPR04</v>
      </c>
      <c r="D116" t="str">
        <f>Species_table[[#This Row],[Sci_name_new]]</f>
        <v>Pristipomoides multidens</v>
      </c>
      <c r="E116" t="str">
        <f>Species_table[[#This Row],[fam_new]]</f>
        <v>LUTJANIDAE</v>
      </c>
      <c r="F116">
        <f>Species_table[[#This Row],[a_FB]]</f>
        <v>2.0899999999999998E-2</v>
      </c>
      <c r="G116">
        <f>Species_table[[#This Row],[b_FB]]</f>
        <v>2.88</v>
      </c>
      <c r="H116">
        <f>Species_table[[#This Row],[a_N]]</f>
        <v>0</v>
      </c>
      <c r="I116">
        <f>Species_table[[#This Row],[b_N]]</f>
        <v>0</v>
      </c>
      <c r="J116">
        <f>Species_table[[#This Row],[a_S]]</f>
        <v>0</v>
      </c>
      <c r="K116">
        <f>Species_table[[#This Row],[B_S]]</f>
        <v>0</v>
      </c>
      <c r="L116">
        <f>Species_table[[#This Row],[a_C]]</f>
        <v>0</v>
      </c>
      <c r="M116">
        <f>Species_table[[#This Row],[b_C]]</f>
        <v>0</v>
      </c>
      <c r="N116" t="str">
        <f>Species_table[[#This Row],[EnglishName]]</f>
        <v>Goldband jobfish</v>
      </c>
    </row>
    <row r="117" spans="1:14" x14ac:dyDescent="0.2">
      <c r="A117" t="str">
        <f>Species_table[[#This Row],[FamilyID]]</f>
        <v>LUTAA00</v>
      </c>
      <c r="B117" t="str">
        <f>Species_table[[#This Row],[Family]]</f>
        <v>LUTJANIDAE</v>
      </c>
      <c r="C117" t="str">
        <f>Species_table[[#This Row],[ID_new]]</f>
        <v>LUTPR01</v>
      </c>
      <c r="D117" t="str">
        <f>Species_table[[#This Row],[Sci_name_new]]</f>
        <v xml:space="preserve">Pristipomoides typus </v>
      </c>
      <c r="E117" t="str">
        <f>Species_table[[#This Row],[fam_new]]</f>
        <v>LUTJANIDAE</v>
      </c>
      <c r="F117">
        <f>Species_table[[#This Row],[a_FB]]</f>
        <v>2.0899999999999998E-2</v>
      </c>
      <c r="G117">
        <f>Species_table[[#This Row],[b_FB]]</f>
        <v>2.88</v>
      </c>
      <c r="H117">
        <f>Species_table[[#This Row],[a_N]]</f>
        <v>0</v>
      </c>
      <c r="I117">
        <f>Species_table[[#This Row],[b_N]]</f>
        <v>0</v>
      </c>
      <c r="J117">
        <f>Species_table[[#This Row],[a_S]]</f>
        <v>0</v>
      </c>
      <c r="K117">
        <f>Species_table[[#This Row],[B_S]]</f>
        <v>0</v>
      </c>
      <c r="L117">
        <f>Species_table[[#This Row],[a_C]]</f>
        <v>0</v>
      </c>
      <c r="M117">
        <f>Species_table[[#This Row],[b_C]]</f>
        <v>0</v>
      </c>
      <c r="N117" t="str">
        <f>Species_table[[#This Row],[EnglishName]]</f>
        <v>ND</v>
      </c>
    </row>
    <row r="118" spans="1:14" x14ac:dyDescent="0.2">
      <c r="A118" t="str">
        <f>Species_table[[#This Row],[FamilyID]]</f>
        <v>MUGAA00</v>
      </c>
      <c r="B118" t="str">
        <f>Species_table[[#This Row],[Family]]</f>
        <v>MUGILIDAE</v>
      </c>
      <c r="C118" t="str">
        <f>Species_table[[#This Row],[ID_new]]</f>
        <v>MUGAG01</v>
      </c>
      <c r="D118" t="str">
        <f>Species_table[[#This Row],[Sci_name_new]]</f>
        <v>Agnostomas telfeirii</v>
      </c>
      <c r="E118" t="str">
        <f>Species_table[[#This Row],[fam_new]]</f>
        <v>MUGILIDAE</v>
      </c>
      <c r="F118">
        <f>Species_table[[#This Row],[a_FB]]</f>
        <v>1.32E-2</v>
      </c>
      <c r="G118">
        <f>Species_table[[#This Row],[b_FB]]</f>
        <v>2.97</v>
      </c>
      <c r="H118">
        <f>Species_table[[#This Row],[a_N]]</f>
        <v>0</v>
      </c>
      <c r="I118">
        <f>Species_table[[#This Row],[b_N]]</f>
        <v>0</v>
      </c>
      <c r="J118">
        <f>Species_table[[#This Row],[a_S]]</f>
        <v>0</v>
      </c>
      <c r="K118">
        <f>Species_table[[#This Row],[B_S]]</f>
        <v>0</v>
      </c>
      <c r="L118">
        <f>Species_table[[#This Row],[a_C]]</f>
        <v>0</v>
      </c>
      <c r="M118">
        <f>Species_table[[#This Row],[b_C]]</f>
        <v>0</v>
      </c>
      <c r="N118" t="str">
        <f>Species_table[[#This Row],[EnglishName]]</f>
        <v>ND</v>
      </c>
    </row>
    <row r="119" spans="1:14" x14ac:dyDescent="0.2">
      <c r="A119" t="str">
        <f>Species_table[[#This Row],[FamilyID]]</f>
        <v>MUGAA00</v>
      </c>
      <c r="B119" t="str">
        <f>Species_table[[#This Row],[Family]]</f>
        <v>MUGILIDAE</v>
      </c>
      <c r="C119" t="str">
        <f>Species_table[[#This Row],[ID_new]]</f>
        <v>MUGCR01</v>
      </c>
      <c r="D119" t="str">
        <f>Species_table[[#This Row],[Sci_name_new]]</f>
        <v>Crenimugil crenilabis</v>
      </c>
      <c r="E119" t="str">
        <f>Species_table[[#This Row],[fam_new]]</f>
        <v>MUGILIDAE</v>
      </c>
      <c r="F119">
        <f>Species_table[[#This Row],[a_FB]]</f>
        <v>1.32E-2</v>
      </c>
      <c r="G119">
        <f>Species_table[[#This Row],[b_FB]]</f>
        <v>2.97</v>
      </c>
      <c r="H119">
        <f>Species_table[[#This Row],[a_N]]</f>
        <v>0</v>
      </c>
      <c r="I119">
        <f>Species_table[[#This Row],[b_N]]</f>
        <v>0</v>
      </c>
      <c r="J119">
        <f>Species_table[[#This Row],[a_S]]</f>
        <v>0</v>
      </c>
      <c r="K119">
        <f>Species_table[[#This Row],[B_S]]</f>
        <v>0</v>
      </c>
      <c r="L119">
        <f>Species_table[[#This Row],[a_C]]</f>
        <v>0</v>
      </c>
      <c r="M119">
        <f>Species_table[[#This Row],[b_C]]</f>
        <v>0</v>
      </c>
      <c r="N119" t="str">
        <f>Species_table[[#This Row],[EnglishName]]</f>
        <v>Fringelip mullet</v>
      </c>
    </row>
    <row r="120" spans="1:14" x14ac:dyDescent="0.2">
      <c r="A120" t="str">
        <f>Species_table[[#This Row],[FamilyID]]</f>
        <v>MUGAA00</v>
      </c>
      <c r="B120" t="str">
        <f>Species_table[[#This Row],[Family]]</f>
        <v>MUGILIDAE</v>
      </c>
      <c r="C120" t="str">
        <f>Species_table[[#This Row],[ID_new]]</f>
        <v>MUGMU09</v>
      </c>
      <c r="D120" t="str">
        <f>Species_table[[#This Row],[Sci_name_new]]</f>
        <v>Mugil bananensis</v>
      </c>
      <c r="E120" t="str">
        <f>Species_table[[#This Row],[fam_new]]</f>
        <v>MUGILIDAE</v>
      </c>
      <c r="F120">
        <f>Species_table[[#This Row],[a_FB]]</f>
        <v>1.32E-2</v>
      </c>
      <c r="G120">
        <f>Species_table[[#This Row],[b_FB]]</f>
        <v>2.97</v>
      </c>
      <c r="H120">
        <f>Species_table[[#This Row],[a_N]]</f>
        <v>0</v>
      </c>
      <c r="I120">
        <f>Species_table[[#This Row],[b_N]]</f>
        <v>0</v>
      </c>
      <c r="J120">
        <f>Species_table[[#This Row],[a_S]]</f>
        <v>0</v>
      </c>
      <c r="K120">
        <f>Species_table[[#This Row],[B_S]]</f>
        <v>0</v>
      </c>
      <c r="L120">
        <f>Species_table[[#This Row],[a_C]]</f>
        <v>0</v>
      </c>
      <c r="M120">
        <f>Species_table[[#This Row],[b_C]]</f>
        <v>0</v>
      </c>
      <c r="N120" t="str">
        <f>Species_table[[#This Row],[EnglishName]]</f>
        <v>Banana mullet</v>
      </c>
    </row>
    <row r="121" spans="1:14" x14ac:dyDescent="0.2">
      <c r="A121" t="str">
        <f>Species_table[[#This Row],[FamilyID]]</f>
        <v>MUGAA00</v>
      </c>
      <c r="B121" t="str">
        <f>Species_table[[#This Row],[Family]]</f>
        <v>MUGILIDAE</v>
      </c>
      <c r="C121" t="str">
        <f>Species_table[[#This Row],[ID_new]]</f>
        <v>MUGOE01</v>
      </c>
      <c r="D121" t="str">
        <f>Species_table[[#This Row],[Sci_name_new]]</f>
        <v>Oedalechilus labiosus</v>
      </c>
      <c r="E121" t="str">
        <f>Species_table[[#This Row],[fam_new]]</f>
        <v>MUGILIDAE</v>
      </c>
      <c r="F121">
        <f>Species_table[[#This Row],[a_FB]]</f>
        <v>1.32E-2</v>
      </c>
      <c r="G121">
        <f>Species_table[[#This Row],[b_FB]]</f>
        <v>2.97</v>
      </c>
      <c r="H121">
        <f>Species_table[[#This Row],[a_N]]</f>
        <v>0</v>
      </c>
      <c r="I121">
        <f>Species_table[[#This Row],[b_N]]</f>
        <v>0</v>
      </c>
      <c r="J121">
        <f>Species_table[[#This Row],[a_S]]</f>
        <v>0</v>
      </c>
      <c r="K121">
        <f>Species_table[[#This Row],[B_S]]</f>
        <v>0</v>
      </c>
      <c r="L121">
        <f>Species_table[[#This Row],[a_C]]</f>
        <v>0</v>
      </c>
      <c r="M121">
        <f>Species_table[[#This Row],[b_C]]</f>
        <v>0</v>
      </c>
      <c r="N121" t="str">
        <f>Species_table[[#This Row],[EnglishName]]</f>
        <v>ND</v>
      </c>
    </row>
    <row r="122" spans="1:14" x14ac:dyDescent="0.2">
      <c r="A122" t="str">
        <f>Species_table[[#This Row],[FamilyID]]</f>
        <v>MUGAA00</v>
      </c>
      <c r="B122" t="str">
        <f>Species_table[[#This Row],[Family]]</f>
        <v>MUGILIDAE</v>
      </c>
      <c r="C122" t="str">
        <f>Species_table[[#This Row],[ID_new]]</f>
        <v>MUGVA03</v>
      </c>
      <c r="D122" t="str">
        <f>Species_table[[#This Row],[Sci_name_new]]</f>
        <v>Valamugil engeli</v>
      </c>
      <c r="E122" t="str">
        <f>Species_table[[#This Row],[fam_new]]</f>
        <v>MUGILIDAE</v>
      </c>
      <c r="F122">
        <f>Species_table[[#This Row],[a_FB]]</f>
        <v>1.32E-2</v>
      </c>
      <c r="G122">
        <f>Species_table[[#This Row],[b_FB]]</f>
        <v>2.97</v>
      </c>
      <c r="H122">
        <f>Species_table[[#This Row],[a_N]]</f>
        <v>0</v>
      </c>
      <c r="I122">
        <f>Species_table[[#This Row],[b_N]]</f>
        <v>0</v>
      </c>
      <c r="J122">
        <f>Species_table[[#This Row],[a_S]]</f>
        <v>0</v>
      </c>
      <c r="K122">
        <f>Species_table[[#This Row],[B_S]]</f>
        <v>0</v>
      </c>
      <c r="L122">
        <f>Species_table[[#This Row],[a_C]]</f>
        <v>0</v>
      </c>
      <c r="M122">
        <f>Species_table[[#This Row],[b_C]]</f>
        <v>0</v>
      </c>
      <c r="N122" t="str">
        <f>Species_table[[#This Row],[EnglishName]]</f>
        <v>ND</v>
      </c>
    </row>
    <row r="123" spans="1:14" x14ac:dyDescent="0.2">
      <c r="A123" t="str">
        <f>Species_table[[#This Row],[FamilyID]]</f>
        <v>MUGAA00</v>
      </c>
      <c r="B123" t="str">
        <f>Species_table[[#This Row],[Family]]</f>
        <v>MUGILIDAE</v>
      </c>
      <c r="C123" t="str">
        <f>Species_table[[#This Row],[ID_new]]</f>
        <v>MUGVA02</v>
      </c>
      <c r="D123" t="str">
        <f>Species_table[[#This Row],[Sci_name_new]]</f>
        <v>Moolgarda seheli</v>
      </c>
      <c r="E123" t="str">
        <f>Species_table[[#This Row],[fam_new]]</f>
        <v>MUGILIDAE</v>
      </c>
      <c r="F123">
        <f>Species_table[[#This Row],[a_FB]]</f>
        <v>1.32E-2</v>
      </c>
      <c r="G123">
        <f>Species_table[[#This Row],[b_FB]]</f>
        <v>2.97</v>
      </c>
      <c r="H123">
        <f>Species_table[[#This Row],[a_N]]</f>
        <v>0</v>
      </c>
      <c r="I123">
        <f>Species_table[[#This Row],[b_N]]</f>
        <v>0</v>
      </c>
      <c r="J123">
        <f>Species_table[[#This Row],[a_S]]</f>
        <v>0</v>
      </c>
      <c r="K123">
        <f>Species_table[[#This Row],[B_S]]</f>
        <v>0</v>
      </c>
      <c r="L123">
        <f>Species_table[[#This Row],[a_C]]</f>
        <v>0</v>
      </c>
      <c r="M123">
        <f>Species_table[[#This Row],[b_C]]</f>
        <v>0</v>
      </c>
      <c r="N123" t="str">
        <f>Species_table[[#This Row],[EnglishName]]</f>
        <v>Bluespot mullet</v>
      </c>
    </row>
    <row r="124" spans="1:14" x14ac:dyDescent="0.2">
      <c r="A124" t="str">
        <f>Species_table[[#This Row],[FamilyID]]</f>
        <v>MULAA00</v>
      </c>
      <c r="B124" t="str">
        <f>Species_table[[#This Row],[Family]]</f>
        <v>MULLIDAE</v>
      </c>
      <c r="C124" t="str">
        <f>Species_table[[#This Row],[ID_new]]</f>
        <v>MULMO02</v>
      </c>
      <c r="D124" t="str">
        <f>Species_table[[#This Row],[Sci_name_new]]</f>
        <v>Mulloidichtys flavolineatus</v>
      </c>
      <c r="E124" t="str">
        <f>Species_table[[#This Row],[fam_new]]</f>
        <v>MULLIDAE</v>
      </c>
      <c r="F124">
        <f>Species_table[[#This Row],[a_FB]]</f>
        <v>1.32E-2</v>
      </c>
      <c r="G124">
        <f>Species_table[[#This Row],[b_FB]]</f>
        <v>2.97</v>
      </c>
      <c r="H124">
        <f>Species_table[[#This Row],[a_N]]</f>
        <v>0</v>
      </c>
      <c r="I124">
        <f>Species_table[[#This Row],[b_N]]</f>
        <v>0</v>
      </c>
      <c r="J124">
        <f>Species_table[[#This Row],[a_S]]</f>
        <v>0</v>
      </c>
      <c r="K124">
        <f>Species_table[[#This Row],[B_S]]</f>
        <v>0</v>
      </c>
      <c r="L124">
        <f>Species_table[[#This Row],[a_C]]</f>
        <v>0</v>
      </c>
      <c r="M124">
        <f>Species_table[[#This Row],[b_C]]</f>
        <v>0</v>
      </c>
      <c r="N124" t="str">
        <f>Species_table[[#This Row],[EnglishName]]</f>
        <v>Yellowstripe goatfish</v>
      </c>
    </row>
    <row r="125" spans="1:14" x14ac:dyDescent="0.2">
      <c r="A125" t="str">
        <f>Species_table[[#This Row],[FamilyID]]</f>
        <v>MULAA00</v>
      </c>
      <c r="B125" t="str">
        <f>Species_table[[#This Row],[Family]]</f>
        <v>MULLIDAE</v>
      </c>
      <c r="C125" t="str">
        <f>Species_table[[#This Row],[ID_new]]</f>
        <v>MULMO03</v>
      </c>
      <c r="D125" t="str">
        <f>Species_table[[#This Row],[Sci_name_new]]</f>
        <v>Mulloidichtys vanicolensis</v>
      </c>
      <c r="E125" t="str">
        <f>Species_table[[#This Row],[fam_new]]</f>
        <v>MULLIDAE</v>
      </c>
      <c r="F125">
        <f>Species_table[[#This Row],[a_FB]]</f>
        <v>1.32E-2</v>
      </c>
      <c r="G125">
        <f>Species_table[[#This Row],[b_FB]]</f>
        <v>2.97</v>
      </c>
      <c r="H125">
        <f>Species_table[[#This Row],[a_N]]</f>
        <v>0</v>
      </c>
      <c r="I125">
        <f>Species_table[[#This Row],[b_N]]</f>
        <v>0</v>
      </c>
      <c r="J125">
        <f>Species_table[[#This Row],[a_S]]</f>
        <v>0</v>
      </c>
      <c r="K125">
        <f>Species_table[[#This Row],[B_S]]</f>
        <v>0</v>
      </c>
      <c r="L125">
        <f>Species_table[[#This Row],[a_C]]</f>
        <v>0</v>
      </c>
      <c r="M125">
        <f>Species_table[[#This Row],[b_C]]</f>
        <v>0</v>
      </c>
      <c r="N125" t="str">
        <f>Species_table[[#This Row],[EnglishName]]</f>
        <v>Yellowfin goatfish</v>
      </c>
    </row>
    <row r="126" spans="1:14" x14ac:dyDescent="0.2">
      <c r="A126" t="str">
        <f>Species_table[[#This Row],[FamilyID]]</f>
        <v>MURAA00</v>
      </c>
      <c r="B126" t="str">
        <f>Species_table[[#This Row],[Family]]</f>
        <v>MURAENIDAE</v>
      </c>
      <c r="C126" t="str">
        <f>Species_table[[#This Row],[ID_new]]</f>
        <v>MURGY07</v>
      </c>
      <c r="D126" t="str">
        <f>Species_table[[#This Row],[Sci_name_new]]</f>
        <v>Gymnothorax flavimarginatus</v>
      </c>
      <c r="E126" t="str">
        <f>Species_table[[#This Row],[fam_new]]</f>
        <v>MURAENIDAE</v>
      </c>
      <c r="F126">
        <f>Species_table[[#This Row],[a_FB]]</f>
        <v>1.4E-3</v>
      </c>
      <c r="G126">
        <f>Species_table[[#This Row],[b_FB]]</f>
        <v>3.05</v>
      </c>
      <c r="H126">
        <f>Species_table[[#This Row],[a_N]]</f>
        <v>0</v>
      </c>
      <c r="I126">
        <f>Species_table[[#This Row],[b_N]]</f>
        <v>0</v>
      </c>
      <c r="J126">
        <f>Species_table[[#This Row],[a_S]]</f>
        <v>0</v>
      </c>
      <c r="K126">
        <f>Species_table[[#This Row],[B_S]]</f>
        <v>0</v>
      </c>
      <c r="L126">
        <f>Species_table[[#This Row],[a_C]]</f>
        <v>0</v>
      </c>
      <c r="M126">
        <f>Species_table[[#This Row],[b_C]]</f>
        <v>0</v>
      </c>
      <c r="N126" t="str">
        <f>Species_table[[#This Row],[EnglishName]]</f>
        <v>Yellow-edged moray</v>
      </c>
    </row>
    <row r="127" spans="1:14" x14ac:dyDescent="0.2">
      <c r="A127" t="str">
        <f>Species_table[[#This Row],[FamilyID]]</f>
        <v>MURAA00</v>
      </c>
      <c r="B127" t="str">
        <f>Species_table[[#This Row],[Family]]</f>
        <v>MURAENIDAE</v>
      </c>
      <c r="C127" t="str">
        <f>Species_table[[#This Row],[ID_new]]</f>
        <v>MURGY23</v>
      </c>
      <c r="D127" t="str">
        <f>Species_table[[#This Row],[Sci_name_new]]</f>
        <v>Gymnothorax herrei</v>
      </c>
      <c r="E127" t="str">
        <f>Species_table[[#This Row],[fam_new]]</f>
        <v>MURAENIDAE</v>
      </c>
      <c r="F127">
        <f>Species_table[[#This Row],[a_FB]]</f>
        <v>1.4E-3</v>
      </c>
      <c r="G127">
        <f>Species_table[[#This Row],[b_FB]]</f>
        <v>3.05</v>
      </c>
      <c r="H127">
        <f>Species_table[[#This Row],[a_N]]</f>
        <v>0</v>
      </c>
      <c r="I127">
        <f>Species_table[[#This Row],[b_N]]</f>
        <v>0</v>
      </c>
      <c r="J127">
        <f>Species_table[[#This Row],[a_S]]</f>
        <v>0</v>
      </c>
      <c r="K127">
        <f>Species_table[[#This Row],[B_S]]</f>
        <v>0</v>
      </c>
      <c r="L127">
        <f>Species_table[[#This Row],[a_C]]</f>
        <v>0</v>
      </c>
      <c r="M127">
        <f>Species_table[[#This Row],[b_C]]</f>
        <v>0</v>
      </c>
      <c r="N127" t="str">
        <f>Species_table[[#This Row],[EnglishName]]</f>
        <v>ND</v>
      </c>
    </row>
    <row r="128" spans="1:14" x14ac:dyDescent="0.2">
      <c r="A128" t="str">
        <f>Species_table[[#This Row],[FamilyID]]</f>
        <v>MURAA00</v>
      </c>
      <c r="B128" t="str">
        <f>Species_table[[#This Row],[Family]]</f>
        <v>MURAENIDAE</v>
      </c>
      <c r="C128" t="str">
        <f>Species_table[[#This Row],[ID_new]]</f>
        <v>MURGY13</v>
      </c>
      <c r="D128" t="str">
        <f>Species_table[[#This Row],[Sci_name_new]]</f>
        <v>Gymnothorax javanicus</v>
      </c>
      <c r="E128" t="str">
        <f>Species_table[[#This Row],[fam_new]]</f>
        <v>MURAENIDAE</v>
      </c>
      <c r="F128">
        <f>Species_table[[#This Row],[a_FB]]</f>
        <v>1.4E-3</v>
      </c>
      <c r="G128">
        <f>Species_table[[#This Row],[b_FB]]</f>
        <v>3.05</v>
      </c>
      <c r="H128">
        <f>Species_table[[#This Row],[a_N]]</f>
        <v>0</v>
      </c>
      <c r="I128">
        <f>Species_table[[#This Row],[b_N]]</f>
        <v>0</v>
      </c>
      <c r="J128">
        <f>Species_table[[#This Row],[a_S]]</f>
        <v>0</v>
      </c>
      <c r="K128">
        <f>Species_table[[#This Row],[B_S]]</f>
        <v>0</v>
      </c>
      <c r="L128">
        <f>Species_table[[#This Row],[a_C]]</f>
        <v>0</v>
      </c>
      <c r="M128">
        <f>Species_table[[#This Row],[b_C]]</f>
        <v>0</v>
      </c>
      <c r="N128" t="str">
        <f>Species_table[[#This Row],[EnglishName]]</f>
        <v>Giant moray</v>
      </c>
    </row>
    <row r="129" spans="1:14" x14ac:dyDescent="0.2">
      <c r="A129" t="str">
        <f>Species_table[[#This Row],[FamilyID]]</f>
        <v>NOCATCH</v>
      </c>
      <c r="B129" t="str">
        <f>Species_table[[#This Row],[Family]]</f>
        <v>NO CATCH</v>
      </c>
      <c r="C129" t="str">
        <f>Species_table[[#This Row],[ID_new]]</f>
        <v>NOCATCH</v>
      </c>
      <c r="D129" t="str">
        <f>Species_table[[#This Row],[Sci_name_new]]</f>
        <v>NO CATCH</v>
      </c>
      <c r="E129" t="str">
        <f>Species_table[[#This Row],[fam_new]]</f>
        <v>NO CATCH</v>
      </c>
      <c r="F129">
        <f>Species_table[[#This Row],[a_FB]]</f>
        <v>0</v>
      </c>
      <c r="G129">
        <f>Species_table[[#This Row],[b_FB]]</f>
        <v>0</v>
      </c>
      <c r="H129">
        <f>Species_table[[#This Row],[a_N]]</f>
        <v>0</v>
      </c>
      <c r="I129">
        <f>Species_table[[#This Row],[b_N]]</f>
        <v>0</v>
      </c>
      <c r="J129">
        <f>Species_table[[#This Row],[a_S]]</f>
        <v>0</v>
      </c>
      <c r="K129">
        <f>Species_table[[#This Row],[B_S]]</f>
        <v>0</v>
      </c>
      <c r="L129">
        <f>Species_table[[#This Row],[a_C]]</f>
        <v>0</v>
      </c>
      <c r="M129">
        <f>Species_table[[#This Row],[b_C]]</f>
        <v>0</v>
      </c>
      <c r="N129">
        <f>Species_table[[#This Row],[EnglishName]]</f>
        <v>0</v>
      </c>
    </row>
    <row r="130" spans="1:14" x14ac:dyDescent="0.2">
      <c r="A130" t="str">
        <f>Species_table[[#This Row],[FamilyID]]</f>
        <v>PLAAA00</v>
      </c>
      <c r="B130" t="str">
        <f>Species_table[[#This Row],[Family]]</f>
        <v>PLATYCEPHALIDAE</v>
      </c>
      <c r="C130" t="str">
        <f>Species_table[[#This Row],[ID_new]]</f>
        <v>PLACO01</v>
      </c>
      <c r="D130" t="str">
        <f>Species_table[[#This Row],[Sci_name_new]]</f>
        <v>Cociella crocodilus</v>
      </c>
      <c r="E130" t="str">
        <f>Species_table[[#This Row],[fam_new]]</f>
        <v>PLATYCEPHALIDAE</v>
      </c>
      <c r="F130">
        <f>Species_table[[#This Row],[a_FB]]</f>
        <v>7.6E-3</v>
      </c>
      <c r="G130">
        <f>Species_table[[#This Row],[b_FB]]</f>
        <v>2.97</v>
      </c>
      <c r="H130">
        <f>Species_table[[#This Row],[a_N]]</f>
        <v>0</v>
      </c>
      <c r="I130">
        <f>Species_table[[#This Row],[b_N]]</f>
        <v>0</v>
      </c>
      <c r="J130">
        <f>Species_table[[#This Row],[a_S]]</f>
        <v>0</v>
      </c>
      <c r="K130">
        <f>Species_table[[#This Row],[B_S]]</f>
        <v>0</v>
      </c>
      <c r="L130">
        <f>Species_table[[#This Row],[a_C]]</f>
        <v>0</v>
      </c>
      <c r="M130">
        <f>Species_table[[#This Row],[b_C]]</f>
        <v>0</v>
      </c>
      <c r="N130" t="str">
        <f>Species_table[[#This Row],[EnglishName]]</f>
        <v>Crocodile flathead</v>
      </c>
    </row>
    <row r="131" spans="1:14" x14ac:dyDescent="0.2">
      <c r="A131" t="str">
        <f>Species_table[[#This Row],[FamilyID]]</f>
        <v>PMOAA00</v>
      </c>
      <c r="B131" t="str">
        <f>Species_table[[#This Row],[Family]]</f>
        <v>POMACANTHIDAE</v>
      </c>
      <c r="C131" t="str">
        <f>Species_table[[#This Row],[ID_new]]</f>
        <v>PMOAB01</v>
      </c>
      <c r="D131" t="str">
        <f>Species_table[[#This Row],[Sci_name_new]]</f>
        <v>Abudefduf sordidus</v>
      </c>
      <c r="E131" t="str">
        <f>Species_table[[#This Row],[fam_new]]</f>
        <v>POMACANTHIDAE</v>
      </c>
      <c r="F131">
        <f>Species_table[[#This Row],[a_FB]]</f>
        <v>2.8199999999999999E-2</v>
      </c>
      <c r="G131">
        <f>Species_table[[#This Row],[b_FB]]</f>
        <v>2.98</v>
      </c>
      <c r="H131">
        <f>Species_table[[#This Row],[a_N]]</f>
        <v>0</v>
      </c>
      <c r="I131">
        <f>Species_table[[#This Row],[b_N]]</f>
        <v>0</v>
      </c>
      <c r="J131">
        <f>Species_table[[#This Row],[a_S]]</f>
        <v>0</v>
      </c>
      <c r="K131">
        <f>Species_table[[#This Row],[B_S]]</f>
        <v>0</v>
      </c>
      <c r="L131">
        <f>Species_table[[#This Row],[a_C]]</f>
        <v>0</v>
      </c>
      <c r="M131">
        <f>Species_table[[#This Row],[b_C]]</f>
        <v>0</v>
      </c>
      <c r="N131" t="str">
        <f>Species_table[[#This Row],[EnglishName]]</f>
        <v>ND</v>
      </c>
    </row>
    <row r="132" spans="1:14" x14ac:dyDescent="0.2">
      <c r="A132" t="str">
        <f>Species_table[[#This Row],[FamilyID]]</f>
        <v>PODAA00</v>
      </c>
      <c r="B132" t="str">
        <f>Species_table[[#This Row],[Family]]</f>
        <v>POMADASYIDAE (HAEMULIDAE)</v>
      </c>
      <c r="C132" t="str">
        <f>Species_table[[#This Row],[ID_new]]</f>
        <v>PODPL07</v>
      </c>
      <c r="D132" t="str">
        <f>Species_table[[#This Row],[Sci_name_new]]</f>
        <v>Plectorhinchus pictus</v>
      </c>
      <c r="E132" t="str">
        <f>Species_table[[#This Row],[fam_new]]</f>
        <v>POMADASYIDAE (HAEMULIDAE)</v>
      </c>
      <c r="F132">
        <f>Species_table[[#This Row],[a_FB]]</f>
        <v>2.0400000000000001E-2</v>
      </c>
      <c r="G132">
        <f>Species_table[[#This Row],[b_FB]]</f>
        <v>2.98</v>
      </c>
      <c r="H132">
        <f>Species_table[[#This Row],[a_N]]</f>
        <v>0</v>
      </c>
      <c r="I132">
        <f>Species_table[[#This Row],[b_N]]</f>
        <v>0</v>
      </c>
      <c r="J132">
        <f>Species_table[[#This Row],[a_S]]</f>
        <v>0</v>
      </c>
      <c r="K132">
        <f>Species_table[[#This Row],[B_S]]</f>
        <v>0</v>
      </c>
      <c r="L132">
        <f>Species_table[[#This Row],[a_C]]</f>
        <v>0</v>
      </c>
      <c r="M132">
        <f>Species_table[[#This Row],[b_C]]</f>
        <v>0</v>
      </c>
      <c r="N132" t="str">
        <f>Species_table[[#This Row],[EnglishName]]</f>
        <v>Trout sweetlips</v>
      </c>
    </row>
    <row r="133" spans="1:14" x14ac:dyDescent="0.2">
      <c r="A133" t="str">
        <f>Species_table[[#This Row],[FamilyID]]</f>
        <v>PRIAA00</v>
      </c>
      <c r="B133" t="str">
        <f>Species_table[[#This Row],[Family]]</f>
        <v>PRIACANTHIDAE</v>
      </c>
      <c r="C133" t="str">
        <f>Species_table[[#This Row],[ID_new]]</f>
        <v>PRIPR03</v>
      </c>
      <c r="D133" t="str">
        <f>Species_table[[#This Row],[Sci_name_new]]</f>
        <v>Priacanthus hamrur</v>
      </c>
      <c r="E133" t="str">
        <f>Species_table[[#This Row],[fam_new]]</f>
        <v>PRIACANTHIDAE</v>
      </c>
      <c r="F133">
        <f>Species_table[[#This Row],[a_FB]]</f>
        <v>3.09E-2</v>
      </c>
      <c r="G133">
        <f>Species_table[[#This Row],[b_FB]]</f>
        <v>2.79</v>
      </c>
      <c r="H133">
        <f>Species_table[[#This Row],[a_N]]</f>
        <v>0</v>
      </c>
      <c r="I133">
        <f>Species_table[[#This Row],[b_N]]</f>
        <v>0</v>
      </c>
      <c r="J133">
        <f>Species_table[[#This Row],[a_S]]</f>
        <v>0</v>
      </c>
      <c r="K133">
        <f>Species_table[[#This Row],[B_S]]</f>
        <v>0</v>
      </c>
      <c r="L133">
        <f>Species_table[[#This Row],[a_C]]</f>
        <v>0</v>
      </c>
      <c r="M133">
        <f>Species_table[[#This Row],[b_C]]</f>
        <v>0</v>
      </c>
      <c r="N133" t="str">
        <f>Species_table[[#This Row],[EnglishName]]</f>
        <v>Moontail bullseye</v>
      </c>
    </row>
    <row r="134" spans="1:14" x14ac:dyDescent="0.2">
      <c r="A134" t="str">
        <f>Species_table[[#This Row],[FamilyID]]</f>
        <v>RAYAA00</v>
      </c>
      <c r="B134" t="str">
        <f>Species_table[[#This Row],[Family]]</f>
        <v>R A Y S</v>
      </c>
      <c r="C134" t="str">
        <f>Species_table[[#This Row],[ID_new]]</f>
        <v>RAYDA61</v>
      </c>
      <c r="D134" t="str">
        <f>Species_table[[#This Row],[Sci_name_new]]</f>
        <v>Taeniura lymma</v>
      </c>
      <c r="E134" t="str">
        <f>Species_table[[#This Row],[fam_new]]</f>
        <v>R A Y S</v>
      </c>
      <c r="F134">
        <f>Species_table[[#This Row],[a_FB]]</f>
        <v>0</v>
      </c>
      <c r="G134">
        <f>Species_table[[#This Row],[b_FB]]</f>
        <v>0</v>
      </c>
      <c r="H134">
        <f>Species_table[[#This Row],[a_N]]</f>
        <v>0</v>
      </c>
      <c r="I134">
        <f>Species_table[[#This Row],[b_N]]</f>
        <v>0</v>
      </c>
      <c r="J134">
        <f>Species_table[[#This Row],[a_S]]</f>
        <v>0</v>
      </c>
      <c r="K134">
        <f>Species_table[[#This Row],[B_S]]</f>
        <v>0</v>
      </c>
      <c r="L134">
        <f>Species_table[[#This Row],[a_C]]</f>
        <v>0</v>
      </c>
      <c r="M134">
        <f>Species_table[[#This Row],[b_C]]</f>
        <v>0</v>
      </c>
      <c r="N134" t="str">
        <f>Species_table[[#This Row],[EnglishName]]</f>
        <v>Bluespotted ribbontail ray</v>
      </c>
    </row>
    <row r="135" spans="1:14" x14ac:dyDescent="0.2">
      <c r="A135" t="str">
        <f>Species_table[[#This Row],[FamilyID]]</f>
        <v>0</v>
      </c>
      <c r="B135" t="str">
        <f>Species_table[[#This Row],[Family]]</f>
        <v>Rachycentridae</v>
      </c>
      <c r="C135" t="str">
        <f>Species_table[[#This Row],[ID_new]]</f>
        <v>RACRA01</v>
      </c>
      <c r="D135" t="str">
        <f>Species_table[[#This Row],[Sci_name_new]]</f>
        <v>Rachycentron canadum</v>
      </c>
      <c r="E135" t="str">
        <f>Species_table[[#This Row],[fam_new]]</f>
        <v>Rachycentridae</v>
      </c>
      <c r="F135">
        <f>Species_table[[#This Row],[a_FB]]</f>
        <v>0</v>
      </c>
      <c r="G135">
        <f>Species_table[[#This Row],[b_FB]]</f>
        <v>0</v>
      </c>
      <c r="H135">
        <f>Species_table[[#This Row],[a_N]]</f>
        <v>0</v>
      </c>
      <c r="I135">
        <f>Species_table[[#This Row],[b_N]]</f>
        <v>0</v>
      </c>
      <c r="J135">
        <f>Species_table[[#This Row],[a_S]]</f>
        <v>0</v>
      </c>
      <c r="K135">
        <f>Species_table[[#This Row],[B_S]]</f>
        <v>0</v>
      </c>
      <c r="L135">
        <f>Species_table[[#This Row],[a_C]]</f>
        <v>0</v>
      </c>
      <c r="M135">
        <f>Species_table[[#This Row],[b_C]]</f>
        <v>0</v>
      </c>
      <c r="N135" t="str">
        <f>Species_table[[#This Row],[EnglishName]]</f>
        <v>ND</v>
      </c>
    </row>
    <row r="136" spans="1:14" x14ac:dyDescent="0.2">
      <c r="A136" t="str">
        <f>Species_table[[#This Row],[FamilyID]]</f>
        <v>SCAAA00</v>
      </c>
      <c r="B136" t="str">
        <f>Species_table[[#This Row],[Family]]</f>
        <v>SCARIDAE</v>
      </c>
      <c r="C136" t="str">
        <f>Species_table[[#This Row],[ID_new]]</f>
        <v>SCABO01</v>
      </c>
      <c r="D136" t="str">
        <f>Species_table[[#This Row],[Sci_name_new]]</f>
        <v>Bolbometopon muricatum</v>
      </c>
      <c r="E136" t="str">
        <f>Species_table[[#This Row],[fam_new]]</f>
        <v>SCARIDAE</v>
      </c>
      <c r="F136">
        <f>Species_table[[#This Row],[a_FB]]</f>
        <v>1.8200000000000001E-2</v>
      </c>
      <c r="G136">
        <f>Species_table[[#This Row],[b_FB]]</f>
        <v>3.06</v>
      </c>
      <c r="H136">
        <f>Species_table[[#This Row],[a_N]]</f>
        <v>0</v>
      </c>
      <c r="I136">
        <f>Species_table[[#This Row],[b_N]]</f>
        <v>0</v>
      </c>
      <c r="J136">
        <f>Species_table[[#This Row],[a_S]]</f>
        <v>0</v>
      </c>
      <c r="K136">
        <f>Species_table[[#This Row],[B_S]]</f>
        <v>0</v>
      </c>
      <c r="L136">
        <f>Species_table[[#This Row],[a_C]]</f>
        <v>0</v>
      </c>
      <c r="M136">
        <f>Species_table[[#This Row],[b_C]]</f>
        <v>0</v>
      </c>
      <c r="N136" t="str">
        <f>Species_table[[#This Row],[EnglishName]]</f>
        <v>ND</v>
      </c>
    </row>
    <row r="137" spans="1:14" x14ac:dyDescent="0.2">
      <c r="A137" t="str">
        <f>Species_table[[#This Row],[FamilyID]]</f>
        <v>SCAAA00</v>
      </c>
      <c r="B137" t="str">
        <f>Species_table[[#This Row],[Family]]</f>
        <v>SCARIDAE</v>
      </c>
      <c r="C137" t="str">
        <f>Species_table[[#This Row],[ID_new]]</f>
        <v>SCAHI02</v>
      </c>
      <c r="D137" t="str">
        <f>Species_table[[#This Row],[Sci_name_new]]</f>
        <v>Hipposcarus harid</v>
      </c>
      <c r="E137" t="str">
        <f>Species_table[[#This Row],[fam_new]]</f>
        <v>SCARIDAE</v>
      </c>
      <c r="F137">
        <f>Species_table[[#This Row],[a_FB]]</f>
        <v>1.8200000000000001E-2</v>
      </c>
      <c r="G137">
        <f>Species_table[[#This Row],[b_FB]]</f>
        <v>3.06</v>
      </c>
      <c r="H137">
        <f>Species_table[[#This Row],[a_N]]</f>
        <v>0</v>
      </c>
      <c r="I137">
        <f>Species_table[[#This Row],[b_N]]</f>
        <v>0</v>
      </c>
      <c r="J137">
        <f>Species_table[[#This Row],[a_S]]</f>
        <v>0</v>
      </c>
      <c r="K137">
        <f>Species_table[[#This Row],[B_S]]</f>
        <v>0</v>
      </c>
      <c r="L137">
        <f>Species_table[[#This Row],[a_C]]</f>
        <v>0</v>
      </c>
      <c r="M137">
        <f>Species_table[[#This Row],[b_C]]</f>
        <v>0</v>
      </c>
      <c r="N137" t="str">
        <f>Species_table[[#This Row],[EnglishName]]</f>
        <v>ND</v>
      </c>
    </row>
    <row r="138" spans="1:14" x14ac:dyDescent="0.2">
      <c r="A138" t="str">
        <f>Species_table[[#This Row],[FamilyID]]</f>
        <v>SCAAA00</v>
      </c>
      <c r="B138" t="str">
        <f>Species_table[[#This Row],[Family]]</f>
        <v>SCARIDAE</v>
      </c>
      <c r="C138" t="str">
        <f>Species_table[[#This Row],[ID_new]]</f>
        <v>SCASC62</v>
      </c>
      <c r="D138" t="str">
        <f>Species_table[[#This Row],[Sci_name_new]]</f>
        <v>Scarus ferrugineus</v>
      </c>
      <c r="E138" t="str">
        <f>Species_table[[#This Row],[fam_new]]</f>
        <v>SCARIDAE</v>
      </c>
      <c r="F138">
        <f>Species_table[[#This Row],[a_FB]]</f>
        <v>1.8200000000000001E-2</v>
      </c>
      <c r="G138">
        <f>Species_table[[#This Row],[b_FB]]</f>
        <v>3.06</v>
      </c>
      <c r="H138">
        <f>Species_table[[#This Row],[a_N]]</f>
        <v>0</v>
      </c>
      <c r="I138">
        <f>Species_table[[#This Row],[b_N]]</f>
        <v>0</v>
      </c>
      <c r="J138">
        <f>Species_table[[#This Row],[a_S]]</f>
        <v>0</v>
      </c>
      <c r="K138">
        <f>Species_table[[#This Row],[B_S]]</f>
        <v>0</v>
      </c>
      <c r="L138">
        <f>Species_table[[#This Row],[a_C]]</f>
        <v>0</v>
      </c>
      <c r="M138">
        <f>Species_table[[#This Row],[b_C]]</f>
        <v>0</v>
      </c>
      <c r="N138" t="str">
        <f>Species_table[[#This Row],[EnglishName]]</f>
        <v>ND</v>
      </c>
    </row>
    <row r="139" spans="1:14" x14ac:dyDescent="0.2">
      <c r="A139" t="str">
        <f>Species_table[[#This Row],[FamilyID]]</f>
        <v>SCAAA00</v>
      </c>
      <c r="B139" t="str">
        <f>Species_table[[#This Row],[Family]]</f>
        <v>SCARIDAE</v>
      </c>
      <c r="C139" t="str">
        <f>Species_table[[#This Row],[ID_new]]</f>
        <v>SCASC12</v>
      </c>
      <c r="D139" t="str">
        <f>Species_table[[#This Row],[Sci_name_new]]</f>
        <v>Scarus frenatus</v>
      </c>
      <c r="E139" t="str">
        <f>Species_table[[#This Row],[fam_new]]</f>
        <v>SCARIDAE</v>
      </c>
      <c r="F139">
        <f>Species_table[[#This Row],[a_FB]]</f>
        <v>1.8200000000000001E-2</v>
      </c>
      <c r="G139">
        <f>Species_table[[#This Row],[b_FB]]</f>
        <v>3.06</v>
      </c>
      <c r="H139">
        <f>Species_table[[#This Row],[a_N]]</f>
        <v>0</v>
      </c>
      <c r="I139">
        <f>Species_table[[#This Row],[b_N]]</f>
        <v>0</v>
      </c>
      <c r="J139">
        <f>Species_table[[#This Row],[a_S]]</f>
        <v>0</v>
      </c>
      <c r="K139">
        <f>Species_table[[#This Row],[B_S]]</f>
        <v>0</v>
      </c>
      <c r="L139">
        <f>Species_table[[#This Row],[a_C]]</f>
        <v>0</v>
      </c>
      <c r="M139">
        <f>Species_table[[#This Row],[b_C]]</f>
        <v>0</v>
      </c>
      <c r="N139" t="str">
        <f>Species_table[[#This Row],[EnglishName]]</f>
        <v>Bridled parrotfish</v>
      </c>
    </row>
    <row r="140" spans="1:14" x14ac:dyDescent="0.2">
      <c r="A140" t="str">
        <f>Species_table[[#This Row],[FamilyID]]</f>
        <v>SCAAA00</v>
      </c>
      <c r="B140" t="str">
        <f>Species_table[[#This Row],[Family]]</f>
        <v>SCARIDAE</v>
      </c>
      <c r="C140" t="str">
        <f>Species_table[[#This Row],[ID_new]]</f>
        <v>SCASC01</v>
      </c>
      <c r="D140" t="str">
        <f>Species_table[[#This Row],[Sci_name_new]]</f>
        <v>Scarus ghobban</v>
      </c>
      <c r="E140" t="str">
        <f>Species_table[[#This Row],[fam_new]]</f>
        <v>SCARIDAE</v>
      </c>
      <c r="F140">
        <f>Species_table[[#This Row],[a_FB]]</f>
        <v>1.8200000000000001E-2</v>
      </c>
      <c r="G140">
        <f>Species_table[[#This Row],[b_FB]]</f>
        <v>3.06</v>
      </c>
      <c r="H140">
        <f>Species_table[[#This Row],[a_N]]</f>
        <v>0</v>
      </c>
      <c r="I140">
        <f>Species_table[[#This Row],[b_N]]</f>
        <v>0</v>
      </c>
      <c r="J140">
        <f>Species_table[[#This Row],[a_S]]</f>
        <v>0</v>
      </c>
      <c r="K140">
        <f>Species_table[[#This Row],[B_S]]</f>
        <v>0</v>
      </c>
      <c r="L140">
        <f>Species_table[[#This Row],[a_C]]</f>
        <v>0</v>
      </c>
      <c r="M140">
        <f>Species_table[[#This Row],[b_C]]</f>
        <v>0</v>
      </c>
      <c r="N140" t="str">
        <f>Species_table[[#This Row],[EnglishName]]</f>
        <v>Yellowscale parrotfish</v>
      </c>
    </row>
    <row r="141" spans="1:14" x14ac:dyDescent="0.2">
      <c r="A141" t="str">
        <f>Species_table[[#This Row],[FamilyID]]</f>
        <v>SCMAA00</v>
      </c>
      <c r="B141" t="str">
        <f>Species_table[[#This Row],[Family]]</f>
        <v>SCOMBRIDAE</v>
      </c>
      <c r="C141" t="str">
        <f>Species_table[[#This Row],[ID_new]]</f>
        <v>SCMAU01</v>
      </c>
      <c r="D141" t="str">
        <f>Species_table[[#This Row],[Sci_name_new]]</f>
        <v>Auxis thazard</v>
      </c>
      <c r="E141" t="str">
        <f>Species_table[[#This Row],[fam_new]]</f>
        <v>SCOMBRIDAE</v>
      </c>
      <c r="F141">
        <f>Species_table[[#This Row],[a_FB]]</f>
        <v>9.1000000000000004E-3</v>
      </c>
      <c r="G141">
        <f>Species_table[[#This Row],[b_FB]]</f>
        <v>3.06</v>
      </c>
      <c r="H141">
        <f>Species_table[[#This Row],[a_N]]</f>
        <v>0</v>
      </c>
      <c r="I141">
        <f>Species_table[[#This Row],[b_N]]</f>
        <v>0</v>
      </c>
      <c r="J141">
        <f>Species_table[[#This Row],[a_S]]</f>
        <v>0</v>
      </c>
      <c r="K141">
        <f>Species_table[[#This Row],[B_S]]</f>
        <v>0</v>
      </c>
      <c r="L141">
        <f>Species_table[[#This Row],[a_C]]</f>
        <v>0</v>
      </c>
      <c r="M141">
        <f>Species_table[[#This Row],[b_C]]</f>
        <v>0</v>
      </c>
      <c r="N141" t="str">
        <f>Species_table[[#This Row],[EnglishName]]</f>
        <v>Frigate tuna</v>
      </c>
    </row>
    <row r="142" spans="1:14" x14ac:dyDescent="0.2">
      <c r="A142" t="str">
        <f>Species_table[[#This Row],[FamilyID]]</f>
        <v>SCMAA00</v>
      </c>
      <c r="B142" t="str">
        <f>Species_table[[#This Row],[Family]]</f>
        <v>SCOMBRIDAE</v>
      </c>
      <c r="C142" t="str">
        <f>Species_table[[#This Row],[ID_new]]</f>
        <v>SCMEU02</v>
      </c>
      <c r="D142" t="str">
        <f>Species_table[[#This Row],[Sci_name_new]]</f>
        <v>Euthynnus affinis</v>
      </c>
      <c r="E142" t="str">
        <f>Species_table[[#This Row],[fam_new]]</f>
        <v>SCOMBRIDAE</v>
      </c>
      <c r="F142">
        <f>Species_table[[#This Row],[a_FB]]</f>
        <v>9.1000000000000004E-3</v>
      </c>
      <c r="G142">
        <f>Species_table[[#This Row],[b_FB]]</f>
        <v>3.06</v>
      </c>
      <c r="H142">
        <f>Species_table[[#This Row],[a_N]]</f>
        <v>0</v>
      </c>
      <c r="I142">
        <f>Species_table[[#This Row],[b_N]]</f>
        <v>0</v>
      </c>
      <c r="J142">
        <f>Species_table[[#This Row],[a_S]]</f>
        <v>0</v>
      </c>
      <c r="K142">
        <f>Species_table[[#This Row],[B_S]]</f>
        <v>0</v>
      </c>
      <c r="L142">
        <f>Species_table[[#This Row],[a_C]]</f>
        <v>0</v>
      </c>
      <c r="M142">
        <f>Species_table[[#This Row],[b_C]]</f>
        <v>0</v>
      </c>
      <c r="N142" t="str">
        <f>Species_table[[#This Row],[EnglishName]]</f>
        <v>Kawakawa</v>
      </c>
    </row>
    <row r="143" spans="1:14" x14ac:dyDescent="0.2">
      <c r="A143" t="str">
        <f>Species_table[[#This Row],[FamilyID]]</f>
        <v>SCMAA00</v>
      </c>
      <c r="B143" t="str">
        <f>Species_table[[#This Row],[Family]]</f>
        <v>SCOMBRIDAE</v>
      </c>
      <c r="C143" t="str">
        <f>Species_table[[#This Row],[ID_new]]</f>
        <v>SCMGR02</v>
      </c>
      <c r="D143" t="str">
        <f>Species_table[[#This Row],[Sci_name_new]]</f>
        <v>Grammatorcynus bilineatus</v>
      </c>
      <c r="E143" t="str">
        <f>Species_table[[#This Row],[fam_new]]</f>
        <v>SCOMBRIDAE</v>
      </c>
      <c r="F143">
        <f>Species_table[[#This Row],[a_FB]]</f>
        <v>9.1000000000000004E-3</v>
      </c>
      <c r="G143">
        <f>Species_table[[#This Row],[b_FB]]</f>
        <v>3.06</v>
      </c>
      <c r="H143">
        <f>Species_table[[#This Row],[a_N]]</f>
        <v>0</v>
      </c>
      <c r="I143">
        <f>Species_table[[#This Row],[b_N]]</f>
        <v>0</v>
      </c>
      <c r="J143">
        <f>Species_table[[#This Row],[a_S]]</f>
        <v>0</v>
      </c>
      <c r="K143">
        <f>Species_table[[#This Row],[B_S]]</f>
        <v>0</v>
      </c>
      <c r="L143">
        <f>Species_table[[#This Row],[a_C]]</f>
        <v>0</v>
      </c>
      <c r="M143">
        <f>Species_table[[#This Row],[b_C]]</f>
        <v>0</v>
      </c>
      <c r="N143" t="str">
        <f>Species_table[[#This Row],[EnglishName]]</f>
        <v>Shark mackerel</v>
      </c>
    </row>
    <row r="144" spans="1:14" x14ac:dyDescent="0.2">
      <c r="A144" t="str">
        <f>Species_table[[#This Row],[FamilyID]]</f>
        <v>SCMAA00</v>
      </c>
      <c r="B144" t="str">
        <f>Species_table[[#This Row],[Family]]</f>
        <v>SCOMBRIDAE</v>
      </c>
      <c r="C144" t="str">
        <f>Species_table[[#This Row],[ID_new]]</f>
        <v>SCMGR02</v>
      </c>
      <c r="D144" t="str">
        <f>Species_table[[#This Row],[Sci_name_new]]</f>
        <v>Grammatorcynus bilineatus</v>
      </c>
      <c r="E144" t="str">
        <f>Species_table[[#This Row],[fam_new]]</f>
        <v>SCOMBRIDAE</v>
      </c>
      <c r="F144">
        <f>Species_table[[#This Row],[a_FB]]</f>
        <v>9.1000000000000004E-3</v>
      </c>
      <c r="G144">
        <f>Species_table[[#This Row],[b_FB]]</f>
        <v>3.06</v>
      </c>
      <c r="H144">
        <f>Species_table[[#This Row],[a_N]]</f>
        <v>0</v>
      </c>
      <c r="I144">
        <f>Species_table[[#This Row],[b_N]]</f>
        <v>0</v>
      </c>
      <c r="J144">
        <f>Species_table[[#This Row],[a_S]]</f>
        <v>0</v>
      </c>
      <c r="K144">
        <f>Species_table[[#This Row],[B_S]]</f>
        <v>0</v>
      </c>
      <c r="L144">
        <f>Species_table[[#This Row],[a_C]]</f>
        <v>0</v>
      </c>
      <c r="M144">
        <f>Species_table[[#This Row],[b_C]]</f>
        <v>0</v>
      </c>
      <c r="N144" t="str">
        <f>Species_table[[#This Row],[EnglishName]]</f>
        <v>Doublr-lined mackerel</v>
      </c>
    </row>
    <row r="145" spans="1:14" x14ac:dyDescent="0.2">
      <c r="A145" t="str">
        <f>Species_table[[#This Row],[FamilyID]]</f>
        <v>SCMAA00</v>
      </c>
      <c r="B145" t="str">
        <f>Species_table[[#This Row],[Family]]</f>
        <v>SCOMBRIDAE</v>
      </c>
      <c r="C145" t="str">
        <f>Species_table[[#This Row],[ID_new]]</f>
        <v>SCMGY01</v>
      </c>
      <c r="D145" t="str">
        <f>Species_table[[#This Row],[Sci_name_new]]</f>
        <v>Gymnosarda unicolor</v>
      </c>
      <c r="E145" t="str">
        <f>Species_table[[#This Row],[fam_new]]</f>
        <v>SCOMBRIDAE</v>
      </c>
      <c r="F145">
        <f>Species_table[[#This Row],[a_FB]]</f>
        <v>9.1000000000000004E-3</v>
      </c>
      <c r="G145">
        <f>Species_table[[#This Row],[b_FB]]</f>
        <v>3.06</v>
      </c>
      <c r="H145">
        <f>Species_table[[#This Row],[a_N]]</f>
        <v>0</v>
      </c>
      <c r="I145">
        <f>Species_table[[#This Row],[b_N]]</f>
        <v>0</v>
      </c>
      <c r="J145">
        <f>Species_table[[#This Row],[a_S]]</f>
        <v>0</v>
      </c>
      <c r="K145">
        <f>Species_table[[#This Row],[B_S]]</f>
        <v>0</v>
      </c>
      <c r="L145">
        <f>Species_table[[#This Row],[a_C]]</f>
        <v>0</v>
      </c>
      <c r="M145">
        <f>Species_table[[#This Row],[b_C]]</f>
        <v>0</v>
      </c>
      <c r="N145" t="str">
        <f>Species_table[[#This Row],[EnglishName]]</f>
        <v>Dogtooth tuna</v>
      </c>
    </row>
    <row r="146" spans="1:14" x14ac:dyDescent="0.2">
      <c r="A146" t="str">
        <f>Species_table[[#This Row],[FamilyID]]</f>
        <v>SCMAA00</v>
      </c>
      <c r="B146" t="str">
        <f>Species_table[[#This Row],[Family]]</f>
        <v>SCOMBRIDAE</v>
      </c>
      <c r="C146" t="str">
        <f>Species_table[[#This Row],[ID_new]]</f>
        <v>SCMKA01</v>
      </c>
      <c r="D146" t="str">
        <f>Species_table[[#This Row],[Sci_name_new]]</f>
        <v>Katsuwonus pelamis</v>
      </c>
      <c r="E146" t="str">
        <f>Species_table[[#This Row],[fam_new]]</f>
        <v>SCOMBRIDAE</v>
      </c>
      <c r="F146">
        <f>Species_table[[#This Row],[a_FB]]</f>
        <v>9.1000000000000004E-3</v>
      </c>
      <c r="G146">
        <f>Species_table[[#This Row],[b_FB]]</f>
        <v>3.06</v>
      </c>
      <c r="H146">
        <f>Species_table[[#This Row],[a_N]]</f>
        <v>0</v>
      </c>
      <c r="I146">
        <f>Species_table[[#This Row],[b_N]]</f>
        <v>0</v>
      </c>
      <c r="J146">
        <f>Species_table[[#This Row],[a_S]]</f>
        <v>0</v>
      </c>
      <c r="K146">
        <f>Species_table[[#This Row],[B_S]]</f>
        <v>0</v>
      </c>
      <c r="L146">
        <f>Species_table[[#This Row],[a_C]]</f>
        <v>0</v>
      </c>
      <c r="M146">
        <f>Species_table[[#This Row],[b_C]]</f>
        <v>0</v>
      </c>
      <c r="N146" t="str">
        <f>Species_table[[#This Row],[EnglishName]]</f>
        <v>Skipjack tuna</v>
      </c>
    </row>
    <row r="147" spans="1:14" x14ac:dyDescent="0.2">
      <c r="A147" t="str">
        <f>Species_table[[#This Row],[FamilyID]]</f>
        <v>SCMAA00</v>
      </c>
      <c r="B147" t="str">
        <f>Species_table[[#This Row],[Family]]</f>
        <v>SCOMBRIDAE</v>
      </c>
      <c r="C147" t="str">
        <f>Species_table[[#This Row],[ID_new]]</f>
        <v>SCMRA01</v>
      </c>
      <c r="D147" t="str">
        <f>Species_table[[#This Row],[Sci_name_new]]</f>
        <v>Rastrelliger kanagurta</v>
      </c>
      <c r="E147" t="str">
        <f>Species_table[[#This Row],[fam_new]]</f>
        <v>SCOMBRIDAE</v>
      </c>
      <c r="F147">
        <f>Species_table[[#This Row],[a_FB]]</f>
        <v>9.1000000000000004E-3</v>
      </c>
      <c r="G147">
        <f>Species_table[[#This Row],[b_FB]]</f>
        <v>3.06</v>
      </c>
      <c r="H147">
        <f>Species_table[[#This Row],[a_N]]</f>
        <v>0</v>
      </c>
      <c r="I147">
        <f>Species_table[[#This Row],[b_N]]</f>
        <v>0</v>
      </c>
      <c r="J147">
        <f>Species_table[[#This Row],[a_S]]</f>
        <v>0</v>
      </c>
      <c r="K147">
        <f>Species_table[[#This Row],[B_S]]</f>
        <v>0</v>
      </c>
      <c r="L147">
        <f>Species_table[[#This Row],[a_C]]</f>
        <v>0</v>
      </c>
      <c r="M147">
        <f>Species_table[[#This Row],[b_C]]</f>
        <v>0</v>
      </c>
      <c r="N147" t="str">
        <f>Species_table[[#This Row],[EnglishName]]</f>
        <v>Indian mackerel</v>
      </c>
    </row>
    <row r="148" spans="1:14" x14ac:dyDescent="0.2">
      <c r="A148" t="str">
        <f>Species_table[[#This Row],[FamilyID]]</f>
        <v>SCMAA00</v>
      </c>
      <c r="B148" t="str">
        <f>Species_table[[#This Row],[Family]]</f>
        <v>SCOMBRIDAE</v>
      </c>
      <c r="C148" t="str">
        <f>Species_table[[#This Row],[ID_new]]</f>
        <v>SCMSA02</v>
      </c>
      <c r="D148" t="str">
        <f>Species_table[[#This Row],[Sci_name_new]]</f>
        <v>Sarda orientalis</v>
      </c>
      <c r="E148" t="str">
        <f>Species_table[[#This Row],[fam_new]]</f>
        <v>SCOMBRIDAE</v>
      </c>
      <c r="F148">
        <f>Species_table[[#This Row],[a_FB]]</f>
        <v>9.1000000000000004E-3</v>
      </c>
      <c r="G148">
        <f>Species_table[[#This Row],[b_FB]]</f>
        <v>3.06</v>
      </c>
      <c r="H148">
        <f>Species_table[[#This Row],[a_N]]</f>
        <v>0</v>
      </c>
      <c r="I148">
        <f>Species_table[[#This Row],[b_N]]</f>
        <v>0</v>
      </c>
      <c r="J148">
        <f>Species_table[[#This Row],[a_S]]</f>
        <v>0</v>
      </c>
      <c r="K148">
        <f>Species_table[[#This Row],[B_S]]</f>
        <v>0</v>
      </c>
      <c r="L148">
        <f>Species_table[[#This Row],[a_C]]</f>
        <v>0</v>
      </c>
      <c r="M148">
        <f>Species_table[[#This Row],[b_C]]</f>
        <v>0</v>
      </c>
      <c r="N148" t="str">
        <f>Species_table[[#This Row],[EnglishName]]</f>
        <v>Striped bonito</v>
      </c>
    </row>
    <row r="149" spans="1:14" x14ac:dyDescent="0.2">
      <c r="A149" t="str">
        <f>Species_table[[#This Row],[FamilyID]]</f>
        <v>SCMAA00</v>
      </c>
      <c r="B149" t="str">
        <f>Species_table[[#This Row],[Family]]</f>
        <v>SCOMBRIDAE</v>
      </c>
      <c r="C149" t="str">
        <f>Species_table[[#This Row],[ID_new]]</f>
        <v>SCMSC03</v>
      </c>
      <c r="D149" t="str">
        <f>Species_table[[#This Row],[Sci_name_new]]</f>
        <v>Scomber australasicus</v>
      </c>
      <c r="E149" t="str">
        <f>Species_table[[#This Row],[fam_new]]</f>
        <v>SCOMBRIDAE</v>
      </c>
      <c r="F149">
        <f>Species_table[[#This Row],[a_FB]]</f>
        <v>9.1000000000000004E-3</v>
      </c>
      <c r="G149">
        <f>Species_table[[#This Row],[b_FB]]</f>
        <v>3.06</v>
      </c>
      <c r="H149">
        <f>Species_table[[#This Row],[a_N]]</f>
        <v>0</v>
      </c>
      <c r="I149">
        <f>Species_table[[#This Row],[b_N]]</f>
        <v>0</v>
      </c>
      <c r="J149">
        <f>Species_table[[#This Row],[a_S]]</f>
        <v>0</v>
      </c>
      <c r="K149">
        <f>Species_table[[#This Row],[B_S]]</f>
        <v>0</v>
      </c>
      <c r="L149">
        <f>Species_table[[#This Row],[a_C]]</f>
        <v>0</v>
      </c>
      <c r="M149">
        <f>Species_table[[#This Row],[b_C]]</f>
        <v>0</v>
      </c>
      <c r="N149" t="str">
        <f>Species_table[[#This Row],[EnglishName]]</f>
        <v>Chub mackerel</v>
      </c>
    </row>
    <row r="150" spans="1:14" x14ac:dyDescent="0.2">
      <c r="A150" t="str">
        <f>Species_table[[#This Row],[FamilyID]]</f>
        <v>SCMAA00</v>
      </c>
      <c r="B150" t="str">
        <f>Species_table[[#This Row],[Family]]</f>
        <v>SCOMBRIDAE</v>
      </c>
      <c r="C150" t="str">
        <f>Species_table[[#This Row],[ID_new]]</f>
        <v>SCMSM03</v>
      </c>
      <c r="D150" t="str">
        <f>Species_table[[#This Row],[Sci_name_new]]</f>
        <v>Scomberomorus commerson</v>
      </c>
      <c r="E150" t="str">
        <f>Species_table[[#This Row],[fam_new]]</f>
        <v>SCOMBRIDAE</v>
      </c>
      <c r="F150">
        <f>Species_table[[#This Row],[a_FB]]</f>
        <v>9.1000000000000004E-3</v>
      </c>
      <c r="G150">
        <f>Species_table[[#This Row],[b_FB]]</f>
        <v>3.06</v>
      </c>
      <c r="H150">
        <f>Species_table[[#This Row],[a_N]]</f>
        <v>0</v>
      </c>
      <c r="I150">
        <f>Species_table[[#This Row],[b_N]]</f>
        <v>0</v>
      </c>
      <c r="J150">
        <f>Species_table[[#This Row],[a_S]]</f>
        <v>0</v>
      </c>
      <c r="K150">
        <f>Species_table[[#This Row],[B_S]]</f>
        <v>0</v>
      </c>
      <c r="L150">
        <f>Species_table[[#This Row],[a_C]]</f>
        <v>0</v>
      </c>
      <c r="M150">
        <f>Species_table[[#This Row],[b_C]]</f>
        <v>0</v>
      </c>
      <c r="N150" t="str">
        <f>Species_table[[#This Row],[EnglishName]]</f>
        <v>Narrow-barred Spanish mackerel</v>
      </c>
    </row>
    <row r="151" spans="1:14" x14ac:dyDescent="0.2">
      <c r="A151" t="str">
        <f>Species_table[[#This Row],[FamilyID]]</f>
        <v>SCMAA00</v>
      </c>
      <c r="B151" t="str">
        <f>Species_table[[#This Row],[Family]]</f>
        <v>SCOMBRIDAE</v>
      </c>
      <c r="C151" t="str">
        <f>Species_table[[#This Row],[ID_new]]</f>
        <v>SCMSM03</v>
      </c>
      <c r="D151" t="str">
        <f>Species_table[[#This Row],[Sci_name_new]]</f>
        <v>Scomberomorus commerson</v>
      </c>
      <c r="E151" t="str">
        <f>Species_table[[#This Row],[fam_new]]</f>
        <v>SCOMBRIDAE</v>
      </c>
      <c r="F151">
        <f>Species_table[[#This Row],[a_FB]]</f>
        <v>9.1000000000000004E-3</v>
      </c>
      <c r="G151">
        <f>Species_table[[#This Row],[b_FB]]</f>
        <v>3.06</v>
      </c>
      <c r="H151">
        <f>Species_table[[#This Row],[a_N]]</f>
        <v>0</v>
      </c>
      <c r="I151">
        <f>Species_table[[#This Row],[b_N]]</f>
        <v>0</v>
      </c>
      <c r="J151">
        <f>Species_table[[#This Row],[a_S]]</f>
        <v>0</v>
      </c>
      <c r="K151">
        <f>Species_table[[#This Row],[B_S]]</f>
        <v>0</v>
      </c>
      <c r="L151">
        <f>Species_table[[#This Row],[a_C]]</f>
        <v>0</v>
      </c>
      <c r="M151">
        <f>Species_table[[#This Row],[b_C]]</f>
        <v>0</v>
      </c>
      <c r="N151" t="str">
        <f>Species_table[[#This Row],[EnglishName]]</f>
        <v>Streaked seerfish</v>
      </c>
    </row>
    <row r="152" spans="1:14" x14ac:dyDescent="0.2">
      <c r="A152" t="str">
        <f>Species_table[[#This Row],[FamilyID]]</f>
        <v>SCMAA00</v>
      </c>
      <c r="B152" t="str">
        <f>Species_table[[#This Row],[Family]]</f>
        <v>SCOMBRIDAE</v>
      </c>
      <c r="C152" t="str">
        <f>Species_table[[#This Row],[ID_new]]</f>
        <v>SCMSM03</v>
      </c>
      <c r="D152" t="str">
        <f>Species_table[[#This Row],[Sci_name_new]]</f>
        <v>Scomberomorus commerson</v>
      </c>
      <c r="E152" t="str">
        <f>Species_table[[#This Row],[fam_new]]</f>
        <v>SCOMBRIDAE</v>
      </c>
      <c r="F152">
        <f>Species_table[[#This Row],[a_FB]]</f>
        <v>9.1000000000000004E-3</v>
      </c>
      <c r="G152">
        <f>Species_table[[#This Row],[b_FB]]</f>
        <v>3.06</v>
      </c>
      <c r="H152">
        <f>Species_table[[#This Row],[a_N]]</f>
        <v>0</v>
      </c>
      <c r="I152">
        <f>Species_table[[#This Row],[b_N]]</f>
        <v>0</v>
      </c>
      <c r="J152">
        <f>Species_table[[#This Row],[a_S]]</f>
        <v>0</v>
      </c>
      <c r="K152">
        <f>Species_table[[#This Row],[B_S]]</f>
        <v>0</v>
      </c>
      <c r="L152">
        <f>Species_table[[#This Row],[a_C]]</f>
        <v>0</v>
      </c>
      <c r="M152">
        <f>Species_table[[#This Row],[b_C]]</f>
        <v>0</v>
      </c>
      <c r="N152" t="str">
        <f>Species_table[[#This Row],[EnglishName]]</f>
        <v>West African Spanish mackerel</v>
      </c>
    </row>
    <row r="153" spans="1:14" x14ac:dyDescent="0.2">
      <c r="A153" t="str">
        <f>Species_table[[#This Row],[FamilyID]]</f>
        <v>SCMAA00</v>
      </c>
      <c r="B153" t="str">
        <f>Species_table[[#This Row],[Family]]</f>
        <v>SCOMBRIDAE</v>
      </c>
      <c r="C153" t="str">
        <f>Species_table[[#This Row],[ID_new]]</f>
        <v>SCMTH02</v>
      </c>
      <c r="D153" t="str">
        <f>Species_table[[#This Row],[Sci_name_new]]</f>
        <v>Thunnus albacares</v>
      </c>
      <c r="E153" t="str">
        <f>Species_table[[#This Row],[fam_new]]</f>
        <v>SCOMBRIDAE</v>
      </c>
      <c r="F153">
        <f>Species_table[[#This Row],[a_FB]]</f>
        <v>9.1000000000000004E-3</v>
      </c>
      <c r="G153">
        <f>Species_table[[#This Row],[b_FB]]</f>
        <v>3.06</v>
      </c>
      <c r="H153">
        <f>Species_table[[#This Row],[a_N]]</f>
        <v>0</v>
      </c>
      <c r="I153">
        <f>Species_table[[#This Row],[b_N]]</f>
        <v>0</v>
      </c>
      <c r="J153">
        <f>Species_table[[#This Row],[a_S]]</f>
        <v>0</v>
      </c>
      <c r="K153">
        <f>Species_table[[#This Row],[B_S]]</f>
        <v>0</v>
      </c>
      <c r="L153">
        <f>Species_table[[#This Row],[a_C]]</f>
        <v>0</v>
      </c>
      <c r="M153">
        <f>Species_table[[#This Row],[b_C]]</f>
        <v>0</v>
      </c>
      <c r="N153" t="str">
        <f>Species_table[[#This Row],[EnglishName]]</f>
        <v>Yellowfin tuna</v>
      </c>
    </row>
    <row r="154" spans="1:14" x14ac:dyDescent="0.2">
      <c r="A154" t="str">
        <f>Species_table[[#This Row],[FamilyID]]</f>
        <v>SCMAA00</v>
      </c>
      <c r="B154" t="str">
        <f>Species_table[[#This Row],[Family]]</f>
        <v>SCOMBRIDAE</v>
      </c>
      <c r="C154" t="str">
        <f>Species_table[[#This Row],[ID_new]]</f>
        <v>SCMTH05</v>
      </c>
      <c r="D154" t="str">
        <f>Species_table[[#This Row],[Sci_name_new]]</f>
        <v xml:space="preserve">Thunnus tonggol </v>
      </c>
      <c r="E154" t="str">
        <f>Species_table[[#This Row],[fam_new]]</f>
        <v>SCOMBRIDAE</v>
      </c>
      <c r="F154">
        <f>Species_table[[#This Row],[a_FB]]</f>
        <v>9.1000000000000004E-3</v>
      </c>
      <c r="G154">
        <f>Species_table[[#This Row],[b_FB]]</f>
        <v>3.06</v>
      </c>
      <c r="H154">
        <f>Species_table[[#This Row],[a_N]]</f>
        <v>0</v>
      </c>
      <c r="I154">
        <f>Species_table[[#This Row],[b_N]]</f>
        <v>0</v>
      </c>
      <c r="J154">
        <f>Species_table[[#This Row],[a_S]]</f>
        <v>0</v>
      </c>
      <c r="K154">
        <f>Species_table[[#This Row],[B_S]]</f>
        <v>0</v>
      </c>
      <c r="L154">
        <f>Species_table[[#This Row],[a_C]]</f>
        <v>0</v>
      </c>
      <c r="M154">
        <f>Species_table[[#This Row],[b_C]]</f>
        <v>0</v>
      </c>
      <c r="N154" t="str">
        <f>Species_table[[#This Row],[EnglishName]]</f>
        <v>ND</v>
      </c>
    </row>
    <row r="155" spans="1:14" x14ac:dyDescent="0.2">
      <c r="A155" t="str">
        <f>Species_table[[#This Row],[FamilyID]]</f>
        <v>SERAA00</v>
      </c>
      <c r="B155" t="str">
        <f>Species_table[[#This Row],[Family]]</f>
        <v>SERRANIDAE</v>
      </c>
      <c r="C155" t="str">
        <f>Species_table[[#This Row],[ID_new]]</f>
        <v>SERAE01</v>
      </c>
      <c r="D155" t="str">
        <f>Species_table[[#This Row],[Sci_name_new]]</f>
        <v>Cephaplpholis rogaa</v>
      </c>
      <c r="E155" t="str">
        <f>Species_table[[#This Row],[fam_new]]</f>
        <v>SERRANIDAE</v>
      </c>
      <c r="F155">
        <f>Species_table[[#This Row],[a_FB]]</f>
        <v>1.12E-2</v>
      </c>
      <c r="G155">
        <f>Species_table[[#This Row],[b_FB]]</f>
        <v>3.18</v>
      </c>
      <c r="H155">
        <f>Species_table[[#This Row],[a_N]]</f>
        <v>0</v>
      </c>
      <c r="I155">
        <f>Species_table[[#This Row],[b_N]]</f>
        <v>0</v>
      </c>
      <c r="J155">
        <f>Species_table[[#This Row],[a_S]]</f>
        <v>0</v>
      </c>
      <c r="K155">
        <f>Species_table[[#This Row],[B_S]]</f>
        <v>0</v>
      </c>
      <c r="L155">
        <f>Species_table[[#This Row],[a_C]]</f>
        <v>0</v>
      </c>
      <c r="M155">
        <f>Species_table[[#This Row],[b_C]]</f>
        <v>0</v>
      </c>
      <c r="N155" t="str">
        <f>Species_table[[#This Row],[EnglishName]]</f>
        <v>Redmouth grouper</v>
      </c>
    </row>
    <row r="156" spans="1:14" x14ac:dyDescent="0.2">
      <c r="A156" t="str">
        <f>Species_table[[#This Row],[FamilyID]]</f>
        <v>SERAA00</v>
      </c>
      <c r="B156" t="str">
        <f>Species_table[[#This Row],[Family]]</f>
        <v>SERRANIDAE</v>
      </c>
      <c r="C156" t="str">
        <f>Species_table[[#This Row],[ID_new]]</f>
        <v>SERCE07</v>
      </c>
      <c r="D156" t="str">
        <f>Species_table[[#This Row],[Sci_name_new]]</f>
        <v>Cephalopholis argus</v>
      </c>
      <c r="E156" t="str">
        <f>Species_table[[#This Row],[fam_new]]</f>
        <v>SERRANIDAE</v>
      </c>
      <c r="F156">
        <f>Species_table[[#This Row],[a_FB]]</f>
        <v>1.12E-2</v>
      </c>
      <c r="G156">
        <f>Species_table[[#This Row],[b_FB]]</f>
        <v>3.18</v>
      </c>
      <c r="H156">
        <f>Species_table[[#This Row],[a_N]]</f>
        <v>0</v>
      </c>
      <c r="I156">
        <f>Species_table[[#This Row],[b_N]]</f>
        <v>0</v>
      </c>
      <c r="J156">
        <f>Species_table[[#This Row],[a_S]]</f>
        <v>0</v>
      </c>
      <c r="K156">
        <f>Species_table[[#This Row],[B_S]]</f>
        <v>0</v>
      </c>
      <c r="L156">
        <f>Species_table[[#This Row],[a_C]]</f>
        <v>0</v>
      </c>
      <c r="M156">
        <f>Species_table[[#This Row],[b_C]]</f>
        <v>0</v>
      </c>
      <c r="N156" t="str">
        <f>Species_table[[#This Row],[EnglishName]]</f>
        <v>Peacock grouper</v>
      </c>
    </row>
    <row r="157" spans="1:14" x14ac:dyDescent="0.2">
      <c r="A157" t="str">
        <f>Species_table[[#This Row],[FamilyID]]</f>
        <v>SERAA00</v>
      </c>
      <c r="B157" t="str">
        <f>Species_table[[#This Row],[Family]]</f>
        <v>SERRANIDAE</v>
      </c>
      <c r="C157" t="str">
        <f>Species_table[[#This Row],[ID_new]]</f>
        <v>SERCE09</v>
      </c>
      <c r="D157" t="str">
        <f>Species_table[[#This Row],[Sci_name_new]]</f>
        <v>Cephalopholis miniatus</v>
      </c>
      <c r="E157" t="str">
        <f>Species_table[[#This Row],[fam_new]]</f>
        <v>SERRANIDAE</v>
      </c>
      <c r="F157">
        <f>Species_table[[#This Row],[a_FB]]</f>
        <v>1.12E-2</v>
      </c>
      <c r="G157">
        <f>Species_table[[#This Row],[b_FB]]</f>
        <v>3.18</v>
      </c>
      <c r="H157">
        <f>Species_table[[#This Row],[a_N]]</f>
        <v>0</v>
      </c>
      <c r="I157">
        <f>Species_table[[#This Row],[b_N]]</f>
        <v>0</v>
      </c>
      <c r="J157">
        <f>Species_table[[#This Row],[a_S]]</f>
        <v>0</v>
      </c>
      <c r="K157">
        <f>Species_table[[#This Row],[B_S]]</f>
        <v>0</v>
      </c>
      <c r="L157">
        <f>Species_table[[#This Row],[a_C]]</f>
        <v>0</v>
      </c>
      <c r="M157">
        <f>Species_table[[#This Row],[b_C]]</f>
        <v>0</v>
      </c>
      <c r="N157" t="str">
        <f>Species_table[[#This Row],[EnglishName]]</f>
        <v>ND</v>
      </c>
    </row>
    <row r="158" spans="1:14" x14ac:dyDescent="0.2">
      <c r="A158" t="str">
        <f>Species_table[[#This Row],[FamilyID]]</f>
        <v>SERAA00</v>
      </c>
      <c r="B158" t="str">
        <f>Species_table[[#This Row],[Family]]</f>
        <v>SERRANIDAE</v>
      </c>
      <c r="C158" t="str">
        <f>Species_table[[#This Row],[ID_new]]</f>
        <v>SERCE04</v>
      </c>
      <c r="D158" t="str">
        <f>Species_table[[#This Row],[Sci_name_new]]</f>
        <v>Cephalopholis oligosticta</v>
      </c>
      <c r="E158" t="str">
        <f>Species_table[[#This Row],[fam_new]]</f>
        <v>SERRANIDAE</v>
      </c>
      <c r="F158">
        <f>Species_table[[#This Row],[a_FB]]</f>
        <v>1.12E-2</v>
      </c>
      <c r="G158">
        <f>Species_table[[#This Row],[b_FB]]</f>
        <v>3.18</v>
      </c>
      <c r="H158">
        <f>Species_table[[#This Row],[a_N]]</f>
        <v>0</v>
      </c>
      <c r="I158">
        <f>Species_table[[#This Row],[b_N]]</f>
        <v>0</v>
      </c>
      <c r="J158">
        <f>Species_table[[#This Row],[a_S]]</f>
        <v>0</v>
      </c>
      <c r="K158">
        <f>Species_table[[#This Row],[B_S]]</f>
        <v>0</v>
      </c>
      <c r="L158">
        <f>Species_table[[#This Row],[a_C]]</f>
        <v>0</v>
      </c>
      <c r="M158">
        <f>Species_table[[#This Row],[b_C]]</f>
        <v>0</v>
      </c>
      <c r="N158" t="str">
        <f>Species_table[[#This Row],[EnglishName]]</f>
        <v>Vermilloin hind</v>
      </c>
    </row>
    <row r="159" spans="1:14" x14ac:dyDescent="0.2">
      <c r="A159" t="str">
        <f>Species_table[[#This Row],[FamilyID]]</f>
        <v>SERAA00</v>
      </c>
      <c r="B159" t="str">
        <f>Species_table[[#This Row],[Family]]</f>
        <v>SERRANIDAE</v>
      </c>
      <c r="C159" t="str">
        <f>Species_table[[#This Row],[ID_new]]</f>
        <v>SERCE12</v>
      </c>
      <c r="D159" t="str">
        <f>Species_table[[#This Row],[Sci_name_new]]</f>
        <v>Cephalopholus sexmaculata</v>
      </c>
      <c r="E159" t="str">
        <f>Species_table[[#This Row],[fam_new]]</f>
        <v>SERRANIDAE</v>
      </c>
      <c r="F159">
        <f>Species_table[[#This Row],[a_FB]]</f>
        <v>1.12E-2</v>
      </c>
      <c r="G159">
        <f>Species_table[[#This Row],[b_FB]]</f>
        <v>3.18</v>
      </c>
      <c r="H159">
        <f>Species_table[[#This Row],[a_N]]</f>
        <v>0</v>
      </c>
      <c r="I159">
        <f>Species_table[[#This Row],[b_N]]</f>
        <v>0</v>
      </c>
      <c r="J159">
        <f>Species_table[[#This Row],[a_S]]</f>
        <v>0</v>
      </c>
      <c r="K159">
        <f>Species_table[[#This Row],[B_S]]</f>
        <v>0</v>
      </c>
      <c r="L159">
        <f>Species_table[[#This Row],[a_C]]</f>
        <v>0</v>
      </c>
      <c r="M159">
        <f>Species_table[[#This Row],[b_C]]</f>
        <v>0</v>
      </c>
      <c r="N159" t="str">
        <f>Species_table[[#This Row],[EnglishName]]</f>
        <v>Sixblotched hind</v>
      </c>
    </row>
    <row r="160" spans="1:14" x14ac:dyDescent="0.2">
      <c r="A160" t="str">
        <f>Species_table[[#This Row],[FamilyID]]</f>
        <v>SERAA00</v>
      </c>
      <c r="B160" t="str">
        <f>Species_table[[#This Row],[Family]]</f>
        <v>SERRANIDAE</v>
      </c>
      <c r="C160" t="str">
        <f>Species_table[[#This Row],[ID_new]]</f>
        <v>SERCE18</v>
      </c>
      <c r="D160" t="str">
        <f>Species_table[[#This Row],[Sci_name_new]]</f>
        <v>Cephalopholus hemistiktos</v>
      </c>
      <c r="E160" t="str">
        <f>Species_table[[#This Row],[fam_new]]</f>
        <v>SERRANIDAE</v>
      </c>
      <c r="F160">
        <f>Species_table[[#This Row],[a_FB]]</f>
        <v>1.12E-2</v>
      </c>
      <c r="G160">
        <f>Species_table[[#This Row],[b_FB]]</f>
        <v>3.18</v>
      </c>
      <c r="H160">
        <f>Species_table[[#This Row],[a_N]]</f>
        <v>0</v>
      </c>
      <c r="I160">
        <f>Species_table[[#This Row],[b_N]]</f>
        <v>0</v>
      </c>
      <c r="J160">
        <f>Species_table[[#This Row],[a_S]]</f>
        <v>0</v>
      </c>
      <c r="K160">
        <f>Species_table[[#This Row],[B_S]]</f>
        <v>0</v>
      </c>
      <c r="L160">
        <f>Species_table[[#This Row],[a_C]]</f>
        <v>0</v>
      </c>
      <c r="M160">
        <f>Species_table[[#This Row],[b_C]]</f>
        <v>0</v>
      </c>
      <c r="N160" t="str">
        <f>Species_table[[#This Row],[EnglishName]]</f>
        <v>Yellow Hind</v>
      </c>
    </row>
    <row r="161" spans="1:14" x14ac:dyDescent="0.2">
      <c r="A161" t="str">
        <f>Species_table[[#This Row],[FamilyID]]</f>
        <v>SERAA00</v>
      </c>
      <c r="B161" t="str">
        <f>Species_table[[#This Row],[Family]]</f>
        <v>SERRANIDAE</v>
      </c>
      <c r="C161" t="str">
        <f>Species_table[[#This Row],[ID_new]]</f>
        <v>SEREP08</v>
      </c>
      <c r="D161" t="str">
        <f>Species_table[[#This Row],[Sci_name_new]]</f>
        <v xml:space="preserve">Epinephelus areolatus </v>
      </c>
      <c r="E161" t="str">
        <f>Species_table[[#This Row],[fam_new]]</f>
        <v>SERRANIDAE</v>
      </c>
      <c r="F161">
        <f>Species_table[[#This Row],[a_FB]]</f>
        <v>1.12E-2</v>
      </c>
      <c r="G161">
        <f>Species_table[[#This Row],[b_FB]]</f>
        <v>3.18</v>
      </c>
      <c r="H161">
        <f>Species_table[[#This Row],[a_N]]</f>
        <v>0</v>
      </c>
      <c r="I161">
        <f>Species_table[[#This Row],[b_N]]</f>
        <v>0</v>
      </c>
      <c r="J161">
        <f>Species_table[[#This Row],[a_S]]</f>
        <v>0</v>
      </c>
      <c r="K161">
        <f>Species_table[[#This Row],[B_S]]</f>
        <v>0</v>
      </c>
      <c r="L161">
        <f>Species_table[[#This Row],[a_C]]</f>
        <v>0</v>
      </c>
      <c r="M161">
        <f>Species_table[[#This Row],[b_C]]</f>
        <v>0</v>
      </c>
      <c r="N161" t="str">
        <f>Species_table[[#This Row],[EnglishName]]</f>
        <v>ND</v>
      </c>
    </row>
    <row r="162" spans="1:14" x14ac:dyDescent="0.2">
      <c r="A162" t="str">
        <f>Species_table[[#This Row],[FamilyID]]</f>
        <v>SERAA00</v>
      </c>
      <c r="B162" t="str">
        <f>Species_table[[#This Row],[Family]]</f>
        <v>SERRANIDAE</v>
      </c>
      <c r="C162" t="str">
        <f>Species_table[[#This Row],[ID_new]]</f>
        <v>SEREP18</v>
      </c>
      <c r="D162" t="str">
        <f>Species_table[[#This Row],[Sci_name_new]]</f>
        <v>Epinephelus chlorostigma</v>
      </c>
      <c r="E162" t="str">
        <f>Species_table[[#This Row],[fam_new]]</f>
        <v>SERRANIDAE</v>
      </c>
      <c r="F162">
        <f>Species_table[[#This Row],[a_FB]]</f>
        <v>1.12E-2</v>
      </c>
      <c r="G162">
        <f>Species_table[[#This Row],[b_FB]]</f>
        <v>3.18</v>
      </c>
      <c r="H162">
        <f>Species_table[[#This Row],[a_N]]</f>
        <v>0</v>
      </c>
      <c r="I162">
        <f>Species_table[[#This Row],[b_N]]</f>
        <v>0</v>
      </c>
      <c r="J162">
        <f>Species_table[[#This Row],[a_S]]</f>
        <v>0</v>
      </c>
      <c r="K162">
        <f>Species_table[[#This Row],[B_S]]</f>
        <v>0</v>
      </c>
      <c r="L162">
        <f>Species_table[[#This Row],[a_C]]</f>
        <v>0</v>
      </c>
      <c r="M162">
        <f>Species_table[[#This Row],[b_C]]</f>
        <v>0</v>
      </c>
      <c r="N162" t="str">
        <f>Species_table[[#This Row],[EnglishName]]</f>
        <v>Brownspotted grouper</v>
      </c>
    </row>
    <row r="163" spans="1:14" x14ac:dyDescent="0.2">
      <c r="A163" t="str">
        <f>Species_table[[#This Row],[FamilyID]]</f>
        <v>SERAA00</v>
      </c>
      <c r="B163" t="str">
        <f>Species_table[[#This Row],[Family]]</f>
        <v>SERRANIDAE</v>
      </c>
      <c r="C163" t="str">
        <f>Species_table[[#This Row],[ID_new]]</f>
        <v>SEREP62</v>
      </c>
      <c r="D163" t="str">
        <f>Species_table[[#This Row],[Sci_name_new]]</f>
        <v>Epinephelus coioides</v>
      </c>
      <c r="E163" t="str">
        <f>Species_table[[#This Row],[fam_new]]</f>
        <v>SERRANIDAE</v>
      </c>
      <c r="F163">
        <f>Species_table[[#This Row],[a_FB]]</f>
        <v>1.12E-2</v>
      </c>
      <c r="G163">
        <f>Species_table[[#This Row],[b_FB]]</f>
        <v>3.18</v>
      </c>
      <c r="H163">
        <f>Species_table[[#This Row],[a_N]]</f>
        <v>0</v>
      </c>
      <c r="I163">
        <f>Species_table[[#This Row],[b_N]]</f>
        <v>0</v>
      </c>
      <c r="J163">
        <f>Species_table[[#This Row],[a_S]]</f>
        <v>0</v>
      </c>
      <c r="K163">
        <f>Species_table[[#This Row],[B_S]]</f>
        <v>0</v>
      </c>
      <c r="L163">
        <f>Species_table[[#This Row],[a_C]]</f>
        <v>0</v>
      </c>
      <c r="M163">
        <f>Species_table[[#This Row],[b_C]]</f>
        <v>0</v>
      </c>
      <c r="N163" t="str">
        <f>Species_table[[#This Row],[EnglishName]]</f>
        <v>ND</v>
      </c>
    </row>
    <row r="164" spans="1:14" x14ac:dyDescent="0.2">
      <c r="A164" t="str">
        <f>Species_table[[#This Row],[FamilyID]]</f>
        <v>SERAA00</v>
      </c>
      <c r="B164" t="str">
        <f>Species_table[[#This Row],[Family]]</f>
        <v>SERRANIDAE</v>
      </c>
      <c r="C164" t="str">
        <f>Species_table[[#This Row],[ID_new]]</f>
        <v>SEREP12</v>
      </c>
      <c r="D164" t="str">
        <f>Species_table[[#This Row],[Sci_name_new]]</f>
        <v>Epinephelus fuscoguttatus</v>
      </c>
      <c r="E164" t="str">
        <f>Species_table[[#This Row],[fam_new]]</f>
        <v>SERRANIDAE</v>
      </c>
      <c r="F164">
        <f>Species_table[[#This Row],[a_FB]]</f>
        <v>1.12E-2</v>
      </c>
      <c r="G164">
        <f>Species_table[[#This Row],[b_FB]]</f>
        <v>3.18</v>
      </c>
      <c r="H164">
        <f>Species_table[[#This Row],[a_N]]</f>
        <v>0</v>
      </c>
      <c r="I164">
        <f>Species_table[[#This Row],[b_N]]</f>
        <v>0</v>
      </c>
      <c r="J164">
        <f>Species_table[[#This Row],[a_S]]</f>
        <v>0</v>
      </c>
      <c r="K164">
        <f>Species_table[[#This Row],[B_S]]</f>
        <v>0</v>
      </c>
      <c r="L164">
        <f>Species_table[[#This Row],[a_C]]</f>
        <v>0</v>
      </c>
      <c r="M164">
        <f>Species_table[[#This Row],[b_C]]</f>
        <v>0</v>
      </c>
      <c r="N164" t="str">
        <f>Species_table[[#This Row],[EnglishName]]</f>
        <v>Brown-marbled grouper</v>
      </c>
    </row>
    <row r="165" spans="1:14" x14ac:dyDescent="0.2">
      <c r="A165" t="str">
        <f>Species_table[[#This Row],[FamilyID]]</f>
        <v>SERAA00</v>
      </c>
      <c r="B165" t="str">
        <f>Species_table[[#This Row],[Family]]</f>
        <v>SERRANIDAE</v>
      </c>
      <c r="C165" t="str">
        <f>Species_table[[#This Row],[ID_new]]</f>
        <v>SEREP46</v>
      </c>
      <c r="D165" t="str">
        <f>Species_table[[#This Row],[Sci_name_new]]</f>
        <v>Epinephelus lanceolatus</v>
      </c>
      <c r="E165" t="str">
        <f>Species_table[[#This Row],[fam_new]]</f>
        <v>SERRANIDAE</v>
      </c>
      <c r="F165">
        <f>Species_table[[#This Row],[a_FB]]</f>
        <v>1.12E-2</v>
      </c>
      <c r="G165">
        <f>Species_table[[#This Row],[b_FB]]</f>
        <v>3.18</v>
      </c>
      <c r="H165">
        <f>Species_table[[#This Row],[a_N]]</f>
        <v>0</v>
      </c>
      <c r="I165">
        <f>Species_table[[#This Row],[b_N]]</f>
        <v>0</v>
      </c>
      <c r="J165">
        <f>Species_table[[#This Row],[a_S]]</f>
        <v>0</v>
      </c>
      <c r="K165">
        <f>Species_table[[#This Row],[B_S]]</f>
        <v>0</v>
      </c>
      <c r="L165">
        <f>Species_table[[#This Row],[a_C]]</f>
        <v>0</v>
      </c>
      <c r="M165">
        <f>Species_table[[#This Row],[b_C]]</f>
        <v>0</v>
      </c>
      <c r="N165" t="str">
        <f>Species_table[[#This Row],[EnglishName]]</f>
        <v>ND</v>
      </c>
    </row>
    <row r="166" spans="1:14" x14ac:dyDescent="0.2">
      <c r="A166" t="str">
        <f>Species_table[[#This Row],[FamilyID]]</f>
        <v>SERAA00</v>
      </c>
      <c r="B166" t="str">
        <f>Species_table[[#This Row],[Family]]</f>
        <v>SERRANIDAE</v>
      </c>
      <c r="C166" t="str">
        <f>Species_table[[#This Row],[ID_new]]</f>
        <v>SEREP73</v>
      </c>
      <c r="D166" t="str">
        <f>Species_table[[#This Row],[Sci_name_new]]</f>
        <v>Epinephelus microdon</v>
      </c>
      <c r="E166" t="str">
        <f>Species_table[[#This Row],[fam_new]]</f>
        <v>SERRANIDAE</v>
      </c>
      <c r="F166">
        <f>Species_table[[#This Row],[a_FB]]</f>
        <v>1.12E-2</v>
      </c>
      <c r="G166">
        <f>Species_table[[#This Row],[b_FB]]</f>
        <v>3.18</v>
      </c>
      <c r="H166">
        <f>Species_table[[#This Row],[a_N]]</f>
        <v>8.6E-3</v>
      </c>
      <c r="I166">
        <f>Species_table[[#This Row],[b_N]]</f>
        <v>3.1718999999999999</v>
      </c>
      <c r="J166">
        <f>Species_table[[#This Row],[a_S]]</f>
        <v>8.6E-3</v>
      </c>
      <c r="K166">
        <f>Species_table[[#This Row],[B_S]]</f>
        <v>3.1718999999999999</v>
      </c>
      <c r="L166">
        <f>Species_table[[#This Row],[a_C]]</f>
        <v>8.6E-3</v>
      </c>
      <c r="M166">
        <f>Species_table[[#This Row],[b_C]]</f>
        <v>3.1718999999999999</v>
      </c>
      <c r="N166" t="str">
        <f>Species_table[[#This Row],[EnglishName]]</f>
        <v>Smalltooth Grouper</v>
      </c>
    </row>
    <row r="167" spans="1:14" x14ac:dyDescent="0.2">
      <c r="A167" t="str">
        <f>Species_table[[#This Row],[FamilyID]]</f>
        <v>SERAA00</v>
      </c>
      <c r="B167" t="str">
        <f>Species_table[[#This Row],[Family]]</f>
        <v>SERRANIDAE</v>
      </c>
      <c r="C167" t="str">
        <f>Species_table[[#This Row],[ID_new]]</f>
        <v>SEREP69</v>
      </c>
      <c r="D167" t="str">
        <f>Species_table[[#This Row],[Sci_name_new]]</f>
        <v xml:space="preserve">Epinephelus polyphekadion </v>
      </c>
      <c r="E167" t="str">
        <f>Species_table[[#This Row],[fam_new]]</f>
        <v>SERRANIDAE</v>
      </c>
      <c r="F167">
        <f>Species_table[[#This Row],[a_FB]]</f>
        <v>1.12E-2</v>
      </c>
      <c r="G167">
        <f>Species_table[[#This Row],[b_FB]]</f>
        <v>3.18</v>
      </c>
      <c r="H167">
        <f>Species_table[[#This Row],[a_N]]</f>
        <v>0</v>
      </c>
      <c r="I167">
        <f>Species_table[[#This Row],[b_N]]</f>
        <v>0</v>
      </c>
      <c r="J167">
        <f>Species_table[[#This Row],[a_S]]</f>
        <v>0</v>
      </c>
      <c r="K167">
        <f>Species_table[[#This Row],[B_S]]</f>
        <v>0</v>
      </c>
      <c r="L167">
        <f>Species_table[[#This Row],[a_C]]</f>
        <v>0</v>
      </c>
      <c r="M167">
        <f>Species_table[[#This Row],[b_C]]</f>
        <v>0</v>
      </c>
      <c r="N167" t="str">
        <f>Species_table[[#This Row],[EnglishName]]</f>
        <v>ND</v>
      </c>
    </row>
    <row r="168" spans="1:14" x14ac:dyDescent="0.2">
      <c r="A168" t="str">
        <f>Species_table[[#This Row],[FamilyID]]</f>
        <v>SERAA00</v>
      </c>
      <c r="B168" t="str">
        <f>Species_table[[#This Row],[Family]]</f>
        <v>SERRANIDAE</v>
      </c>
      <c r="C168" t="str">
        <f>Species_table[[#This Row],[ID_new]]</f>
        <v>SEREP03</v>
      </c>
      <c r="D168" t="str">
        <f>Species_table[[#This Row],[Sci_name_new]]</f>
        <v>Epinephelus fasciatus</v>
      </c>
      <c r="E168" t="str">
        <f>Species_table[[#This Row],[fam_new]]</f>
        <v>SERRANIDAE</v>
      </c>
      <c r="F168">
        <f>Species_table[[#This Row],[a_FB]]</f>
        <v>1.12E-2</v>
      </c>
      <c r="G168">
        <f>Species_table[[#This Row],[b_FB]]</f>
        <v>3.18</v>
      </c>
      <c r="H168">
        <f>Species_table[[#This Row],[a_N]]</f>
        <v>0</v>
      </c>
      <c r="I168">
        <f>Species_table[[#This Row],[b_N]]</f>
        <v>0</v>
      </c>
      <c r="J168">
        <f>Species_table[[#This Row],[a_S]]</f>
        <v>0</v>
      </c>
      <c r="K168">
        <f>Species_table[[#This Row],[B_S]]</f>
        <v>0</v>
      </c>
      <c r="L168">
        <f>Species_table[[#This Row],[a_C]]</f>
        <v>0</v>
      </c>
      <c r="M168">
        <f>Species_table[[#This Row],[b_C]]</f>
        <v>0</v>
      </c>
      <c r="N168" t="str">
        <f>Species_table[[#This Row],[EnglishName]]</f>
        <v>Sixbar grouper</v>
      </c>
    </row>
    <row r="169" spans="1:14" x14ac:dyDescent="0.2">
      <c r="A169" t="str">
        <f>Species_table[[#This Row],[FamilyID]]</f>
        <v>SERAA00</v>
      </c>
      <c r="B169" t="str">
        <f>Species_table[[#This Row],[Family]]</f>
        <v>SERRANIDAE</v>
      </c>
      <c r="C169" t="str">
        <f>Species_table[[#This Row],[ID_new]]</f>
        <v>SEREP17</v>
      </c>
      <c r="D169" t="str">
        <f>Species_table[[#This Row],[Sci_name_new]]</f>
        <v>Epinephelus summana</v>
      </c>
      <c r="E169" t="str">
        <f>Species_table[[#This Row],[fam_new]]</f>
        <v>SERRANIDAE</v>
      </c>
      <c r="F169">
        <f>Species_table[[#This Row],[a_FB]]</f>
        <v>1.12E-2</v>
      </c>
      <c r="G169">
        <f>Species_table[[#This Row],[b_FB]]</f>
        <v>3.18</v>
      </c>
      <c r="H169">
        <f>Species_table[[#This Row],[a_N]]</f>
        <v>7.7999999999999996E-3</v>
      </c>
      <c r="I169">
        <f>Species_table[[#This Row],[b_N]]</f>
        <v>3.1886000000000001</v>
      </c>
      <c r="J169">
        <f>Species_table[[#This Row],[a_S]]</f>
        <v>7.7999999999999996E-3</v>
      </c>
      <c r="K169">
        <f>Species_table[[#This Row],[B_S]]</f>
        <v>3.1886000000000001</v>
      </c>
      <c r="L169">
        <f>Species_table[[#This Row],[a_C]]</f>
        <v>7.7999999999999996E-3</v>
      </c>
      <c r="M169">
        <f>Species_table[[#This Row],[b_C]]</f>
        <v>3.1886000000000001</v>
      </c>
      <c r="N169" t="str">
        <f>Species_table[[#This Row],[EnglishName]]</f>
        <v>Summan grouper</v>
      </c>
    </row>
    <row r="170" spans="1:14" x14ac:dyDescent="0.2">
      <c r="A170" t="str">
        <f>Species_table[[#This Row],[FamilyID]]</f>
        <v>SERAA00</v>
      </c>
      <c r="B170" t="str">
        <f>Species_table[[#This Row],[Family]]</f>
        <v>SERRANIDAE</v>
      </c>
      <c r="C170" t="str">
        <f>Species_table[[#This Row],[ID_new]]</f>
        <v>SEREP07</v>
      </c>
      <c r="D170" t="str">
        <f>Species_table[[#This Row],[Sci_name_new]]</f>
        <v>Epinephelus tauvina</v>
      </c>
      <c r="E170" t="str">
        <f>Species_table[[#This Row],[fam_new]]</f>
        <v>SERRANIDAE</v>
      </c>
      <c r="F170">
        <f>Species_table[[#This Row],[a_FB]]</f>
        <v>1.12E-2</v>
      </c>
      <c r="G170">
        <f>Species_table[[#This Row],[b_FB]]</f>
        <v>3.18</v>
      </c>
      <c r="H170">
        <f>Species_table[[#This Row],[a_N]]</f>
        <v>0</v>
      </c>
      <c r="I170">
        <f>Species_table[[#This Row],[b_N]]</f>
        <v>0</v>
      </c>
      <c r="J170">
        <f>Species_table[[#This Row],[a_S]]</f>
        <v>0</v>
      </c>
      <c r="K170">
        <f>Species_table[[#This Row],[B_S]]</f>
        <v>0</v>
      </c>
      <c r="L170">
        <f>Species_table[[#This Row],[a_C]]</f>
        <v>0</v>
      </c>
      <c r="M170">
        <f>Species_table[[#This Row],[b_C]]</f>
        <v>0</v>
      </c>
      <c r="N170" t="str">
        <f>Species_table[[#This Row],[EnglishName]]</f>
        <v>Greasy grouper</v>
      </c>
    </row>
    <row r="171" spans="1:14" x14ac:dyDescent="0.2">
      <c r="A171" t="str">
        <f>Species_table[[#This Row],[FamilyID]]</f>
        <v>SERAA00</v>
      </c>
      <c r="B171" t="str">
        <f>Species_table[[#This Row],[Family]]</f>
        <v>SERRANIDAE</v>
      </c>
      <c r="C171" t="str">
        <f>Species_table[[#This Row],[ID_new]]</f>
        <v>SERPL03</v>
      </c>
      <c r="D171" t="str">
        <f>Species_table[[#This Row],[Sci_name_new]]</f>
        <v>Plectropomus areolatus</v>
      </c>
      <c r="E171" t="str">
        <f>Species_table[[#This Row],[fam_new]]</f>
        <v>SERRANIDAE</v>
      </c>
      <c r="F171">
        <f>Species_table[[#This Row],[a_FB]]</f>
        <v>1.12E-2</v>
      </c>
      <c r="G171">
        <f>Species_table[[#This Row],[b_FB]]</f>
        <v>3.18</v>
      </c>
      <c r="H171">
        <f>Species_table[[#This Row],[a_N]]</f>
        <v>8.5000000000000006E-3</v>
      </c>
      <c r="I171">
        <f>Species_table[[#This Row],[b_N]]</f>
        <v>3.1257000000000001</v>
      </c>
      <c r="J171">
        <f>Species_table[[#This Row],[a_S]]</f>
        <v>9.9000000000000008E-3</v>
      </c>
      <c r="K171">
        <f>Species_table[[#This Row],[B_S]]</f>
        <v>3.0871</v>
      </c>
      <c r="L171">
        <f>Species_table[[#This Row],[a_C]]</f>
        <v>9.1999999999999998E-3</v>
      </c>
      <c r="M171">
        <f>Species_table[[#This Row],[b_C]]</f>
        <v>3.1063999999999998</v>
      </c>
      <c r="N171" t="str">
        <f>Species_table[[#This Row],[EnglishName]]</f>
        <v>ND</v>
      </c>
    </row>
    <row r="172" spans="1:14" x14ac:dyDescent="0.2">
      <c r="A172" t="str">
        <f>Species_table[[#This Row],[FamilyID]]</f>
        <v>SERAA00</v>
      </c>
      <c r="B172" t="str">
        <f>Species_table[[#This Row],[Family]]</f>
        <v>SERRANIDAE</v>
      </c>
      <c r="C172" t="str">
        <f>Species_table[[#This Row],[ID_new]]</f>
        <v>SERPL07</v>
      </c>
      <c r="D172" t="str">
        <f>Species_table[[#This Row],[Sci_name_new]]</f>
        <v>Plectropomus pessuliferus marisrubri</v>
      </c>
      <c r="E172" t="str">
        <f>Species_table[[#This Row],[fam_new]]</f>
        <v>SERRANIDAE</v>
      </c>
      <c r="F172">
        <f>Species_table[[#This Row],[a_FB]]</f>
        <v>1.12E-2</v>
      </c>
      <c r="G172">
        <f>Species_table[[#This Row],[b_FB]]</f>
        <v>3.18</v>
      </c>
      <c r="H172">
        <f>Species_table[[#This Row],[a_N]]</f>
        <v>7.0000000000000001E-3</v>
      </c>
      <c r="I172">
        <f>Species_table[[#This Row],[b_N]]</f>
        <v>3.1490999999999998</v>
      </c>
      <c r="J172">
        <f>Species_table[[#This Row],[a_S]]</f>
        <v>7.1999999999999998E-3</v>
      </c>
      <c r="K172">
        <f>Species_table[[#This Row],[B_S]]</f>
        <v>3.1427999999999998</v>
      </c>
      <c r="L172">
        <f>Species_table[[#This Row],[a_C]]</f>
        <v>7.1000000000000004E-3</v>
      </c>
      <c r="M172">
        <f>Species_table[[#This Row],[b_C]]</f>
        <v>3.14595</v>
      </c>
      <c r="N172" t="str">
        <f>Species_table[[#This Row],[EnglishName]]</f>
        <v>ND</v>
      </c>
    </row>
    <row r="173" spans="1:14" x14ac:dyDescent="0.2">
      <c r="A173" t="str">
        <f>Species_table[[#This Row],[FamilyID]]</f>
        <v>SERAA00</v>
      </c>
      <c r="B173" t="str">
        <f>Species_table[[#This Row],[Family]]</f>
        <v>SERRANIDAE</v>
      </c>
      <c r="C173" t="str">
        <f>Species_table[[#This Row],[ID_new]]</f>
        <v>SERVA01</v>
      </c>
      <c r="D173" t="str">
        <f>Species_table[[#This Row],[Sci_name_new]]</f>
        <v>Variola louti</v>
      </c>
      <c r="E173" t="str">
        <f>Species_table[[#This Row],[fam_new]]</f>
        <v>SERRANIDAE</v>
      </c>
      <c r="F173">
        <f>Species_table[[#This Row],[a_FB]]</f>
        <v>1.12E-2</v>
      </c>
      <c r="G173">
        <f>Species_table[[#This Row],[b_FB]]</f>
        <v>3.18</v>
      </c>
      <c r="H173">
        <f>Species_table[[#This Row],[a_N]]</f>
        <v>0</v>
      </c>
      <c r="I173">
        <f>Species_table[[#This Row],[b_N]]</f>
        <v>0</v>
      </c>
      <c r="J173">
        <f>Species_table[[#This Row],[a_S]]</f>
        <v>0</v>
      </c>
      <c r="K173">
        <f>Species_table[[#This Row],[B_S]]</f>
        <v>0</v>
      </c>
      <c r="L173">
        <f>Species_table[[#This Row],[a_C]]</f>
        <v>0</v>
      </c>
      <c r="M173">
        <f>Species_table[[#This Row],[b_C]]</f>
        <v>0</v>
      </c>
      <c r="N173" t="str">
        <f>Species_table[[#This Row],[EnglishName]]</f>
        <v>Yellow-edged lyretail</v>
      </c>
    </row>
    <row r="174" spans="1:14" x14ac:dyDescent="0.2">
      <c r="A174" t="str">
        <f>Species_table[[#This Row],[FamilyID]]</f>
        <v>SIGAA00</v>
      </c>
      <c r="B174" t="str">
        <f>Species_table[[#This Row],[Family]]</f>
        <v>SIGANIDAE</v>
      </c>
      <c r="C174" t="str">
        <f>Species_table[[#This Row],[ID_new]]</f>
        <v>SIGSI09</v>
      </c>
      <c r="D174" t="str">
        <f>Species_table[[#This Row],[Sci_name_new]]</f>
        <v>Siganus argenteus</v>
      </c>
      <c r="E174" t="str">
        <f>Species_table[[#This Row],[fam_new]]</f>
        <v>SIGANIDAE</v>
      </c>
      <c r="F174">
        <f>Species_table[[#This Row],[a_FB]]</f>
        <v>1.9099999999999999E-2</v>
      </c>
      <c r="G174">
        <f>Species_table[[#This Row],[b_FB]]</f>
        <v>2.96</v>
      </c>
      <c r="H174">
        <f>Species_table[[#This Row],[a_N]]</f>
        <v>0</v>
      </c>
      <c r="I174">
        <f>Species_table[[#This Row],[b_N]]</f>
        <v>0</v>
      </c>
      <c r="J174">
        <f>Species_table[[#This Row],[a_S]]</f>
        <v>0</v>
      </c>
      <c r="K174">
        <f>Species_table[[#This Row],[B_S]]</f>
        <v>0</v>
      </c>
      <c r="L174">
        <f>Species_table[[#This Row],[a_C]]</f>
        <v>0</v>
      </c>
      <c r="M174">
        <f>Species_table[[#This Row],[b_C]]</f>
        <v>0</v>
      </c>
      <c r="N174" t="str">
        <f>Species_table[[#This Row],[EnglishName]]</f>
        <v>Streamlined spinefoot</v>
      </c>
    </row>
    <row r="175" spans="1:14" x14ac:dyDescent="0.2">
      <c r="A175" t="str">
        <f>Species_table[[#This Row],[FamilyID]]</f>
        <v>SIGAA00</v>
      </c>
      <c r="B175" t="str">
        <f>Species_table[[#This Row],[Family]]</f>
        <v>SIGANIDAE</v>
      </c>
      <c r="C175" t="str">
        <f>Species_table[[#This Row],[ID_new]]</f>
        <v>SIGSI02</v>
      </c>
      <c r="D175" t="str">
        <f>Species_table[[#This Row],[Sci_name_new]]</f>
        <v>Siganus luridus</v>
      </c>
      <c r="E175" t="str">
        <f>Species_table[[#This Row],[fam_new]]</f>
        <v>SIGANIDAE</v>
      </c>
      <c r="F175">
        <f>Species_table[[#This Row],[a_FB]]</f>
        <v>1.9099999999999999E-2</v>
      </c>
      <c r="G175">
        <f>Species_table[[#This Row],[b_FB]]</f>
        <v>2.96</v>
      </c>
      <c r="H175">
        <f>Species_table[[#This Row],[a_N]]</f>
        <v>0</v>
      </c>
      <c r="I175">
        <f>Species_table[[#This Row],[b_N]]</f>
        <v>0</v>
      </c>
      <c r="J175">
        <f>Species_table[[#This Row],[a_S]]</f>
        <v>0</v>
      </c>
      <c r="K175">
        <f>Species_table[[#This Row],[B_S]]</f>
        <v>0</v>
      </c>
      <c r="L175">
        <f>Species_table[[#This Row],[a_C]]</f>
        <v>0</v>
      </c>
      <c r="M175">
        <f>Species_table[[#This Row],[b_C]]</f>
        <v>0</v>
      </c>
      <c r="N175" t="str">
        <f>Species_table[[#This Row],[EnglishName]]</f>
        <v>Dusky spinefoot</v>
      </c>
    </row>
    <row r="176" spans="1:14" x14ac:dyDescent="0.2">
      <c r="A176" t="str">
        <f>Species_table[[#This Row],[FamilyID]]</f>
        <v>SIGAA00</v>
      </c>
      <c r="B176" t="str">
        <f>Species_table[[#This Row],[Family]]</f>
        <v>SIGANIDAE</v>
      </c>
      <c r="C176" t="str">
        <f>Species_table[[#This Row],[ID_new]]</f>
        <v>SIGSI24</v>
      </c>
      <c r="D176" t="str">
        <f>Species_table[[#This Row],[Sci_name_new]]</f>
        <v>Siganus rivulatus</v>
      </c>
      <c r="E176" t="str">
        <f>Species_table[[#This Row],[fam_new]]</f>
        <v>SIGANIDAE</v>
      </c>
      <c r="F176">
        <f>Species_table[[#This Row],[a_FB]]</f>
        <v>1.9099999999999999E-2</v>
      </c>
      <c r="G176">
        <f>Species_table[[#This Row],[b_FB]]</f>
        <v>2.96</v>
      </c>
      <c r="H176">
        <f>Species_table[[#This Row],[a_N]]</f>
        <v>0</v>
      </c>
      <c r="I176">
        <f>Species_table[[#This Row],[b_N]]</f>
        <v>0</v>
      </c>
      <c r="J176">
        <f>Species_table[[#This Row],[a_S]]</f>
        <v>0</v>
      </c>
      <c r="K176">
        <f>Species_table[[#This Row],[B_S]]</f>
        <v>0</v>
      </c>
      <c r="L176">
        <f>Species_table[[#This Row],[a_C]]</f>
        <v>0</v>
      </c>
      <c r="M176">
        <f>Species_table[[#This Row],[b_C]]</f>
        <v>0</v>
      </c>
      <c r="N176" t="str">
        <f>Species_table[[#This Row],[EnglishName]]</f>
        <v>ND</v>
      </c>
    </row>
    <row r="177" spans="1:14" x14ac:dyDescent="0.2">
      <c r="A177" t="str">
        <f>Species_table[[#This Row],[FamilyID]]</f>
        <v>SIGAA00</v>
      </c>
      <c r="B177" t="str">
        <f>Species_table[[#This Row],[Family]]</f>
        <v>SIGANIDAE</v>
      </c>
      <c r="C177" t="str">
        <f>Species_table[[#This Row],[ID_new]]</f>
        <v>SIGSI23</v>
      </c>
      <c r="D177" t="str">
        <f>Species_table[[#This Row],[Sci_name_new]]</f>
        <v>Siganus stellatus</v>
      </c>
      <c r="E177" t="str">
        <f>Species_table[[#This Row],[fam_new]]</f>
        <v>SIGANIDAE</v>
      </c>
      <c r="F177">
        <f>Species_table[[#This Row],[a_FB]]</f>
        <v>1.9099999999999999E-2</v>
      </c>
      <c r="G177">
        <f>Species_table[[#This Row],[b_FB]]</f>
        <v>2.96</v>
      </c>
      <c r="H177">
        <f>Species_table[[#This Row],[a_N]]</f>
        <v>0</v>
      </c>
      <c r="I177">
        <f>Species_table[[#This Row],[b_N]]</f>
        <v>0</v>
      </c>
      <c r="J177">
        <f>Species_table[[#This Row],[a_S]]</f>
        <v>0</v>
      </c>
      <c r="K177">
        <f>Species_table[[#This Row],[B_S]]</f>
        <v>0</v>
      </c>
      <c r="L177">
        <f>Species_table[[#This Row],[a_C]]</f>
        <v>0</v>
      </c>
      <c r="M177">
        <f>Species_table[[#This Row],[b_C]]</f>
        <v>0</v>
      </c>
      <c r="N177" t="str">
        <f>Species_table[[#This Row],[EnglishName]]</f>
        <v>Brownspotted spinefoot</v>
      </c>
    </row>
    <row r="178" spans="1:14" x14ac:dyDescent="0.2">
      <c r="A178" t="str">
        <f>Species_table[[#This Row],[FamilyID]]</f>
        <v>SOLAA00</v>
      </c>
      <c r="B178" t="str">
        <f>Species_table[[#This Row],[Family]]</f>
        <v>SOLEIDAE</v>
      </c>
      <c r="C178" t="str">
        <f>Species_table[[#This Row],[ID_new]]</f>
        <v>SOLPA00</v>
      </c>
      <c r="D178" t="str">
        <f>Species_table[[#This Row],[Sci_name_new]]</f>
        <v>Pardarchius sp.</v>
      </c>
      <c r="E178" t="str">
        <f>Species_table[[#This Row],[fam_new]]</f>
        <v>SOLEIDAE</v>
      </c>
      <c r="F178">
        <f>Species_table[[#This Row],[a_FB]]</f>
        <v>1.5100000000000001E-2</v>
      </c>
      <c r="G178">
        <f>Species_table[[#This Row],[b_FB]]</f>
        <v>3.14</v>
      </c>
      <c r="H178">
        <f>Species_table[[#This Row],[a_N]]</f>
        <v>0</v>
      </c>
      <c r="I178">
        <f>Species_table[[#This Row],[b_N]]</f>
        <v>0</v>
      </c>
      <c r="J178">
        <f>Species_table[[#This Row],[a_S]]</f>
        <v>0</v>
      </c>
      <c r="K178">
        <f>Species_table[[#This Row],[B_S]]</f>
        <v>0</v>
      </c>
      <c r="L178">
        <f>Species_table[[#This Row],[a_C]]</f>
        <v>0</v>
      </c>
      <c r="M178">
        <f>Species_table[[#This Row],[b_C]]</f>
        <v>0</v>
      </c>
      <c r="N178" t="str">
        <f>Species_table[[#This Row],[EnglishName]]</f>
        <v>&gt;&gt; ACHAC00</v>
      </c>
    </row>
    <row r="179" spans="1:14" x14ac:dyDescent="0.2">
      <c r="A179" t="str">
        <f>Species_table[[#This Row],[FamilyID]]</f>
        <v>SPAAA00</v>
      </c>
      <c r="B179" t="str">
        <f>Species_table[[#This Row],[Family]]</f>
        <v>SPARIDAE</v>
      </c>
      <c r="C179" t="str">
        <f>Species_table[[#This Row],[ID_new]]</f>
        <v>SPAAC02</v>
      </c>
      <c r="D179" t="str">
        <f>Species_table[[#This Row],[Sci_name_new]]</f>
        <v>Acanthopagrus berda</v>
      </c>
      <c r="E179" t="str">
        <f>Species_table[[#This Row],[fam_new]]</f>
        <v>SPARIDAE</v>
      </c>
      <c r="F179">
        <f>Species_table[[#This Row],[a_FB]]</f>
        <v>3.2399999999999998E-2</v>
      </c>
      <c r="G179">
        <f>Species_table[[#This Row],[b_FB]]</f>
        <v>2.9</v>
      </c>
      <c r="H179">
        <f>Species_table[[#This Row],[a_N]]</f>
        <v>0</v>
      </c>
      <c r="I179">
        <f>Species_table[[#This Row],[b_N]]</f>
        <v>0</v>
      </c>
      <c r="J179">
        <f>Species_table[[#This Row],[a_S]]</f>
        <v>0</v>
      </c>
      <c r="K179">
        <f>Species_table[[#This Row],[B_S]]</f>
        <v>0</v>
      </c>
      <c r="L179">
        <f>Species_table[[#This Row],[a_C]]</f>
        <v>0</v>
      </c>
      <c r="M179">
        <f>Species_table[[#This Row],[b_C]]</f>
        <v>0</v>
      </c>
      <c r="N179" t="str">
        <f>Species_table[[#This Row],[EnglishName]]</f>
        <v>Picnic seabream</v>
      </c>
    </row>
    <row r="180" spans="1:14" x14ac:dyDescent="0.2">
      <c r="A180" t="str">
        <f>Species_table[[#This Row],[FamilyID]]</f>
        <v>SPAAA00</v>
      </c>
      <c r="B180" t="str">
        <f>Species_table[[#This Row],[Family]]</f>
        <v>SPARIDAE</v>
      </c>
      <c r="C180" t="str">
        <f>Species_table[[#This Row],[ID_new]]</f>
        <v>SPAAC01</v>
      </c>
      <c r="D180" t="str">
        <f>Species_table[[#This Row],[Sci_name_new]]</f>
        <v xml:space="preserve">Acanthopagrus bifasciatus </v>
      </c>
      <c r="E180" t="str">
        <f>Species_table[[#This Row],[fam_new]]</f>
        <v>SPARIDAE</v>
      </c>
      <c r="F180">
        <f>Species_table[[#This Row],[a_FB]]</f>
        <v>3.2399999999999998E-2</v>
      </c>
      <c r="G180">
        <f>Species_table[[#This Row],[b_FB]]</f>
        <v>2.9</v>
      </c>
      <c r="H180">
        <f>Species_table[[#This Row],[a_N]]</f>
        <v>0</v>
      </c>
      <c r="I180">
        <f>Species_table[[#This Row],[b_N]]</f>
        <v>0</v>
      </c>
      <c r="J180">
        <f>Species_table[[#This Row],[a_S]]</f>
        <v>0</v>
      </c>
      <c r="K180">
        <f>Species_table[[#This Row],[B_S]]</f>
        <v>0</v>
      </c>
      <c r="L180">
        <f>Species_table[[#This Row],[a_C]]</f>
        <v>0</v>
      </c>
      <c r="M180">
        <f>Species_table[[#This Row],[b_C]]</f>
        <v>0</v>
      </c>
      <c r="N180" t="str">
        <f>Species_table[[#This Row],[EnglishName]]</f>
        <v>ND</v>
      </c>
    </row>
    <row r="181" spans="1:14" x14ac:dyDescent="0.2">
      <c r="A181" t="str">
        <f>Species_table[[#This Row],[FamilyID]]</f>
        <v>SPAAA00</v>
      </c>
      <c r="B181" t="str">
        <f>Species_table[[#This Row],[Family]]</f>
        <v>SPARIDAE</v>
      </c>
      <c r="C181" t="str">
        <f>Species_table[[#This Row],[ID_new]]</f>
        <v>SPAAR02</v>
      </c>
      <c r="D181" t="str">
        <f>Species_table[[#This Row],[Sci_name_new]]</f>
        <v>Argyrops filamentosus</v>
      </c>
      <c r="E181" t="str">
        <f>Species_table[[#This Row],[fam_new]]</f>
        <v>SPARIDAE</v>
      </c>
      <c r="F181">
        <f>Species_table[[#This Row],[a_FB]]</f>
        <v>3.2399999999999998E-2</v>
      </c>
      <c r="G181">
        <f>Species_table[[#This Row],[b_FB]]</f>
        <v>2.9</v>
      </c>
      <c r="H181">
        <f>Species_table[[#This Row],[a_N]]</f>
        <v>0</v>
      </c>
      <c r="I181">
        <f>Species_table[[#This Row],[b_N]]</f>
        <v>0</v>
      </c>
      <c r="J181">
        <f>Species_table[[#This Row],[a_S]]</f>
        <v>0</v>
      </c>
      <c r="K181">
        <f>Species_table[[#This Row],[B_S]]</f>
        <v>0</v>
      </c>
      <c r="L181">
        <f>Species_table[[#This Row],[a_C]]</f>
        <v>0</v>
      </c>
      <c r="M181">
        <f>Species_table[[#This Row],[b_C]]</f>
        <v>0</v>
      </c>
      <c r="N181" t="str">
        <f>Species_table[[#This Row],[EnglishName]]</f>
        <v>Soldierbream</v>
      </c>
    </row>
    <row r="182" spans="1:14" x14ac:dyDescent="0.2">
      <c r="A182" t="str">
        <f>Species_table[[#This Row],[FamilyID]]</f>
        <v>SPAAA00</v>
      </c>
      <c r="B182" t="str">
        <f>Species_table[[#This Row],[Family]]</f>
        <v>SPARIDAE</v>
      </c>
      <c r="C182" t="str">
        <f>Species_table[[#This Row],[ID_new]]</f>
        <v>SPAAR00</v>
      </c>
      <c r="D182" t="str">
        <f>Species_table[[#This Row],[Sci_name_new]]</f>
        <v>Argyrops sp.</v>
      </c>
      <c r="E182" t="str">
        <f>Species_table[[#This Row],[fam_new]]</f>
        <v>SPARIDAE</v>
      </c>
      <c r="F182">
        <f>Species_table[[#This Row],[a_FB]]</f>
        <v>3.2399999999999998E-2</v>
      </c>
      <c r="G182">
        <f>Species_table[[#This Row],[b_FB]]</f>
        <v>2.9</v>
      </c>
      <c r="H182">
        <f>Species_table[[#This Row],[a_N]]</f>
        <v>0</v>
      </c>
      <c r="I182">
        <f>Species_table[[#This Row],[b_N]]</f>
        <v>0</v>
      </c>
      <c r="J182">
        <f>Species_table[[#This Row],[a_S]]</f>
        <v>0</v>
      </c>
      <c r="K182">
        <f>Species_table[[#This Row],[B_S]]</f>
        <v>0</v>
      </c>
      <c r="L182">
        <f>Species_table[[#This Row],[a_C]]</f>
        <v>0</v>
      </c>
      <c r="M182">
        <f>Species_table[[#This Row],[b_C]]</f>
        <v>0</v>
      </c>
      <c r="N182" t="str">
        <f>Species_table[[#This Row],[EnglishName]]</f>
        <v>Soldierbream, seabream</v>
      </c>
    </row>
    <row r="183" spans="1:14" x14ac:dyDescent="0.2">
      <c r="A183" t="str">
        <f>Species_table[[#This Row],[FamilyID]]</f>
        <v>SPAAA00</v>
      </c>
      <c r="B183" t="str">
        <f>Species_table[[#This Row],[Family]]</f>
        <v>SPARIDAE</v>
      </c>
      <c r="C183" t="str">
        <f>Species_table[[#This Row],[ID_new]]</f>
        <v>SPAAR01</v>
      </c>
      <c r="D183" t="str">
        <f>Species_table[[#This Row],[Sci_name_new]]</f>
        <v>Argyrops spinifer</v>
      </c>
      <c r="E183" t="str">
        <f>Species_table[[#This Row],[fam_new]]</f>
        <v>SPARIDAE</v>
      </c>
      <c r="F183">
        <f>Species_table[[#This Row],[a_FB]]</f>
        <v>3.2399999999999998E-2</v>
      </c>
      <c r="G183">
        <f>Species_table[[#This Row],[b_FB]]</f>
        <v>2.9</v>
      </c>
      <c r="H183">
        <f>Species_table[[#This Row],[a_N]]</f>
        <v>0</v>
      </c>
      <c r="I183">
        <f>Species_table[[#This Row],[b_N]]</f>
        <v>0</v>
      </c>
      <c r="J183">
        <f>Species_table[[#This Row],[a_S]]</f>
        <v>0</v>
      </c>
      <c r="K183">
        <f>Species_table[[#This Row],[B_S]]</f>
        <v>0</v>
      </c>
      <c r="L183">
        <f>Species_table[[#This Row],[a_C]]</f>
        <v>0</v>
      </c>
      <c r="M183">
        <f>Species_table[[#This Row],[b_C]]</f>
        <v>0</v>
      </c>
      <c r="N183" t="str">
        <f>Species_table[[#This Row],[EnglishName]]</f>
        <v>King soldierbr,longspine seabr</v>
      </c>
    </row>
    <row r="184" spans="1:14" x14ac:dyDescent="0.2">
      <c r="A184" t="str">
        <f>Species_table[[#This Row],[FamilyID]]</f>
        <v>SPAAA00</v>
      </c>
      <c r="B184" t="str">
        <f>Species_table[[#This Row],[Family]]</f>
        <v>SPARIDAE</v>
      </c>
      <c r="C184" t="str">
        <f>Species_table[[#This Row],[ID_new]]</f>
        <v>SPADI13</v>
      </c>
      <c r="D184" t="str">
        <f>Species_table[[#This Row],[Sci_name_new]]</f>
        <v xml:space="preserve">Diplodus noct </v>
      </c>
      <c r="E184" t="str">
        <f>Species_table[[#This Row],[fam_new]]</f>
        <v>SPARIDAE</v>
      </c>
      <c r="F184">
        <f>Species_table[[#This Row],[a_FB]]</f>
        <v>3.2399999999999998E-2</v>
      </c>
      <c r="G184">
        <f>Species_table[[#This Row],[b_FB]]</f>
        <v>2.9</v>
      </c>
      <c r="H184">
        <f>Species_table[[#This Row],[a_N]]</f>
        <v>0</v>
      </c>
      <c r="I184">
        <f>Species_table[[#This Row],[b_N]]</f>
        <v>0</v>
      </c>
      <c r="J184">
        <f>Species_table[[#This Row],[a_S]]</f>
        <v>0</v>
      </c>
      <c r="K184">
        <f>Species_table[[#This Row],[B_S]]</f>
        <v>0</v>
      </c>
      <c r="L184">
        <f>Species_table[[#This Row],[a_C]]</f>
        <v>0</v>
      </c>
      <c r="M184">
        <f>Species_table[[#This Row],[b_C]]</f>
        <v>0</v>
      </c>
      <c r="N184" t="str">
        <f>Species_table[[#This Row],[EnglishName]]</f>
        <v>ND</v>
      </c>
    </row>
    <row r="185" spans="1:14" x14ac:dyDescent="0.2">
      <c r="A185" t="str">
        <f>Species_table[[#This Row],[FamilyID]]</f>
        <v>SPAAA00</v>
      </c>
      <c r="B185" t="str">
        <f>Species_table[[#This Row],[Family]]</f>
        <v>SPARIDAE</v>
      </c>
      <c r="C185" t="str">
        <f>Species_table[[#This Row],[ID_new]]</f>
        <v>SPARH01</v>
      </c>
      <c r="D185" t="str">
        <f>Species_table[[#This Row],[Sci_name_new]]</f>
        <v>Rhabdosargus sarba</v>
      </c>
      <c r="E185" t="str">
        <f>Species_table[[#This Row],[fam_new]]</f>
        <v>SPARIDAE</v>
      </c>
      <c r="F185">
        <f>Species_table[[#This Row],[a_FB]]</f>
        <v>3.2399999999999998E-2</v>
      </c>
      <c r="G185">
        <f>Species_table[[#This Row],[b_FB]]</f>
        <v>2.9</v>
      </c>
      <c r="H185">
        <f>Species_table[[#This Row],[a_N]]</f>
        <v>0</v>
      </c>
      <c r="I185">
        <f>Species_table[[#This Row],[b_N]]</f>
        <v>0</v>
      </c>
      <c r="J185">
        <f>Species_table[[#This Row],[a_S]]</f>
        <v>0</v>
      </c>
      <c r="K185">
        <f>Species_table[[#This Row],[B_S]]</f>
        <v>0</v>
      </c>
      <c r="L185">
        <f>Species_table[[#This Row],[a_C]]</f>
        <v>0</v>
      </c>
      <c r="M185">
        <f>Species_table[[#This Row],[b_C]]</f>
        <v>0</v>
      </c>
      <c r="N185" t="str">
        <f>Species_table[[#This Row],[EnglishName]]</f>
        <v>ND</v>
      </c>
    </row>
    <row r="186" spans="1:14" x14ac:dyDescent="0.2">
      <c r="A186" t="str">
        <f>Species_table[[#This Row],[FamilyID]]</f>
        <v>SPAAA00</v>
      </c>
      <c r="B186" t="str">
        <f>Species_table[[#This Row],[Family]]</f>
        <v>SPARIDAE</v>
      </c>
      <c r="C186" t="str">
        <f>Species_table[[#This Row],[ID_new]]</f>
        <v>SPASA00</v>
      </c>
      <c r="D186" t="str">
        <f>Species_table[[#This Row],[Sci_name_new]]</f>
        <v>Sparus sp.</v>
      </c>
      <c r="E186" t="str">
        <f>Species_table[[#This Row],[fam_new]]</f>
        <v>SPARIDAE</v>
      </c>
      <c r="F186">
        <f>Species_table[[#This Row],[a_FB]]</f>
        <v>3.2399999999999998E-2</v>
      </c>
      <c r="G186">
        <f>Species_table[[#This Row],[b_FB]]</f>
        <v>2.9</v>
      </c>
      <c r="H186">
        <f>Species_table[[#This Row],[a_N]]</f>
        <v>0</v>
      </c>
      <c r="I186">
        <f>Species_table[[#This Row],[b_N]]</f>
        <v>0</v>
      </c>
      <c r="J186">
        <f>Species_table[[#This Row],[a_S]]</f>
        <v>0</v>
      </c>
      <c r="K186">
        <f>Species_table[[#This Row],[B_S]]</f>
        <v>0</v>
      </c>
      <c r="L186">
        <f>Species_table[[#This Row],[a_C]]</f>
        <v>0</v>
      </c>
      <c r="M186">
        <f>Species_table[[#This Row],[b_C]]</f>
        <v>0</v>
      </c>
      <c r="N186" t="str">
        <f>Species_table[[#This Row],[EnglishName]]</f>
        <v>Seabream</v>
      </c>
    </row>
    <row r="187" spans="1:14" x14ac:dyDescent="0.2">
      <c r="A187" t="str">
        <f>Species_table[[#This Row],[FamilyID]]</f>
        <v>SPHAA00</v>
      </c>
      <c r="B187" t="str">
        <f>Species_table[[#This Row],[Family]]</f>
        <v>SPHYRAENIDAE</v>
      </c>
      <c r="C187" t="str">
        <f>Species_table[[#This Row],[ID_new]]</f>
        <v>SPHSP05</v>
      </c>
      <c r="D187" t="str">
        <f>Species_table[[#This Row],[Sci_name_new]]</f>
        <v xml:space="preserve">Sphyraena barracuda </v>
      </c>
      <c r="E187" t="str">
        <f>Species_table[[#This Row],[fam_new]]</f>
        <v>SPHYRAENIDAE</v>
      </c>
      <c r="F187">
        <f>Species_table[[#This Row],[a_FB]]</f>
        <v>8.8999999999999999E-3</v>
      </c>
      <c r="G187">
        <f>Species_table[[#This Row],[b_FB]]</f>
        <v>2.91</v>
      </c>
      <c r="H187">
        <f>Species_table[[#This Row],[a_N]]</f>
        <v>0</v>
      </c>
      <c r="I187">
        <f>Species_table[[#This Row],[b_N]]</f>
        <v>0</v>
      </c>
      <c r="J187">
        <f>Species_table[[#This Row],[a_S]]</f>
        <v>0</v>
      </c>
      <c r="K187">
        <f>Species_table[[#This Row],[B_S]]</f>
        <v>0</v>
      </c>
      <c r="L187">
        <f>Species_table[[#This Row],[a_C]]</f>
        <v>0</v>
      </c>
      <c r="M187">
        <f>Species_table[[#This Row],[b_C]]</f>
        <v>0</v>
      </c>
      <c r="N187" t="str">
        <f>Species_table[[#This Row],[EnglishName]]</f>
        <v>ND</v>
      </c>
    </row>
    <row r="188" spans="1:14" x14ac:dyDescent="0.2">
      <c r="A188" t="str">
        <f>Species_table[[#This Row],[FamilyID]]</f>
        <v>SPHAA00</v>
      </c>
      <c r="B188" t="str">
        <f>Species_table[[#This Row],[Family]]</f>
        <v>SPHYRAENIDAE</v>
      </c>
      <c r="C188" t="str">
        <f>Species_table[[#This Row],[ID_new]]</f>
        <v>SPHSP04</v>
      </c>
      <c r="D188" t="str">
        <f>Species_table[[#This Row],[Sci_name_new]]</f>
        <v>Sphyraena forsteri</v>
      </c>
      <c r="E188" t="str">
        <f>Species_table[[#This Row],[fam_new]]</f>
        <v>SPHYRAENIDAE</v>
      </c>
      <c r="F188">
        <f>Species_table[[#This Row],[a_FB]]</f>
        <v>8.8999999999999999E-3</v>
      </c>
      <c r="G188">
        <f>Species_table[[#This Row],[b_FB]]</f>
        <v>2.91</v>
      </c>
      <c r="H188">
        <f>Species_table[[#This Row],[a_N]]</f>
        <v>0</v>
      </c>
      <c r="I188">
        <f>Species_table[[#This Row],[b_N]]</f>
        <v>0</v>
      </c>
      <c r="J188">
        <f>Species_table[[#This Row],[a_S]]</f>
        <v>0</v>
      </c>
      <c r="K188">
        <f>Species_table[[#This Row],[B_S]]</f>
        <v>0</v>
      </c>
      <c r="L188">
        <f>Species_table[[#This Row],[a_C]]</f>
        <v>0</v>
      </c>
      <c r="M188">
        <f>Species_table[[#This Row],[b_C]]</f>
        <v>0</v>
      </c>
      <c r="N188" t="str">
        <f>Species_table[[#This Row],[EnglishName]]</f>
        <v>Bigeye barracuda</v>
      </c>
    </row>
    <row r="189" spans="1:14" x14ac:dyDescent="0.2">
      <c r="A189" t="str">
        <f>Species_table[[#This Row],[FamilyID]]</f>
        <v>SPHAA00</v>
      </c>
      <c r="B189" t="str">
        <f>Species_table[[#This Row],[Family]]</f>
        <v>SPHYRAENIDAE</v>
      </c>
      <c r="C189" t="str">
        <f>Species_table[[#This Row],[ID_new]]</f>
        <v>SPHSP07</v>
      </c>
      <c r="D189" t="str">
        <f>Species_table[[#This Row],[Sci_name_new]]</f>
        <v>Sphyraena jello</v>
      </c>
      <c r="E189" t="str">
        <f>Species_table[[#This Row],[fam_new]]</f>
        <v>SPHYRAENIDAE</v>
      </c>
      <c r="F189">
        <f>Species_table[[#This Row],[a_FB]]</f>
        <v>8.8999999999999999E-3</v>
      </c>
      <c r="G189">
        <f>Species_table[[#This Row],[b_FB]]</f>
        <v>2.91</v>
      </c>
      <c r="H189">
        <f>Species_table[[#This Row],[a_N]]</f>
        <v>0</v>
      </c>
      <c r="I189">
        <f>Species_table[[#This Row],[b_N]]</f>
        <v>0</v>
      </c>
      <c r="J189">
        <f>Species_table[[#This Row],[a_S]]</f>
        <v>0</v>
      </c>
      <c r="K189">
        <f>Species_table[[#This Row],[B_S]]</f>
        <v>0</v>
      </c>
      <c r="L189">
        <f>Species_table[[#This Row],[a_C]]</f>
        <v>0</v>
      </c>
      <c r="M189">
        <f>Species_table[[#This Row],[b_C]]</f>
        <v>0</v>
      </c>
      <c r="N189" t="str">
        <f>Species_table[[#This Row],[EnglishName]]</f>
        <v>Rockhandle barracuda</v>
      </c>
    </row>
    <row r="190" spans="1:14" x14ac:dyDescent="0.2">
      <c r="A190" t="str">
        <f>Species_table[[#This Row],[FamilyID]]</f>
        <v>SPHAA00</v>
      </c>
      <c r="B190" t="str">
        <f>Species_table[[#This Row],[Family]]</f>
        <v>SPHYRAENIDAE</v>
      </c>
      <c r="C190" t="str">
        <f>Species_table[[#This Row],[ID_new]]</f>
        <v>SPHSP06</v>
      </c>
      <c r="D190" t="str">
        <f>Species_table[[#This Row],[Sci_name_new]]</f>
        <v>Sphyraena obtusata</v>
      </c>
      <c r="E190" t="str">
        <f>Species_table[[#This Row],[fam_new]]</f>
        <v>SPHYRAENIDAE</v>
      </c>
      <c r="F190">
        <f>Species_table[[#This Row],[a_FB]]</f>
        <v>8.8999999999999999E-3</v>
      </c>
      <c r="G190">
        <f>Species_table[[#This Row],[b_FB]]</f>
        <v>2.91</v>
      </c>
      <c r="H190">
        <f>Species_table[[#This Row],[a_N]]</f>
        <v>0</v>
      </c>
      <c r="I190">
        <f>Species_table[[#This Row],[b_N]]</f>
        <v>0</v>
      </c>
      <c r="J190">
        <f>Species_table[[#This Row],[a_S]]</f>
        <v>0</v>
      </c>
      <c r="K190">
        <f>Species_table[[#This Row],[B_S]]</f>
        <v>0</v>
      </c>
      <c r="L190">
        <f>Species_table[[#This Row],[a_C]]</f>
        <v>0</v>
      </c>
      <c r="M190">
        <f>Species_table[[#This Row],[b_C]]</f>
        <v>0</v>
      </c>
      <c r="N190" t="str">
        <f>Species_table[[#This Row],[EnglishName]]</f>
        <v>ND</v>
      </c>
    </row>
    <row r="191" spans="1:14" x14ac:dyDescent="0.2">
      <c r="A191" t="str">
        <f>Species_table[[#This Row],[FamilyID]]</f>
        <v>SPHAA00</v>
      </c>
      <c r="B191" t="str">
        <f>Species_table[[#This Row],[Family]]</f>
        <v>SPHYRAENIDAE</v>
      </c>
      <c r="C191" t="str">
        <f>Species_table[[#This Row],[ID_new]]</f>
        <v>SPHSP09</v>
      </c>
      <c r="D191" t="str">
        <f>Species_table[[#This Row],[Sci_name_new]]</f>
        <v>Sphyraena putnamae</v>
      </c>
      <c r="E191" t="str">
        <f>Species_table[[#This Row],[fam_new]]</f>
        <v>SPHYRAENIDAE</v>
      </c>
      <c r="F191">
        <f>Species_table[[#This Row],[a_FB]]</f>
        <v>8.8999999999999999E-3</v>
      </c>
      <c r="G191">
        <f>Species_table[[#This Row],[b_FB]]</f>
        <v>2.91</v>
      </c>
      <c r="H191">
        <f>Species_table[[#This Row],[a_N]]</f>
        <v>0</v>
      </c>
      <c r="I191">
        <f>Species_table[[#This Row],[b_N]]</f>
        <v>0</v>
      </c>
      <c r="J191">
        <f>Species_table[[#This Row],[a_S]]</f>
        <v>0</v>
      </c>
      <c r="K191">
        <f>Species_table[[#This Row],[B_S]]</f>
        <v>0</v>
      </c>
      <c r="L191">
        <f>Species_table[[#This Row],[a_C]]</f>
        <v>0</v>
      </c>
      <c r="M191">
        <f>Species_table[[#This Row],[b_C]]</f>
        <v>0</v>
      </c>
      <c r="N191" t="str">
        <f>Species_table[[#This Row],[EnglishName]]</f>
        <v>Sawtooth barracuda</v>
      </c>
    </row>
    <row r="192" spans="1:14" x14ac:dyDescent="0.2">
      <c r="A192" t="str">
        <f>Species_table[[#This Row],[FamilyID]]</f>
        <v>SPHAA00</v>
      </c>
      <c r="B192" t="str">
        <f>Species_table[[#This Row],[Family]]</f>
        <v>SPHYRAENIDAE</v>
      </c>
      <c r="C192" t="str">
        <f>Species_table[[#This Row],[ID_new]]</f>
        <v>SPHSP20</v>
      </c>
      <c r="D192" t="str">
        <f>Species_table[[#This Row],[Sci_name_new]]</f>
        <v>Sphyraena qenie</v>
      </c>
      <c r="E192" t="str">
        <f>Species_table[[#This Row],[fam_new]]</f>
        <v>SPHYRAENIDAE</v>
      </c>
      <c r="F192">
        <f>Species_table[[#This Row],[a_FB]]</f>
        <v>8.8999999999999999E-3</v>
      </c>
      <c r="G192">
        <f>Species_table[[#This Row],[b_FB]]</f>
        <v>2.91</v>
      </c>
      <c r="H192">
        <f>Species_table[[#This Row],[a_N]]</f>
        <v>0</v>
      </c>
      <c r="I192">
        <f>Species_table[[#This Row],[b_N]]</f>
        <v>0</v>
      </c>
      <c r="J192">
        <f>Species_table[[#This Row],[a_S]]</f>
        <v>0</v>
      </c>
      <c r="K192">
        <f>Species_table[[#This Row],[B_S]]</f>
        <v>0</v>
      </c>
      <c r="L192">
        <f>Species_table[[#This Row],[a_C]]</f>
        <v>0</v>
      </c>
      <c r="M192">
        <f>Species_table[[#This Row],[b_C]]</f>
        <v>0</v>
      </c>
      <c r="N192" t="str">
        <f>Species_table[[#This Row],[EnglishName]]</f>
        <v>Blackfin barracuda</v>
      </c>
    </row>
    <row r="193" spans="1:14" x14ac:dyDescent="0.2">
      <c r="A193" t="str">
        <f>Species_table[[#This Row],[FamilyID]]</f>
        <v>SHAAA00</v>
      </c>
      <c r="B193" t="str">
        <f>Species_table[[#This Row],[Family]]</f>
        <v>SPHYRNIDAE</v>
      </c>
      <c r="C193" t="str">
        <f>Species_table[[#This Row],[ID_new]]</f>
        <v>SHASP12</v>
      </c>
      <c r="D193" t="str">
        <f>Species_table[[#This Row],[Sci_name_new]]</f>
        <v>Sphyrna lewini</v>
      </c>
      <c r="E193" t="str">
        <f>Species_table[[#This Row],[fam_new]]</f>
        <v>SPHYRNIDAE</v>
      </c>
      <c r="F193">
        <f>Species_table[[#This Row],[a_FB]]</f>
        <v>2.5999999999999999E-3</v>
      </c>
      <c r="G193">
        <f>Species_table[[#This Row],[b_FB]]</f>
        <v>3.19</v>
      </c>
      <c r="H193">
        <f>Species_table[[#This Row],[a_N]]</f>
        <v>0</v>
      </c>
      <c r="I193">
        <f>Species_table[[#This Row],[b_N]]</f>
        <v>0</v>
      </c>
      <c r="J193">
        <f>Species_table[[#This Row],[a_S]]</f>
        <v>0</v>
      </c>
      <c r="K193">
        <f>Species_table[[#This Row],[B_S]]</f>
        <v>0</v>
      </c>
      <c r="L193">
        <f>Species_table[[#This Row],[a_C]]</f>
        <v>0</v>
      </c>
      <c r="M193">
        <f>Species_table[[#This Row],[b_C]]</f>
        <v>0</v>
      </c>
      <c r="N193" t="str">
        <f>Species_table[[#This Row],[EnglishName]]</f>
        <v>Scalloped hammerhead</v>
      </c>
    </row>
    <row r="194" spans="1:14" x14ac:dyDescent="0.2">
      <c r="A194" t="str">
        <f>Species_table[[#This Row],[FamilyID]]</f>
        <v>THEAA00</v>
      </c>
      <c r="B194" t="str">
        <f>Species_table[[#This Row],[Family]]</f>
        <v>TERAPONTIDAE</v>
      </c>
      <c r="C194" t="str">
        <f>Species_table[[#This Row],[ID_new]]</f>
        <v>THETH01</v>
      </c>
      <c r="D194" t="str">
        <f>Species_table[[#This Row],[Sci_name_new]]</f>
        <v>Terapon jarbua</v>
      </c>
      <c r="E194" t="str">
        <f>Species_table[[#This Row],[fam_new]]</f>
        <v>TERAPONTIDAE</v>
      </c>
      <c r="F194">
        <f>Species_table[[#This Row],[a_FB]]</f>
        <v>8.8999999999999999E-3</v>
      </c>
      <c r="G194">
        <f>Species_table[[#This Row],[b_FB]]</f>
        <v>2.91</v>
      </c>
      <c r="H194">
        <f>Species_table[[#This Row],[a_N]]</f>
        <v>0</v>
      </c>
      <c r="I194">
        <f>Species_table[[#This Row],[b_N]]</f>
        <v>0</v>
      </c>
      <c r="J194">
        <f>Species_table[[#This Row],[a_S]]</f>
        <v>0</v>
      </c>
      <c r="K194">
        <f>Species_table[[#This Row],[B_S]]</f>
        <v>0</v>
      </c>
      <c r="L194">
        <f>Species_table[[#This Row],[a_C]]</f>
        <v>0</v>
      </c>
      <c r="M194">
        <f>Species_table[[#This Row],[b_C]]</f>
        <v>0</v>
      </c>
      <c r="N194" t="str">
        <f>Species_table[[#This Row],[EnglishName]]</f>
        <v>Jarbua terapon</v>
      </c>
    </row>
    <row r="195" spans="1:14" x14ac:dyDescent="0.2">
      <c r="A195" t="str">
        <f>Species_table[[#This Row],[FamilyID]]</f>
        <v>THEAA01</v>
      </c>
      <c r="B195" t="str">
        <f>Species_table[[#This Row],[Family]]</f>
        <v>TERAPONTIDAE</v>
      </c>
      <c r="C195" t="str">
        <f>Species_table[[#This Row],[ID_new]]</f>
        <v>THEPE01</v>
      </c>
      <c r="D195" t="str">
        <f>Species_table[[#This Row],[Sci_name_new]]</f>
        <v xml:space="preserve">Pelates quadrilineatus </v>
      </c>
      <c r="E195" t="str">
        <f>Species_table[[#This Row],[fam_new]]</f>
        <v>TERAPONTIDAE</v>
      </c>
      <c r="F195">
        <f>Species_table[[#This Row],[a_FB]]</f>
        <v>8.8999999999999999E-3</v>
      </c>
      <c r="G195">
        <f>Species_table[[#This Row],[b_FB]]</f>
        <v>2.91</v>
      </c>
      <c r="H195">
        <f>Species_table[[#This Row],[a_N]]</f>
        <v>0</v>
      </c>
      <c r="I195">
        <f>Species_table[[#This Row],[b_N]]</f>
        <v>0</v>
      </c>
      <c r="J195">
        <f>Species_table[[#This Row],[a_S]]</f>
        <v>0</v>
      </c>
      <c r="K195">
        <f>Species_table[[#This Row],[B_S]]</f>
        <v>0</v>
      </c>
      <c r="L195">
        <f>Species_table[[#This Row],[a_C]]</f>
        <v>0</v>
      </c>
      <c r="M195">
        <f>Species_table[[#This Row],[b_C]]</f>
        <v>0</v>
      </c>
      <c r="N195" t="str">
        <f>Species_table[[#This Row],[EnglishName]]</f>
        <v>ND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d a R H U v L k l F W o A A A A + A A A A B I A H A B D b 2 5 m a W c v U G F j a 2 F n Z S 5 4 b W w g o h g A K K A U A A A A A A A A A A A A A A A A A A A A A A A A A A A A h Y 9 N D o I w G E S v Q r q n h a q o 5 K M s 3 I q a m B i 3 t V R o h G J o s d z N h U f y C p L 4 u 3 M 5 k z f J m / v 1 B m l f V 9 5 F t k Y 1 O k E h D p A n t W h y p Y s E d f b o z 1 D K Y M P F i R f S G 2 B t 4 t 6 o B J X W n m N C n H P Y j X D T F o Q G Q U j 2 2 X I r S l l z X 2 l j u R Y S f V b 5 / x V i s H v K M I q n Y z y J w j m m E Q X y r i F T + o v Q w R g H Q H 5 K W H S V 7 V r J 9 M F f r Y G 8 I 5 D X C / Y A U E s D B B Q A A g A I A H W k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p E d S v P w B E 1 I B A A D H A g A A E w A c A E Z v c m 1 1 b G F z L 1 N l Y 3 R p b 2 4 x L m 0 g o h g A K K A U A A A A A A A A A A A A A A A A A A A A A A A A A A A A b Z J d a 8 I w F I b v C / 0 P o b t R C E U d 2 8 W k F 7 P V b T C c o 9 7 Z U d L 2 z A b y U Z J U J u J / X 7 Q V N 0 x u k j z v y X s + i I b S U C l Q 2 u 3 j q e / 5 n q 6 J g g q l D Z Q U d G 5 I w Q B F i I H x P W R X K l t V n k i s d 2 E i y 5 a D M I M F Z R D G U h h 7 0 Y P g 5 S l b 1 U k + G Y 0 e s 1 V b M K p B U b H N P p g G k a d t R U T e k A Z U 9 i 9 P W O p d M M S b B B j l 1 I C K g m m A U S x Z y 4 W O x v c Y z U U p K 2 s V j S c P E 4 w + W 2 k g N X s G 0 f U Y L q W A r y H u C r 4 L V k p y q 1 X o F U g F S g e 2 + v U 5 X 6 / 0 f N D 1 h t G m 5 8 + M p S V h R O n I q P a v Z V w T s b W O 6 3 0 D V 7 u 1 I k J / S 8 W 7 i k + i H j j y 4 8 M h W B B O 2 f 4 t s f 0 Z G 4 c M / J g j R h f h B v e D c j x 4 J 4 a K J e F w o 5 B 8 M b t A 0 f I C 1 B k X b k z y p T P Y R U m e O u j M S U k e O 3 1 d d C 6 2 9 r P U N 9 0 c h 7 5 H h X P 6 0 1 9 Q S w E C L Q A U A A I A C A B 1 p E d S 8 u S U V a g A A A D 4 A A A A E g A A A A A A A A A A A A A A A A A A A A A A Q 2 9 u Z m l n L 1 B h Y 2 t h Z 2 U u e G 1 s U E s B A i 0 A F A A C A A g A d a R H U g / K 6 a u k A A A A 6 Q A A A B M A A A A A A A A A A A A A A A A A 9 A A A A F t D b 2 5 0 Z W 5 0 X 1 R 5 c G V z X S 5 4 b W x Q S w E C L Q A U A A I A C A B 1 p E d S v P w B E 1 I B A A D H A g A A E w A A A A A A A A A A A A A A A A D l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g A A A A A A A K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Z W N p Z X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3 V D E 5 O j M 1 O j Q y L j U 2 M j Q 5 O D V a I i A v P j x F b n R y e S B U e X B l P S J G a W x s Q 2 9 s d W 1 u V H l w Z X M i I F Z h b H V l P S J z Q m d Z R 0 J n V U Z C U V V G Q l F V R k J n P T 0 i I C 8 + P E V u d H J 5 I F R 5 c G U 9 I k Z p b G x D b 2 x 1 b W 5 O Y W 1 l c y I g V m F s d W U 9 I n N b J n F 1 b 3 Q 7 R m F t a W x 5 S U Q m c X V v d D s s J n F 1 b 3 Q 7 R m F t a W x 5 J n F 1 b 3 Q 7 L C Z x d W 9 0 O 1 N w Z W N p Z X N J R C Z x d W 9 0 O y w m c X V v d D t M Y X R p b k 5 h b W U m c X V v d D s s J n F 1 b 3 Q 7 Y V 9 G Q i Z x d W 9 0 O y w m c X V v d D t i X 0 Z C J n F 1 b 3 Q 7 L C Z x d W 9 0 O 2 F f T i Z x d W 9 0 O y w m c X V v d D t i X 0 4 m c X V v d D s s J n F 1 b 3 Q 7 Y V 9 T J n F 1 b 3 Q 7 L C Z x d W 9 0 O 0 J f U y Z x d W 9 0 O y w m c X V v d D t h X 0 M m c X V v d D s s J n F 1 b 3 Q 7 Y l 9 D J n F 1 b 3 Q 7 L C Z x d W 9 0 O 0 V u Z 2 x p c 2 h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N f d G F i b G U v Q 2 h h b m d l Z C B U e X B l L n t G Y W 1 p b H l J R C w w f S Z x d W 9 0 O y w m c X V v d D t T Z W N 0 a W 9 u M S 9 T c G V j a W V z X 3 R h Y m x l L 0 N o Y W 5 n Z W Q g V H l w Z S 5 7 R m F t a W x 5 L D F 9 J n F 1 b 3 Q 7 L C Z x d W 9 0 O 1 N l Y 3 R p b 2 4 x L 1 N w Z W N p Z X N f d G F i b G U v Q 2 h h b m d l Z C B U e X B l L n t T c G V j a W V z S U Q s M n 0 m c X V v d D s s J n F 1 b 3 Q 7 U 2 V j d G l v b j E v U 3 B l Y 2 l l c 1 9 0 Y W J s Z S 9 D a G F u Z 2 V k I F R 5 c G U u e 0 x h d G l u T m F t Z S w z f S Z x d W 9 0 O y w m c X V v d D t T Z W N 0 a W 9 u M S 9 T c G V j a W V z X 3 R h Y m x l L 0 N o Y W 5 n Z W Q g V H l w Z S 5 7 Y V 9 G Q i w 0 f S Z x d W 9 0 O y w m c X V v d D t T Z W N 0 a W 9 u M S 9 T c G V j a W V z X 3 R h Y m x l L 0 N o Y W 5 n Z W Q g V H l w Z S 5 7 Y l 9 G Q i w 1 f S Z x d W 9 0 O y w m c X V v d D t T Z W N 0 a W 9 u M S 9 T c G V j a W V z X 3 R h Y m x l L 0 N o Y W 5 n Z W Q g V H l w Z S 5 7 Y V 9 O L D Z 9 J n F 1 b 3 Q 7 L C Z x d W 9 0 O 1 N l Y 3 R p b 2 4 x L 1 N w Z W N p Z X N f d G F i b G U v Q 2 h h b m d l Z C B U e X B l L n t i X 0 4 s N 3 0 m c X V v d D s s J n F 1 b 3 Q 7 U 2 V j d G l v b j E v U 3 B l Y 2 l l c 1 9 0 Y W J s Z S 9 D a G F u Z 2 V k I F R 5 c G U u e 2 F f U y w 4 f S Z x d W 9 0 O y w m c X V v d D t T Z W N 0 a W 9 u M S 9 T c G V j a W V z X 3 R h Y m x l L 0 N o Y W 5 n Z W Q g V H l w Z S 5 7 Q l 9 T L D l 9 J n F 1 b 3 Q 7 L C Z x d W 9 0 O 1 N l Y 3 R p b 2 4 x L 1 N w Z W N p Z X N f d G F i b G U v Q 2 h h b m d l Z C B U e X B l L n t h X 0 M s M T B 9 J n F 1 b 3 Q 7 L C Z x d W 9 0 O 1 N l Y 3 R p b 2 4 x L 1 N w Z W N p Z X N f d G F i b G U v Q 2 h h b m d l Z C B U e X B l L n t i X 0 M s M T F 9 J n F 1 b 3 Q 7 L C Z x d W 9 0 O 1 N l Y 3 R p b 2 4 x L 1 N w Z W N p Z X N f d G F i b G U v Q 2 h h b m d l Z C B U e X B l L n t F b m d s a X N o T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w Z W N p Z X N f d G F i b G U v Q 2 h h b m d l Z C B U e X B l L n t G Y W 1 p b H l J R C w w f S Z x d W 9 0 O y w m c X V v d D t T Z W N 0 a W 9 u M S 9 T c G V j a W V z X 3 R h Y m x l L 0 N o Y W 5 n Z W Q g V H l w Z S 5 7 R m F t a W x 5 L D F 9 J n F 1 b 3 Q 7 L C Z x d W 9 0 O 1 N l Y 3 R p b 2 4 x L 1 N w Z W N p Z X N f d G F i b G U v Q 2 h h b m d l Z C B U e X B l L n t T c G V j a W V z S U Q s M n 0 m c X V v d D s s J n F 1 b 3 Q 7 U 2 V j d G l v b j E v U 3 B l Y 2 l l c 1 9 0 Y W J s Z S 9 D a G F u Z 2 V k I F R 5 c G U u e 0 x h d G l u T m F t Z S w z f S Z x d W 9 0 O y w m c X V v d D t T Z W N 0 a W 9 u M S 9 T c G V j a W V z X 3 R h Y m x l L 0 N o Y W 5 n Z W Q g V H l w Z S 5 7 Y V 9 G Q i w 0 f S Z x d W 9 0 O y w m c X V v d D t T Z W N 0 a W 9 u M S 9 T c G V j a W V z X 3 R h Y m x l L 0 N o Y W 5 n Z W Q g V H l w Z S 5 7 Y l 9 G Q i w 1 f S Z x d W 9 0 O y w m c X V v d D t T Z W N 0 a W 9 u M S 9 T c G V j a W V z X 3 R h Y m x l L 0 N o Y W 5 n Z W Q g V H l w Z S 5 7 Y V 9 O L D Z 9 J n F 1 b 3 Q 7 L C Z x d W 9 0 O 1 N l Y 3 R p b 2 4 x L 1 N w Z W N p Z X N f d G F i b G U v Q 2 h h b m d l Z C B U e X B l L n t i X 0 4 s N 3 0 m c X V v d D s s J n F 1 b 3 Q 7 U 2 V j d G l v b j E v U 3 B l Y 2 l l c 1 9 0 Y W J s Z S 9 D a G F u Z 2 V k I F R 5 c G U u e 2 F f U y w 4 f S Z x d W 9 0 O y w m c X V v d D t T Z W N 0 a W 9 u M S 9 T c G V j a W V z X 3 R h Y m x l L 0 N o Y W 5 n Z W Q g V H l w Z S 5 7 Q l 9 T L D l 9 J n F 1 b 3 Q 7 L C Z x d W 9 0 O 1 N l Y 3 R p b 2 4 x L 1 N w Z W N p Z X N f d G F i b G U v Q 2 h h b m d l Z C B U e X B l L n t h X 0 M s M T B 9 J n F 1 b 3 Q 7 L C Z x d W 9 0 O 1 N l Y 3 R p b 2 4 x L 1 N w Z W N p Z X N f d G F i b G U v Q 2 h h b m d l Z C B U e X B l L n t i X 0 M s M T F 9 J n F 1 b 3 Q 7 L C Z x d W 9 0 O 1 N l Y 3 R p b 2 4 x L 1 N w Z W N p Z X N f d G F i b G U v Q 2 h h b m d l Z C B U e X B l L n t F b m d s a X N o T m F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N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X 3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G B Q m C 3 u U 5 P j E y w y F o h D 5 E A A A A A A g A A A A A A A 2 Y A A M A A A A A Q A A A A 1 4 8 d 4 f X V Q E T t 6 s H P a q y I f w A A A A A E g A A A o A A A A B A A A A A L 5 9 F l v I m y H B n C g P W Y F O G d U A A A A L k i r f 8 n z n X I u O O q c P T 5 + n t D x R q h O E g m K B 5 Y M h 6 p 3 r a B Z l U x 3 K u 7 0 P k i Z F s V r 9 D l z u W 1 G L M Q n o y A q 4 U n j 8 S U W C p J K x l a D D r p 3 0 Q R F + H L z 6 8 V F A A A A M Z D K M F V J T m 0 n C a R S b v a J b S 6 H V C q < / D a t a M a s h u p > 
</file>

<file path=customXml/itemProps1.xml><?xml version="1.0" encoding="utf-8"?>
<ds:datastoreItem xmlns:ds="http://schemas.openxmlformats.org/officeDocument/2006/customXml" ds:itemID="{A96A21DF-1066-4330-BBE6-8B11FF51C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Species_table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Moland Even</dc:creator>
  <cp:lastModifiedBy>Microsoft Office User</cp:lastModifiedBy>
  <dcterms:created xsi:type="dcterms:W3CDTF">2021-02-07T19:34:59Z</dcterms:created>
  <dcterms:modified xsi:type="dcterms:W3CDTF">2021-02-12T13:45:27Z</dcterms:modified>
</cp:coreProperties>
</file>