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GitHub/Sudan2019/Sudan-master/"/>
    </mc:Choice>
  </mc:AlternateContent>
  <xr:revisionPtr revIDLastSave="0" documentId="8_{C3DB1DC9-DC46-0C46-9FC7-E0A2D840290D}" xr6:coauthVersionLast="46" xr6:coauthVersionMax="46" xr10:uidLastSave="{00000000-0000-0000-0000-000000000000}"/>
  <bookViews>
    <workbookView xWindow="7660" yWindow="460" windowWidth="28600" windowHeight="21660"/>
  </bookViews>
  <sheets>
    <sheet name="catch_corr_spnames" sheetId="1" r:id="rId1"/>
    <sheet name="Sheet1" sheetId="2" r:id="rId2"/>
  </sheets>
  <externalReferences>
    <externalReference r:id="rId3"/>
  </externalReferences>
  <definedNames>
    <definedName name="_xlnm._FilterDatabase" localSheetId="0" hidden="1">catch_corr_spnames!$D$1:$I$1382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1" i="1" l="1"/>
  <c r="G1321" i="1" s="1"/>
  <c r="I1321" i="1" s="1"/>
  <c r="E1326" i="1"/>
  <c r="G1326" i="1" s="1"/>
  <c r="I1326" i="1" s="1"/>
  <c r="E1246" i="1"/>
  <c r="G1246" i="1" s="1"/>
  <c r="I1246" i="1" s="1"/>
  <c r="E1015" i="1"/>
  <c r="G1015" i="1" s="1"/>
  <c r="I1015" i="1" s="1"/>
  <c r="E1183" i="1"/>
  <c r="G1183" i="1" s="1"/>
  <c r="I1183" i="1" s="1"/>
  <c r="E1305" i="1"/>
  <c r="E988" i="1"/>
  <c r="E1289" i="1"/>
  <c r="E1196" i="1"/>
  <c r="E834" i="1"/>
  <c r="E1033" i="1"/>
  <c r="E991" i="1"/>
  <c r="E398" i="1"/>
  <c r="E1061" i="1"/>
  <c r="E1063" i="1"/>
  <c r="E1341" i="1"/>
  <c r="E1367" i="1"/>
  <c r="G1367" i="1" s="1"/>
  <c r="I1367" i="1" s="1"/>
  <c r="E1373" i="1"/>
  <c r="E1375" i="1"/>
  <c r="E1377" i="1"/>
  <c r="E1378" i="1"/>
  <c r="E1175" i="1"/>
  <c r="E1252" i="1"/>
  <c r="G1252" i="1" s="1"/>
  <c r="I1252" i="1" s="1"/>
  <c r="E1222" i="1"/>
  <c r="E1200" i="1"/>
  <c r="G1200" i="1" s="1"/>
  <c r="I1200" i="1" s="1"/>
  <c r="E1062" i="1"/>
  <c r="E903" i="1"/>
  <c r="E1240" i="1"/>
  <c r="E29" i="1"/>
  <c r="E1224" i="1"/>
  <c r="E1014" i="1"/>
  <c r="E981" i="1"/>
  <c r="E1209" i="1"/>
  <c r="E1099" i="1"/>
  <c r="E1210" i="1"/>
  <c r="E690" i="1"/>
  <c r="E1181" i="1"/>
  <c r="E1201" i="1"/>
  <c r="E668" i="1"/>
  <c r="E826" i="1"/>
  <c r="E1152" i="1"/>
  <c r="E97" i="1"/>
  <c r="E738" i="1"/>
  <c r="E1185" i="1"/>
  <c r="E145" i="1"/>
  <c r="E1288" i="1"/>
  <c r="E1107" i="1"/>
  <c r="E1106" i="1"/>
  <c r="E1128" i="1"/>
  <c r="E1282" i="1"/>
  <c r="E1263" i="1"/>
  <c r="E816" i="1"/>
  <c r="E127" i="1"/>
  <c r="E116" i="1"/>
  <c r="E613" i="1"/>
  <c r="E1226" i="1"/>
  <c r="E1219" i="1"/>
  <c r="E1233" i="1"/>
  <c r="E1290" i="1"/>
  <c r="E1366" i="1"/>
  <c r="E990" i="1"/>
  <c r="E1039" i="1"/>
  <c r="E1313" i="1"/>
  <c r="E1230" i="1"/>
  <c r="E456" i="1"/>
  <c r="E450" i="1"/>
  <c r="E68" i="1"/>
  <c r="E52" i="1"/>
  <c r="E863" i="1"/>
  <c r="E591" i="1"/>
  <c r="E912" i="1"/>
  <c r="E1032" i="1"/>
  <c r="E1331" i="1"/>
  <c r="E1034" i="1"/>
  <c r="E914" i="1"/>
  <c r="E964" i="1"/>
  <c r="E425" i="1"/>
  <c r="E1130" i="1"/>
  <c r="E28" i="1"/>
  <c r="E1314" i="1"/>
  <c r="E1205" i="1"/>
  <c r="E203" i="1"/>
  <c r="E742" i="1"/>
  <c r="E778" i="1"/>
  <c r="E1187" i="1"/>
  <c r="E311" i="1"/>
  <c r="E63" i="1"/>
  <c r="E1265" i="1"/>
  <c r="E527" i="1"/>
  <c r="E880" i="1"/>
  <c r="E1231" i="1"/>
  <c r="E429" i="1"/>
  <c r="E993" i="1"/>
  <c r="E917" i="1"/>
  <c r="E1303" i="1"/>
  <c r="E663" i="1"/>
  <c r="E507" i="1"/>
  <c r="E1188" i="1"/>
  <c r="E98" i="1"/>
  <c r="E919" i="1"/>
  <c r="G1014" i="1" l="1"/>
  <c r="I1014" i="1" s="1"/>
  <c r="G1201" i="1"/>
  <c r="I1201" i="1" s="1"/>
  <c r="G1185" i="1"/>
  <c r="I1185" i="1" s="1"/>
  <c r="G1263" i="1"/>
  <c r="I1263" i="1" s="1"/>
  <c r="G1313" i="1"/>
  <c r="I1313" i="1" s="1"/>
  <c r="G1181" i="1"/>
  <c r="I1181" i="1" s="1"/>
  <c r="G1222" i="1"/>
  <c r="I1222" i="1" s="1"/>
  <c r="G1341" i="1"/>
  <c r="I1341" i="1" s="1"/>
  <c r="G1128" i="1"/>
  <c r="I1128" i="1" s="1"/>
  <c r="G1224" i="1"/>
  <c r="I1224" i="1" s="1"/>
  <c r="G1063" i="1"/>
  <c r="I1063" i="1" s="1"/>
  <c r="G914" i="1"/>
  <c r="I914" i="1" s="1"/>
  <c r="G1106" i="1"/>
  <c r="I1106" i="1" s="1"/>
  <c r="G1210" i="1"/>
  <c r="I1210" i="1" s="1"/>
  <c r="G1175" i="1"/>
  <c r="I1175" i="1" s="1"/>
  <c r="G1366" i="1"/>
  <c r="I1366" i="1" s="1"/>
  <c r="G1107" i="1"/>
  <c r="I1107" i="1" s="1"/>
  <c r="G1152" i="1"/>
  <c r="I1152" i="1" s="1"/>
  <c r="G1240" i="1"/>
  <c r="I1240" i="1" s="1"/>
  <c r="G1378" i="1"/>
  <c r="I1378" i="1" s="1"/>
  <c r="G826" i="1"/>
  <c r="I826" i="1" s="1"/>
  <c r="G1099" i="1"/>
  <c r="I1099" i="1" s="1"/>
  <c r="G1377" i="1"/>
  <c r="I1377" i="1" s="1"/>
  <c r="G668" i="1"/>
  <c r="I668" i="1" s="1"/>
  <c r="G1209" i="1"/>
  <c r="I1209" i="1" s="1"/>
  <c r="G903" i="1"/>
  <c r="I903" i="1" s="1"/>
  <c r="G1375" i="1"/>
  <c r="I1375" i="1" s="1"/>
  <c r="G1032" i="1"/>
  <c r="I1032" i="1" s="1"/>
  <c r="G1233" i="1"/>
  <c r="I1233" i="1" s="1"/>
  <c r="G1062" i="1"/>
  <c r="I1062" i="1" s="1"/>
  <c r="G1373" i="1"/>
  <c r="I1373" i="1" s="1"/>
  <c r="G1314" i="1"/>
  <c r="I1314" i="1" s="1"/>
  <c r="F1314" i="1"/>
  <c r="G591" i="1"/>
  <c r="I591" i="1" s="1"/>
  <c r="F591" i="1"/>
  <c r="G456" i="1"/>
  <c r="I456" i="1" s="1"/>
  <c r="F456" i="1"/>
  <c r="G990" i="1"/>
  <c r="I990" i="1" s="1"/>
  <c r="F990" i="1"/>
  <c r="G1290" i="1"/>
  <c r="I1290" i="1" s="1"/>
  <c r="F1290" i="1"/>
  <c r="G1219" i="1"/>
  <c r="I1219" i="1" s="1"/>
  <c r="F1219" i="1"/>
  <c r="G816" i="1"/>
  <c r="I816" i="1" s="1"/>
  <c r="F816" i="1"/>
  <c r="G1282" i="1"/>
  <c r="I1282" i="1" s="1"/>
  <c r="F1282" i="1"/>
  <c r="G1288" i="1"/>
  <c r="I1288" i="1" s="1"/>
  <c r="F1288" i="1"/>
  <c r="G1231" i="1"/>
  <c r="I1231" i="1" s="1"/>
  <c r="F1231" i="1"/>
  <c r="G1303" i="1"/>
  <c r="I1303" i="1" s="1"/>
  <c r="F1303" i="1"/>
  <c r="G527" i="1"/>
  <c r="I527" i="1" s="1"/>
  <c r="F527" i="1"/>
  <c r="G1187" i="1"/>
  <c r="I1187" i="1" s="1"/>
  <c r="F1187" i="1"/>
  <c r="G863" i="1"/>
  <c r="I863" i="1" s="1"/>
  <c r="F863" i="1"/>
  <c r="G1230" i="1"/>
  <c r="I1230" i="1" s="1"/>
  <c r="F1230" i="1"/>
  <c r="G1188" i="1"/>
  <c r="I1188" i="1" s="1"/>
  <c r="F1188" i="1"/>
  <c r="G991" i="1"/>
  <c r="I991" i="1" s="1"/>
  <c r="F991" i="1"/>
  <c r="G1196" i="1"/>
  <c r="I1196" i="1" s="1"/>
  <c r="F1196" i="1"/>
  <c r="G1305" i="1"/>
  <c r="I1305" i="1" s="1"/>
  <c r="F1305" i="1"/>
  <c r="G778" i="1"/>
  <c r="I778" i="1" s="1"/>
  <c r="F778" i="1"/>
  <c r="G28" i="1"/>
  <c r="I28" i="1" s="1"/>
  <c r="F28" i="1"/>
  <c r="G1226" i="1"/>
  <c r="I1226" i="1" s="1"/>
  <c r="F1226" i="1"/>
  <c r="G1061" i="1"/>
  <c r="I1061" i="1" s="1"/>
  <c r="F1061" i="1"/>
  <c r="G1033" i="1"/>
  <c r="I1033" i="1" s="1"/>
  <c r="F1033" i="1"/>
  <c r="G1289" i="1"/>
  <c r="I1289" i="1" s="1"/>
  <c r="F1289" i="1"/>
  <c r="G1265" i="1"/>
  <c r="I1265" i="1" s="1"/>
  <c r="F1265" i="1"/>
  <c r="G742" i="1"/>
  <c r="I742" i="1" s="1"/>
  <c r="F742" i="1"/>
  <c r="G964" i="1"/>
  <c r="I964" i="1" s="1"/>
  <c r="F964" i="1"/>
  <c r="G1331" i="1"/>
  <c r="I1331" i="1" s="1"/>
  <c r="F1331" i="1"/>
  <c r="G311" i="1"/>
  <c r="I311" i="1" s="1"/>
  <c r="F311" i="1"/>
  <c r="G398" i="1"/>
  <c r="I398" i="1" s="1"/>
  <c r="F398" i="1"/>
  <c r="G834" i="1"/>
  <c r="I834" i="1" s="1"/>
  <c r="F834" i="1"/>
  <c r="G988" i="1"/>
  <c r="I988" i="1" s="1"/>
  <c r="F988" i="1"/>
  <c r="G507" i="1"/>
  <c r="I507" i="1" s="1"/>
  <c r="F507" i="1"/>
  <c r="G1130" i="1"/>
  <c r="I1130" i="1" s="1"/>
  <c r="F1130" i="1"/>
  <c r="G917" i="1"/>
  <c r="I917" i="1" s="1"/>
  <c r="F917" i="1"/>
  <c r="G919" i="1"/>
  <c r="I919" i="1" s="1"/>
  <c r="F919" i="1"/>
  <c r="G993" i="1"/>
  <c r="I993" i="1" s="1"/>
  <c r="F993" i="1"/>
  <c r="G880" i="1"/>
  <c r="I880" i="1" s="1"/>
  <c r="F880" i="1"/>
  <c r="G203" i="1"/>
  <c r="I203" i="1" s="1"/>
  <c r="F203" i="1"/>
  <c r="G425" i="1"/>
  <c r="I425" i="1" s="1"/>
  <c r="F425" i="1"/>
  <c r="G1034" i="1"/>
  <c r="I1034" i="1" s="1"/>
  <c r="F1034" i="1"/>
  <c r="G68" i="1"/>
  <c r="I68" i="1" s="1"/>
  <c r="F68" i="1"/>
  <c r="G663" i="1"/>
  <c r="I663" i="1" s="1"/>
  <c r="F663" i="1"/>
  <c r="G98" i="1"/>
  <c r="I98" i="1" s="1"/>
  <c r="F98" i="1"/>
  <c r="G429" i="1"/>
  <c r="I429" i="1" s="1"/>
  <c r="F429" i="1"/>
  <c r="G63" i="1"/>
  <c r="I63" i="1" s="1"/>
  <c r="F63" i="1"/>
  <c r="G1205" i="1"/>
  <c r="I1205" i="1" s="1"/>
  <c r="F1205" i="1"/>
  <c r="G912" i="1"/>
  <c r="I912" i="1" s="1"/>
  <c r="F912" i="1"/>
  <c r="G450" i="1"/>
  <c r="I450" i="1" s="1"/>
  <c r="F450" i="1"/>
  <c r="G1039" i="1"/>
  <c r="I1039" i="1" s="1"/>
  <c r="F1039" i="1"/>
  <c r="G52" i="1"/>
  <c r="I52" i="1" s="1"/>
  <c r="F52" i="1"/>
  <c r="G613" i="1"/>
  <c r="I613" i="1" s="1"/>
  <c r="F613" i="1"/>
  <c r="F1107" i="1"/>
  <c r="F1099" i="1"/>
  <c r="F1015" i="1"/>
  <c r="F914" i="1"/>
  <c r="G116" i="1"/>
  <c r="I116" i="1" s="1"/>
  <c r="F116" i="1"/>
  <c r="G981" i="1"/>
  <c r="I981" i="1" s="1"/>
  <c r="F981" i="1"/>
  <c r="G29" i="1"/>
  <c r="I29" i="1" s="1"/>
  <c r="F29" i="1"/>
  <c r="F1378" i="1"/>
  <c r="F1210" i="1"/>
  <c r="F1106" i="1"/>
  <c r="F1032" i="1"/>
  <c r="F1014" i="1"/>
  <c r="G738" i="1"/>
  <c r="I738" i="1" s="1"/>
  <c r="F738" i="1"/>
  <c r="F1377" i="1"/>
  <c r="F1321" i="1"/>
  <c r="F1313" i="1"/>
  <c r="F1233" i="1"/>
  <c r="F1209" i="1"/>
  <c r="F1201" i="1"/>
  <c r="F1185" i="1"/>
  <c r="F903" i="1"/>
  <c r="G127" i="1"/>
  <c r="I127" i="1" s="1"/>
  <c r="F127" i="1"/>
  <c r="F1240" i="1"/>
  <c r="F1224" i="1"/>
  <c r="F1200" i="1"/>
  <c r="F1152" i="1"/>
  <c r="F1128" i="1"/>
  <c r="G97" i="1"/>
  <c r="I97" i="1" s="1"/>
  <c r="F97" i="1"/>
  <c r="G690" i="1"/>
  <c r="I690" i="1" s="1"/>
  <c r="F690" i="1"/>
  <c r="F1375" i="1"/>
  <c r="F1367" i="1"/>
  <c r="F1263" i="1"/>
  <c r="F1183" i="1"/>
  <c r="F1175" i="1"/>
  <c r="F1063" i="1"/>
  <c r="F1366" i="1"/>
  <c r="F1326" i="1"/>
  <c r="F1246" i="1"/>
  <c r="F1222" i="1"/>
  <c r="F1062" i="1"/>
  <c r="F1373" i="1"/>
  <c r="F1341" i="1"/>
  <c r="F1181" i="1"/>
  <c r="F826" i="1"/>
  <c r="F668" i="1"/>
  <c r="G145" i="1"/>
  <c r="I145" i="1" s="1"/>
  <c r="F145" i="1"/>
  <c r="F1252" i="1"/>
  <c r="E1359" i="1"/>
  <c r="E1357" i="1"/>
  <c r="E1346" i="1"/>
  <c r="E1345" i="1"/>
  <c r="E1369" i="1"/>
  <c r="E1343" i="1"/>
  <c r="E1365" i="1"/>
  <c r="E1325" i="1"/>
  <c r="E2" i="1"/>
  <c r="E1362" i="1"/>
  <c r="E59" i="1"/>
  <c r="E570" i="1"/>
  <c r="E516" i="1"/>
  <c r="E232" i="1"/>
  <c r="E871" i="1"/>
  <c r="E19" i="1"/>
  <c r="E35" i="1"/>
  <c r="E299" i="1"/>
  <c r="E436" i="1"/>
  <c r="E500" i="1"/>
  <c r="E205" i="1"/>
  <c r="E365" i="1"/>
  <c r="E295" i="1"/>
  <c r="E543" i="1"/>
  <c r="E241" i="1"/>
  <c r="E521" i="1"/>
  <c r="E756" i="1"/>
  <c r="E709" i="1"/>
  <c r="E766" i="1"/>
  <c r="E1080" i="1"/>
  <c r="E785" i="1"/>
  <c r="E802" i="1"/>
  <c r="E620" i="1"/>
  <c r="E31" i="1"/>
  <c r="E568" i="1"/>
  <c r="E900" i="1"/>
  <c r="E1060" i="1"/>
  <c r="E945" i="1"/>
  <c r="E27" i="1"/>
  <c r="E146" i="1"/>
  <c r="E362" i="1"/>
  <c r="E498" i="1"/>
  <c r="E538" i="1"/>
  <c r="E259" i="1"/>
  <c r="E523" i="1"/>
  <c r="E531" i="1"/>
  <c r="E603" i="1"/>
  <c r="E45" i="1"/>
  <c r="E172" i="1"/>
  <c r="E268" i="1"/>
  <c r="E300" i="1"/>
  <c r="E460" i="1"/>
  <c r="E540" i="1"/>
  <c r="E548" i="1"/>
  <c r="E556" i="1"/>
  <c r="E22" i="1"/>
  <c r="E54" i="1"/>
  <c r="E373" i="1"/>
  <c r="E23" i="1"/>
  <c r="E150" i="1"/>
  <c r="E24" i="1"/>
  <c r="E32" i="1"/>
  <c r="E48" i="1"/>
  <c r="E9" i="1"/>
  <c r="E80" i="1"/>
  <c r="E144" i="1"/>
  <c r="E200" i="1"/>
  <c r="E552" i="1"/>
  <c r="E26" i="1"/>
  <c r="E81" i="1"/>
  <c r="E369" i="1"/>
  <c r="E513" i="1"/>
  <c r="E561" i="1"/>
  <c r="E601" i="1"/>
  <c r="E609" i="1"/>
  <c r="E924" i="1"/>
  <c r="E940" i="1"/>
  <c r="E1012" i="1"/>
  <c r="E1076" i="1"/>
  <c r="E1148" i="1"/>
  <c r="E605" i="1"/>
  <c r="E781" i="1"/>
  <c r="E805" i="1"/>
  <c r="E1029" i="1"/>
  <c r="E790" i="1"/>
  <c r="E1078" i="1"/>
  <c r="E1094" i="1"/>
  <c r="E1142" i="1"/>
  <c r="E999" i="1"/>
  <c r="E1071" i="1"/>
  <c r="E1079" i="1"/>
  <c r="E1087" i="1"/>
  <c r="E1135" i="1"/>
  <c r="E262" i="1"/>
  <c r="E390" i="1"/>
  <c r="E558" i="1"/>
  <c r="E728" i="1"/>
  <c r="E1056" i="1"/>
  <c r="E462" i="1"/>
  <c r="E721" i="1"/>
  <c r="E1009" i="1"/>
  <c r="E1073" i="1"/>
  <c r="E566" i="1"/>
  <c r="E598" i="1"/>
  <c r="E706" i="1"/>
  <c r="E1082" i="1"/>
  <c r="E1162" i="1"/>
  <c r="E478" i="1"/>
  <c r="E723" i="1"/>
  <c r="E923" i="1"/>
  <c r="E931" i="1"/>
  <c r="E1067" i="1"/>
  <c r="E1091" i="1"/>
  <c r="E421" i="1"/>
  <c r="E1055" i="1"/>
  <c r="E316" i="1"/>
  <c r="E340" i="1"/>
  <c r="E380" i="1"/>
  <c r="E360" i="1"/>
  <c r="E249" i="1"/>
  <c r="E893" i="1"/>
  <c r="E1027" i="1"/>
  <c r="E242" i="1"/>
  <c r="E266" i="1"/>
  <c r="E419" i="1"/>
  <c r="E547" i="1"/>
  <c r="E476" i="1"/>
  <c r="E484" i="1"/>
  <c r="E197" i="1"/>
  <c r="E253" i="1"/>
  <c r="E357" i="1"/>
  <c r="E405" i="1"/>
  <c r="E303" i="1"/>
  <c r="E375" i="1"/>
  <c r="E431" i="1"/>
  <c r="E25" i="1"/>
  <c r="E264" i="1"/>
  <c r="E368" i="1"/>
  <c r="E480" i="1"/>
  <c r="E512" i="1"/>
  <c r="E18" i="1"/>
  <c r="E297" i="1"/>
  <c r="E337" i="1"/>
  <c r="E457" i="1"/>
  <c r="E230" i="1"/>
  <c r="E892" i="1"/>
  <c r="E1092" i="1"/>
  <c r="E549" i="1"/>
  <c r="E1141" i="1"/>
  <c r="E1070" i="1"/>
  <c r="E254" i="1"/>
  <c r="E831" i="1"/>
  <c r="E634" i="1"/>
  <c r="E597" i="1"/>
  <c r="E929" i="1"/>
  <c r="E1081" i="1"/>
  <c r="E214" i="1"/>
  <c r="E922" i="1"/>
  <c r="E938" i="1"/>
  <c r="E1066" i="1"/>
  <c r="E629" i="1"/>
  <c r="E947" i="1"/>
  <c r="E179" i="1"/>
  <c r="E278" i="1"/>
  <c r="E1016" i="1"/>
  <c r="E1017" i="1"/>
  <c r="E980" i="1"/>
  <c r="E1013" i="1"/>
  <c r="E1370" i="1"/>
  <c r="E1354" i="1"/>
  <c r="E1338" i="1"/>
  <c r="E1330" i="1"/>
  <c r="E1322" i="1"/>
  <c r="E1306" i="1"/>
  <c r="E1298" i="1"/>
  <c r="E1274" i="1"/>
  <c r="E1266" i="1"/>
  <c r="E1258" i="1"/>
  <c r="E1250" i="1"/>
  <c r="E1242" i="1"/>
  <c r="E1234" i="1"/>
  <c r="E1214" i="1"/>
  <c r="E1202" i="1"/>
  <c r="E1192" i="1"/>
  <c r="E1176" i="1"/>
  <c r="E459" i="1"/>
  <c r="E30" i="1"/>
  <c r="E38" i="1"/>
  <c r="E511" i="1"/>
  <c r="E567" i="1"/>
  <c r="E804" i="1"/>
  <c r="E619" i="1"/>
  <c r="E1150" i="1"/>
  <c r="E807" i="1"/>
  <c r="E943" i="1"/>
  <c r="E784" i="1"/>
  <c r="E792" i="1"/>
  <c r="E800" i="1"/>
  <c r="E1059" i="1"/>
  <c r="E426" i="1"/>
  <c r="E1108" i="1"/>
  <c r="E1220" i="1"/>
  <c r="E1186" i="1"/>
  <c r="E505" i="1"/>
  <c r="E1065" i="1"/>
  <c r="E520" i="1"/>
  <c r="E1204" i="1"/>
  <c r="E510" i="1"/>
  <c r="E1030" i="1"/>
  <c r="E1123" i="1"/>
  <c r="E186" i="1"/>
  <c r="E250" i="1"/>
  <c r="E402" i="1"/>
  <c r="E555" i="1"/>
  <c r="E148" i="1"/>
  <c r="E204" i="1"/>
  <c r="E228" i="1"/>
  <c r="E564" i="1"/>
  <c r="E189" i="1"/>
  <c r="E245" i="1"/>
  <c r="E317" i="1"/>
  <c r="E134" i="1"/>
  <c r="E183" i="1"/>
  <c r="E279" i="1"/>
  <c r="E551" i="1"/>
  <c r="E41" i="1"/>
  <c r="E128" i="1"/>
  <c r="E256" i="1"/>
  <c r="E432" i="1"/>
  <c r="E560" i="1"/>
  <c r="E137" i="1"/>
  <c r="E289" i="1"/>
  <c r="E361" i="1"/>
  <c r="E409" i="1"/>
  <c r="E708" i="1"/>
  <c r="E749" i="1"/>
  <c r="E973" i="1"/>
  <c r="E997" i="1"/>
  <c r="E1053" i="1"/>
  <c r="E894" i="1"/>
  <c r="E727" i="1"/>
  <c r="E968" i="1"/>
  <c r="E565" i="1"/>
  <c r="E626" i="1"/>
  <c r="E681" i="1"/>
  <c r="E761" i="1"/>
  <c r="E627" i="1"/>
  <c r="E664" i="1"/>
  <c r="E930" i="1"/>
  <c r="E1090" i="1"/>
  <c r="E1122" i="1"/>
  <c r="E1146" i="1"/>
  <c r="E541" i="1"/>
  <c r="E747" i="1"/>
  <c r="E795" i="1"/>
  <c r="E851" i="1"/>
  <c r="E955" i="1"/>
  <c r="E979" i="1"/>
  <c r="E1011" i="1"/>
  <c r="E1131" i="1"/>
  <c r="E1139" i="1"/>
  <c r="E282" i="1"/>
  <c r="E307" i="1"/>
  <c r="E76" i="1"/>
  <c r="E77" i="1"/>
  <c r="E329" i="1"/>
  <c r="E417" i="1"/>
  <c r="E1025" i="1"/>
  <c r="E987" i="1"/>
  <c r="E837" i="1"/>
  <c r="E1022" i="1"/>
  <c r="E864" i="1"/>
  <c r="E410" i="1"/>
  <c r="E490" i="1"/>
  <c r="E20" i="1"/>
  <c r="E435" i="1"/>
  <c r="E6" i="1"/>
  <c r="E493" i="1"/>
  <c r="E304" i="1"/>
  <c r="E536" i="1"/>
  <c r="E534" i="1"/>
  <c r="E638" i="1"/>
  <c r="E771" i="1"/>
  <c r="E610" i="1"/>
  <c r="E850" i="1"/>
  <c r="E731" i="1"/>
  <c r="E827" i="1"/>
  <c r="E587" i="1"/>
  <c r="E615" i="1"/>
  <c r="E152" i="1"/>
  <c r="E153" i="1"/>
  <c r="E666" i="1"/>
  <c r="E1180" i="1"/>
  <c r="E1189" i="1"/>
  <c r="E830" i="1"/>
  <c r="E958" i="1"/>
  <c r="E982" i="1"/>
  <c r="E1097" i="1"/>
  <c r="E1121" i="1"/>
  <c r="E1170" i="1"/>
  <c r="E1361" i="1"/>
  <c r="E1353" i="1"/>
  <c r="E1337" i="1"/>
  <c r="E1329" i="1"/>
  <c r="E1297" i="1"/>
  <c r="E1281" i="1"/>
  <c r="E1273" i="1"/>
  <c r="E1257" i="1"/>
  <c r="E1249" i="1"/>
  <c r="E1241" i="1"/>
  <c r="E1223" i="1"/>
  <c r="E1211" i="1"/>
  <c r="E1191" i="1"/>
  <c r="E122" i="1"/>
  <c r="E306" i="1"/>
  <c r="E330" i="1"/>
  <c r="E346" i="1"/>
  <c r="E164" i="1"/>
  <c r="E404" i="1"/>
  <c r="E64" i="1"/>
  <c r="E103" i="1"/>
  <c r="E159" i="1"/>
  <c r="E58" i="1"/>
  <c r="E113" i="1"/>
  <c r="E658" i="1"/>
  <c r="E701" i="1"/>
  <c r="E659" i="1"/>
  <c r="E822" i="1"/>
  <c r="E966" i="1"/>
  <c r="E382" i="1"/>
  <c r="E622" i="1"/>
  <c r="E696" i="1"/>
  <c r="E1010" i="1"/>
  <c r="E656" i="1"/>
  <c r="E1035" i="1"/>
  <c r="E156" i="1"/>
  <c r="E397" i="1"/>
  <c r="E423" i="1"/>
  <c r="E504" i="1"/>
  <c r="E177" i="1"/>
  <c r="E861" i="1"/>
  <c r="E911" i="1"/>
  <c r="E1031" i="1"/>
  <c r="E590" i="1"/>
  <c r="E897" i="1"/>
  <c r="E1105" i="1"/>
  <c r="E51" i="1"/>
  <c r="E314" i="1"/>
  <c r="E338" i="1"/>
  <c r="E370" i="1"/>
  <c r="E394" i="1"/>
  <c r="E554" i="1"/>
  <c r="E75" i="1"/>
  <c r="E283" i="1"/>
  <c r="E563" i="1"/>
  <c r="E70" i="1"/>
  <c r="E93" i="1"/>
  <c r="E101" i="1"/>
  <c r="E117" i="1"/>
  <c r="E133" i="1"/>
  <c r="E255" i="1"/>
  <c r="E391" i="1"/>
  <c r="E575" i="1"/>
  <c r="E120" i="1"/>
  <c r="E208" i="1"/>
  <c r="E376" i="1"/>
  <c r="E400" i="1"/>
  <c r="E544" i="1"/>
  <c r="E209" i="1"/>
  <c r="E225" i="1"/>
  <c r="E257" i="1"/>
  <c r="E401" i="1"/>
  <c r="E537" i="1"/>
  <c r="E358" i="1"/>
  <c r="E574" i="1"/>
  <c r="E772" i="1"/>
  <c r="E868" i="1"/>
  <c r="E876" i="1"/>
  <c r="E956" i="1"/>
  <c r="E972" i="1"/>
  <c r="E685" i="1"/>
  <c r="E821" i="1"/>
  <c r="E845" i="1"/>
  <c r="E989" i="1"/>
  <c r="E550" i="1"/>
  <c r="E718" i="1"/>
  <c r="E774" i="1"/>
  <c r="E878" i="1"/>
  <c r="E886" i="1"/>
  <c r="E823" i="1"/>
  <c r="E454" i="1"/>
  <c r="E662" i="1"/>
  <c r="E824" i="1"/>
  <c r="E1104" i="1"/>
  <c r="E817" i="1"/>
  <c r="E873" i="1"/>
  <c r="E770" i="1"/>
  <c r="E962" i="1"/>
  <c r="E1026" i="1"/>
  <c r="E1178" i="1"/>
  <c r="E859" i="1"/>
  <c r="E418" i="1"/>
  <c r="E1153" i="1"/>
  <c r="E847" i="1"/>
  <c r="E866" i="1"/>
  <c r="E875" i="1"/>
  <c r="E1021" i="1"/>
  <c r="E986" i="1"/>
  <c r="E671" i="1"/>
  <c r="E414" i="1"/>
  <c r="E154" i="1"/>
  <c r="E488" i="1"/>
  <c r="E1125" i="1"/>
  <c r="E905" i="1"/>
  <c r="E616" i="1"/>
  <c r="E43" i="1"/>
  <c r="E67" i="1"/>
  <c r="E82" i="1"/>
  <c r="E90" i="1"/>
  <c r="E106" i="1"/>
  <c r="E130" i="1"/>
  <c r="E138" i="1"/>
  <c r="E194" i="1"/>
  <c r="E202" i="1"/>
  <c r="E218" i="1"/>
  <c r="E258" i="1"/>
  <c r="E354" i="1"/>
  <c r="E386" i="1"/>
  <c r="E442" i="1"/>
  <c r="E466" i="1"/>
  <c r="E530" i="1"/>
  <c r="E562" i="1"/>
  <c r="E578" i="1"/>
  <c r="E586" i="1"/>
  <c r="E4" i="1"/>
  <c r="E12" i="1"/>
  <c r="E36" i="1"/>
  <c r="E44" i="1"/>
  <c r="E83" i="1"/>
  <c r="E91" i="1"/>
  <c r="E99" i="1"/>
  <c r="E107" i="1"/>
  <c r="E131" i="1"/>
  <c r="E139" i="1"/>
  <c r="E147" i="1"/>
  <c r="E187" i="1"/>
  <c r="E235" i="1"/>
  <c r="E331" i="1"/>
  <c r="E355" i="1"/>
  <c r="E387" i="1"/>
  <c r="E411" i="1"/>
  <c r="E443" i="1"/>
  <c r="E451" i="1"/>
  <c r="E483" i="1"/>
  <c r="E579" i="1"/>
  <c r="E13" i="1"/>
  <c r="E53" i="1"/>
  <c r="E69" i="1"/>
  <c r="E100" i="1"/>
  <c r="E108" i="1"/>
  <c r="E124" i="1"/>
  <c r="E140" i="1"/>
  <c r="E212" i="1"/>
  <c r="E220" i="1"/>
  <c r="E252" i="1"/>
  <c r="E276" i="1"/>
  <c r="E348" i="1"/>
  <c r="E388" i="1"/>
  <c r="E452" i="1"/>
  <c r="E492" i="1"/>
  <c r="E572" i="1"/>
  <c r="E580" i="1"/>
  <c r="E596" i="1"/>
  <c r="E636" i="1"/>
  <c r="E660" i="1"/>
  <c r="E14" i="1"/>
  <c r="E85" i="1"/>
  <c r="E109" i="1"/>
  <c r="E141" i="1"/>
  <c r="E173" i="1"/>
  <c r="E181" i="1"/>
  <c r="E213" i="1"/>
  <c r="E237" i="1"/>
  <c r="E325" i="1"/>
  <c r="E349" i="1"/>
  <c r="E389" i="1"/>
  <c r="E437" i="1"/>
  <c r="E469" i="1"/>
  <c r="E7" i="1"/>
  <c r="E15" i="1"/>
  <c r="E39" i="1"/>
  <c r="E47" i="1"/>
  <c r="E55" i="1"/>
  <c r="E71" i="1"/>
  <c r="E78" i="1"/>
  <c r="E86" i="1"/>
  <c r="E94" i="1"/>
  <c r="E110" i="1"/>
  <c r="E142" i="1"/>
  <c r="E166" i="1"/>
  <c r="E16" i="1"/>
  <c r="E40" i="1"/>
  <c r="E56" i="1"/>
  <c r="E79" i="1"/>
  <c r="E87" i="1"/>
  <c r="E119" i="1"/>
  <c r="E167" i="1"/>
  <c r="E199" i="1"/>
  <c r="E207" i="1"/>
  <c r="E215" i="1"/>
  <c r="E239" i="1"/>
  <c r="E247" i="1"/>
  <c r="E271" i="1"/>
  <c r="E327" i="1"/>
  <c r="E351" i="1"/>
  <c r="E367" i="1"/>
  <c r="E383" i="1"/>
  <c r="E407" i="1"/>
  <c r="E439" i="1"/>
  <c r="E447" i="1"/>
  <c r="E463" i="1"/>
  <c r="E519" i="1"/>
  <c r="E559" i="1"/>
  <c r="E583" i="1"/>
  <c r="E607" i="1"/>
  <c r="E17" i="1"/>
  <c r="E49" i="1"/>
  <c r="E57" i="1"/>
  <c r="E65" i="1"/>
  <c r="E88" i="1"/>
  <c r="E104" i="1"/>
  <c r="E168" i="1"/>
  <c r="E184" i="1"/>
  <c r="E192" i="1"/>
  <c r="E240" i="1"/>
  <c r="E248" i="1"/>
  <c r="E272" i="1"/>
  <c r="E280" i="1"/>
  <c r="E328" i="1"/>
  <c r="E344" i="1"/>
  <c r="E352" i="1"/>
  <c r="E384" i="1"/>
  <c r="E408" i="1"/>
  <c r="E440" i="1"/>
  <c r="E448" i="1"/>
  <c r="E464" i="1"/>
  <c r="E496" i="1"/>
  <c r="E576" i="1"/>
  <c r="E584" i="1"/>
  <c r="E10" i="1"/>
  <c r="E50" i="1"/>
  <c r="E66" i="1"/>
  <c r="E74" i="1"/>
  <c r="E89" i="1"/>
  <c r="E105" i="1"/>
  <c r="E129" i="1"/>
  <c r="E217" i="1"/>
  <c r="E273" i="1"/>
  <c r="E353" i="1"/>
  <c r="E393" i="1"/>
  <c r="E441" i="1"/>
  <c r="E449" i="1"/>
  <c r="E465" i="1"/>
  <c r="E497" i="1"/>
  <c r="E529" i="1"/>
  <c r="E577" i="1"/>
  <c r="E585" i="1"/>
  <c r="E639" i="1"/>
  <c r="E657" i="1"/>
  <c r="E675" i="1"/>
  <c r="E684" i="1"/>
  <c r="E692" i="1"/>
  <c r="E716" i="1"/>
  <c r="E812" i="1"/>
  <c r="E820" i="1"/>
  <c r="E836" i="1"/>
  <c r="E844" i="1"/>
  <c r="E948" i="1"/>
  <c r="E1004" i="1"/>
  <c r="E1044" i="1"/>
  <c r="E1116" i="1"/>
  <c r="E1132" i="1"/>
  <c r="E1140" i="1"/>
  <c r="E1156" i="1"/>
  <c r="E1164" i="1"/>
  <c r="E174" i="1"/>
  <c r="E366" i="1"/>
  <c r="E581" i="1"/>
  <c r="E677" i="1"/>
  <c r="E693" i="1"/>
  <c r="E717" i="1"/>
  <c r="E725" i="1"/>
  <c r="E813" i="1"/>
  <c r="E925" i="1"/>
  <c r="E933" i="1"/>
  <c r="E949" i="1"/>
  <c r="E1005" i="1"/>
  <c r="E1045" i="1"/>
  <c r="E1093" i="1"/>
  <c r="E1109" i="1"/>
  <c r="E1117" i="1"/>
  <c r="E1133" i="1"/>
  <c r="E1157" i="1"/>
  <c r="E1165" i="1"/>
  <c r="E1197" i="1"/>
  <c r="E182" i="1"/>
  <c r="E246" i="1"/>
  <c r="E438" i="1"/>
  <c r="E582" i="1"/>
  <c r="E606" i="1"/>
  <c r="E650" i="1"/>
  <c r="E686" i="1"/>
  <c r="E702" i="1"/>
  <c r="E726" i="1"/>
  <c r="E758" i="1"/>
  <c r="E926" i="1"/>
  <c r="E934" i="1"/>
  <c r="E950" i="1"/>
  <c r="E1006" i="1"/>
  <c r="E1038" i="1"/>
  <c r="E1046" i="1"/>
  <c r="E1086" i="1"/>
  <c r="E1110" i="1"/>
  <c r="E1118" i="1"/>
  <c r="E1134" i="1"/>
  <c r="E1158" i="1"/>
  <c r="E1174" i="1"/>
  <c r="E557" i="1"/>
  <c r="E608" i="1"/>
  <c r="E651" i="1"/>
  <c r="E661" i="1"/>
  <c r="E743" i="1"/>
  <c r="E751" i="1"/>
  <c r="E759" i="1"/>
  <c r="E767" i="1"/>
  <c r="E791" i="1"/>
  <c r="E815" i="1"/>
  <c r="E927" i="1"/>
  <c r="E935" i="1"/>
  <c r="E951" i="1"/>
  <c r="E975" i="1"/>
  <c r="E1007" i="1"/>
  <c r="E1047" i="1"/>
  <c r="E1111" i="1"/>
  <c r="E1119" i="1"/>
  <c r="E1159" i="1"/>
  <c r="E198" i="1"/>
  <c r="E326" i="1"/>
  <c r="E653" i="1"/>
  <c r="E688" i="1"/>
  <c r="E712" i="1"/>
  <c r="E720" i="1"/>
  <c r="E744" i="1"/>
  <c r="E760" i="1"/>
  <c r="E768" i="1"/>
  <c r="E808" i="1"/>
  <c r="E840" i="1"/>
  <c r="E848" i="1"/>
  <c r="E872" i="1"/>
  <c r="E920" i="1"/>
  <c r="E928" i="1"/>
  <c r="E936" i="1"/>
  <c r="E952" i="1"/>
  <c r="E1000" i="1"/>
  <c r="E1008" i="1"/>
  <c r="E1040" i="1"/>
  <c r="E1048" i="1"/>
  <c r="E1072" i="1"/>
  <c r="E1088" i="1"/>
  <c r="E1096" i="1"/>
  <c r="E1112" i="1"/>
  <c r="E1120" i="1"/>
  <c r="E1136" i="1"/>
  <c r="E206" i="1"/>
  <c r="E270" i="1"/>
  <c r="E654" i="1"/>
  <c r="E689" i="1"/>
  <c r="E697" i="1"/>
  <c r="E713" i="1"/>
  <c r="E745" i="1"/>
  <c r="E753" i="1"/>
  <c r="E777" i="1"/>
  <c r="E809" i="1"/>
  <c r="E841" i="1"/>
  <c r="E865" i="1"/>
  <c r="E921" i="1"/>
  <c r="E953" i="1"/>
  <c r="E977" i="1"/>
  <c r="E1001" i="1"/>
  <c r="E1041" i="1"/>
  <c r="E1049" i="1"/>
  <c r="E1089" i="1"/>
  <c r="E1113" i="1"/>
  <c r="E1137" i="1"/>
  <c r="E1161" i="1"/>
  <c r="E637" i="1"/>
  <c r="E673" i="1"/>
  <c r="E682" i="1"/>
  <c r="E698" i="1"/>
  <c r="E714" i="1"/>
  <c r="E754" i="1"/>
  <c r="E762" i="1"/>
  <c r="E786" i="1"/>
  <c r="E842" i="1"/>
  <c r="E874" i="1"/>
  <c r="E882" i="1"/>
  <c r="E978" i="1"/>
  <c r="E1002" i="1"/>
  <c r="E1050" i="1"/>
  <c r="E1114" i="1"/>
  <c r="E1138" i="1"/>
  <c r="E1154" i="1"/>
  <c r="E222" i="1"/>
  <c r="E350" i="1"/>
  <c r="E573" i="1"/>
  <c r="E665" i="1"/>
  <c r="E674" i="1"/>
  <c r="E691" i="1"/>
  <c r="E699" i="1"/>
  <c r="E715" i="1"/>
  <c r="E763" i="1"/>
  <c r="E811" i="1"/>
  <c r="E819" i="1"/>
  <c r="E835" i="1"/>
  <c r="E843" i="1"/>
  <c r="E971" i="1"/>
  <c r="E1003" i="1"/>
  <c r="E1043" i="1"/>
  <c r="E1051" i="1"/>
  <c r="E1075" i="1"/>
  <c r="E1115" i="1"/>
  <c r="E1163" i="1"/>
  <c r="E1179" i="1"/>
  <c r="E1376" i="1"/>
  <c r="E1368" i="1"/>
  <c r="E1360" i="1"/>
  <c r="E1352" i="1"/>
  <c r="E1344" i="1"/>
  <c r="E1336" i="1"/>
  <c r="E1328" i="1"/>
  <c r="E1320" i="1"/>
  <c r="E1312" i="1"/>
  <c r="E1304" i="1"/>
  <c r="E1296" i="1"/>
  <c r="E1280" i="1"/>
  <c r="E1272" i="1"/>
  <c r="E1264" i="1"/>
  <c r="E1256" i="1"/>
  <c r="E1248" i="1"/>
  <c r="E1232" i="1"/>
  <c r="E1190" i="1"/>
  <c r="E1168" i="1"/>
  <c r="E434" i="1"/>
  <c r="E427" i="1"/>
  <c r="E471" i="1"/>
  <c r="E1124" i="1"/>
  <c r="E870" i="1"/>
  <c r="E424" i="1"/>
  <c r="E1129" i="1"/>
  <c r="E11" i="1"/>
  <c r="E226" i="1"/>
  <c r="E234" i="1"/>
  <c r="E163" i="1"/>
  <c r="E171" i="1"/>
  <c r="E211" i="1"/>
  <c r="E219" i="1"/>
  <c r="E251" i="1"/>
  <c r="E275" i="1"/>
  <c r="E21" i="1"/>
  <c r="E37" i="1"/>
  <c r="E188" i="1"/>
  <c r="E196" i="1"/>
  <c r="E628" i="1"/>
  <c r="E149" i="1"/>
  <c r="E157" i="1"/>
  <c r="E165" i="1"/>
  <c r="E261" i="1"/>
  <c r="E126" i="1"/>
  <c r="E158" i="1"/>
  <c r="E8" i="1"/>
  <c r="E191" i="1"/>
  <c r="E287" i="1"/>
  <c r="E487" i="1"/>
  <c r="E224" i="1"/>
  <c r="E34" i="1"/>
  <c r="E42" i="1"/>
  <c r="E193" i="1"/>
  <c r="E201" i="1"/>
  <c r="E265" i="1"/>
  <c r="E305" i="1"/>
  <c r="E473" i="1"/>
  <c r="E489" i="1"/>
  <c r="E788" i="1"/>
  <c r="E796" i="1"/>
  <c r="E302" i="1"/>
  <c r="E757" i="1"/>
  <c r="E632" i="1"/>
  <c r="E806" i="1"/>
  <c r="E711" i="1"/>
  <c r="E799" i="1"/>
  <c r="E1143" i="1"/>
  <c r="E704" i="1"/>
  <c r="E779" i="1"/>
  <c r="E1228" i="1"/>
  <c r="E853" i="1"/>
  <c r="E998" i="1"/>
  <c r="E889" i="1"/>
  <c r="E939" i="1"/>
  <c r="E1147" i="1"/>
  <c r="E852" i="1"/>
  <c r="E1028" i="1"/>
  <c r="E1054" i="1"/>
  <c r="E963" i="1"/>
  <c r="E123" i="1"/>
  <c r="E132" i="1"/>
  <c r="E84" i="1"/>
  <c r="E335" i="1"/>
  <c r="E1036" i="1"/>
  <c r="E992" i="1"/>
  <c r="E915" i="1"/>
  <c r="E740" i="1"/>
  <c r="E730" i="1"/>
  <c r="E739" i="1"/>
  <c r="E475" i="1"/>
  <c r="E180" i="1"/>
  <c r="E1351" i="1"/>
  <c r="E1335" i="1"/>
  <c r="E1327" i="1"/>
  <c r="E1319" i="1"/>
  <c r="E1311" i="1"/>
  <c r="E1295" i="1"/>
  <c r="E1287" i="1"/>
  <c r="E1279" i="1"/>
  <c r="E1271" i="1"/>
  <c r="E1255" i="1"/>
  <c r="E1247" i="1"/>
  <c r="E1239" i="1"/>
  <c r="E1199" i="1"/>
  <c r="E1160" i="1"/>
  <c r="E399" i="1"/>
  <c r="E430" i="1"/>
  <c r="E1221" i="1"/>
  <c r="E624" i="1"/>
  <c r="E994" i="1"/>
  <c r="E916" i="1"/>
  <c r="E1037" i="1"/>
  <c r="E764" i="1"/>
  <c r="E1085" i="1"/>
  <c r="E3" i="1"/>
  <c r="E178" i="1"/>
  <c r="E62" i="1"/>
  <c r="E965" i="1"/>
  <c r="E310" i="1"/>
  <c r="E737" i="1"/>
  <c r="E614" i="1"/>
  <c r="E420" i="1"/>
  <c r="E860" i="1"/>
  <c r="E887" i="1"/>
  <c r="E114" i="1"/>
  <c r="E514" i="1"/>
  <c r="E243" i="1"/>
  <c r="E267" i="1"/>
  <c r="E315" i="1"/>
  <c r="E339" i="1"/>
  <c r="E467" i="1"/>
  <c r="E292" i="1"/>
  <c r="E652" i="1"/>
  <c r="E125" i="1"/>
  <c r="E445" i="1"/>
  <c r="E461" i="1"/>
  <c r="E477" i="1"/>
  <c r="E102" i="1"/>
  <c r="E135" i="1"/>
  <c r="E359" i="1"/>
  <c r="E288" i="1"/>
  <c r="E617" i="1"/>
  <c r="E630" i="1"/>
  <c r="E996" i="1"/>
  <c r="E1052" i="1"/>
  <c r="E640" i="1"/>
  <c r="E846" i="1"/>
  <c r="E695" i="1"/>
  <c r="E783" i="1"/>
  <c r="E967" i="1"/>
  <c r="E643" i="1"/>
  <c r="E705" i="1"/>
  <c r="E1042" i="1"/>
  <c r="E748" i="1"/>
  <c r="E780" i="1"/>
  <c r="E789" i="1"/>
  <c r="E678" i="1"/>
  <c r="E694" i="1"/>
  <c r="E750" i="1"/>
  <c r="E687" i="1"/>
  <c r="E775" i="1"/>
  <c r="E680" i="1"/>
  <c r="E746" i="1"/>
  <c r="E794" i="1"/>
  <c r="E787" i="1"/>
  <c r="E908" i="1"/>
  <c r="E734" i="1"/>
  <c r="E1024" i="1"/>
  <c r="E858" i="1"/>
  <c r="E595" i="1"/>
  <c r="E710" i="1"/>
  <c r="E1382" i="1"/>
  <c r="E1374" i="1"/>
  <c r="E1358" i="1"/>
  <c r="E1350" i="1"/>
  <c r="E1342" i="1"/>
  <c r="E1334" i="1"/>
  <c r="E1318" i="1"/>
  <c r="E1310" i="1"/>
  <c r="E1302" i="1"/>
  <c r="E1294" i="1"/>
  <c r="E1286" i="1"/>
  <c r="E1278" i="1"/>
  <c r="E1270" i="1"/>
  <c r="E1262" i="1"/>
  <c r="E1254" i="1"/>
  <c r="E1238" i="1"/>
  <c r="E1218" i="1"/>
  <c r="E1208" i="1"/>
  <c r="E1198" i="1"/>
  <c r="E1184" i="1"/>
  <c r="E773" i="1"/>
  <c r="E957" i="1"/>
  <c r="E719" i="1"/>
  <c r="E1167" i="1"/>
  <c r="E867" i="1"/>
  <c r="E1155" i="1"/>
  <c r="E428" i="1"/>
  <c r="E336" i="1"/>
  <c r="E506" i="1"/>
  <c r="E898" i="1"/>
  <c r="E210" i="1"/>
  <c r="E195" i="1"/>
  <c r="E170" i="1"/>
  <c r="E594" i="1"/>
  <c r="E269" i="1"/>
  <c r="E533" i="1"/>
  <c r="E143" i="1"/>
  <c r="E231" i="1"/>
  <c r="E862" i="1"/>
  <c r="E942" i="1"/>
  <c r="E642" i="1"/>
  <c r="E1095" i="1"/>
  <c r="E334" i="1"/>
  <c r="E1058" i="1"/>
  <c r="E1083" i="1"/>
  <c r="E274" i="1"/>
  <c r="E298" i="1"/>
  <c r="E458" i="1"/>
  <c r="E482" i="1"/>
  <c r="E60" i="1"/>
  <c r="E115" i="1"/>
  <c r="E347" i="1"/>
  <c r="E363" i="1"/>
  <c r="E371" i="1"/>
  <c r="E379" i="1"/>
  <c r="E403" i="1"/>
  <c r="E491" i="1"/>
  <c r="E499" i="1"/>
  <c r="E515" i="1"/>
  <c r="E539" i="1"/>
  <c r="E5" i="1"/>
  <c r="E444" i="1"/>
  <c r="E468" i="1"/>
  <c r="E524" i="1"/>
  <c r="E532" i="1"/>
  <c r="E46" i="1"/>
  <c r="E221" i="1"/>
  <c r="E229" i="1"/>
  <c r="E293" i="1"/>
  <c r="E301" i="1"/>
  <c r="E341" i="1"/>
  <c r="E381" i="1"/>
  <c r="E485" i="1"/>
  <c r="E111" i="1"/>
  <c r="E223" i="1"/>
  <c r="E263" i="1"/>
  <c r="E455" i="1"/>
  <c r="E479" i="1"/>
  <c r="E495" i="1"/>
  <c r="E503" i="1"/>
  <c r="E535" i="1"/>
  <c r="E599" i="1"/>
  <c r="E33" i="1"/>
  <c r="E112" i="1"/>
  <c r="E136" i="1"/>
  <c r="E160" i="1"/>
  <c r="E216" i="1"/>
  <c r="E472" i="1"/>
  <c r="E592" i="1"/>
  <c r="E121" i="1"/>
  <c r="E233" i="1"/>
  <c r="E345" i="1"/>
  <c r="E385" i="1"/>
  <c r="E433" i="1"/>
  <c r="E481" i="1"/>
  <c r="E593" i="1"/>
  <c r="E422" i="1"/>
  <c r="E486" i="1"/>
  <c r="E542" i="1"/>
  <c r="E700" i="1"/>
  <c r="E724" i="1"/>
  <c r="E884" i="1"/>
  <c r="E1068" i="1"/>
  <c r="E238" i="1"/>
  <c r="E649" i="1"/>
  <c r="E765" i="1"/>
  <c r="E869" i="1"/>
  <c r="E941" i="1"/>
  <c r="E1077" i="1"/>
  <c r="E641" i="1"/>
  <c r="E782" i="1"/>
  <c r="E798" i="1"/>
  <c r="E814" i="1"/>
  <c r="E974" i="1"/>
  <c r="E318" i="1"/>
  <c r="E446" i="1"/>
  <c r="E679" i="1"/>
  <c r="E735" i="1"/>
  <c r="E879" i="1"/>
  <c r="E895" i="1"/>
  <c r="E518" i="1"/>
  <c r="E752" i="1"/>
  <c r="E776" i="1"/>
  <c r="E888" i="1"/>
  <c r="E976" i="1"/>
  <c r="E635" i="1"/>
  <c r="E729" i="1"/>
  <c r="E769" i="1"/>
  <c r="E801" i="1"/>
  <c r="E833" i="1"/>
  <c r="E969" i="1"/>
  <c r="E1057" i="1"/>
  <c r="E406" i="1"/>
  <c r="E655" i="1"/>
  <c r="E810" i="1"/>
  <c r="E818" i="1"/>
  <c r="E890" i="1"/>
  <c r="E286" i="1"/>
  <c r="E683" i="1"/>
  <c r="E707" i="1"/>
  <c r="E755" i="1"/>
  <c r="E803" i="1"/>
  <c r="E332" i="1"/>
  <c r="E356" i="1"/>
  <c r="E676" i="1"/>
  <c r="E333" i="1"/>
  <c r="E61" i="1"/>
  <c r="E92" i="1"/>
  <c r="E72" i="1"/>
  <c r="E95" i="1"/>
  <c r="E416" i="1"/>
  <c r="E1020" i="1"/>
  <c r="E733" i="1"/>
  <c r="E589" i="1"/>
  <c r="E1103" i="1"/>
  <c r="E985" i="1"/>
  <c r="E669" i="1"/>
  <c r="E1098" i="1"/>
  <c r="E1381" i="1"/>
  <c r="E1349" i="1"/>
  <c r="E1333" i="1"/>
  <c r="E1317" i="1"/>
  <c r="E1309" i="1"/>
  <c r="E1301" i="1"/>
  <c r="E1293" i="1"/>
  <c r="E1285" i="1"/>
  <c r="E1277" i="1"/>
  <c r="E1269" i="1"/>
  <c r="E1261" i="1"/>
  <c r="E1253" i="1"/>
  <c r="E1245" i="1"/>
  <c r="E1237" i="1"/>
  <c r="E1227" i="1"/>
  <c r="E1217" i="1"/>
  <c r="E1207" i="1"/>
  <c r="E1195" i="1"/>
  <c r="E1144" i="1"/>
  <c r="E378" i="1"/>
  <c r="E291" i="1"/>
  <c r="E285" i="1"/>
  <c r="E118" i="1"/>
  <c r="E296" i="1"/>
  <c r="E374" i="1"/>
  <c r="E829" i="1"/>
  <c r="E856" i="1"/>
  <c r="E944" i="1"/>
  <c r="E1169" i="1"/>
  <c r="E899" i="1"/>
  <c r="E96" i="1"/>
  <c r="E618" i="1"/>
  <c r="E909" i="1"/>
  <c r="E703" i="1"/>
  <c r="E954" i="1"/>
  <c r="E162" i="1"/>
  <c r="E161" i="1"/>
  <c r="E602" i="1"/>
  <c r="E1023" i="1"/>
  <c r="E995" i="1"/>
  <c r="E984" i="1"/>
  <c r="E907" i="1"/>
  <c r="E611" i="1"/>
  <c r="E1172" i="1"/>
  <c r="E1101" i="1"/>
  <c r="E155" i="1"/>
  <c r="E308" i="1"/>
  <c r="E588" i="1"/>
  <c r="E413" i="1"/>
  <c r="E501" i="1"/>
  <c r="E175" i="1"/>
  <c r="E281" i="1"/>
  <c r="E313" i="1"/>
  <c r="E1100" i="1"/>
  <c r="E1212" i="1"/>
  <c r="E741" i="1"/>
  <c r="E1126" i="1"/>
  <c r="E670" i="1"/>
  <c r="E960" i="1"/>
  <c r="E1064" i="1"/>
  <c r="E645" i="1"/>
  <c r="E1145" i="1"/>
  <c r="E906" i="1"/>
  <c r="E970" i="1"/>
  <c r="E1018" i="1"/>
  <c r="E883" i="1"/>
  <c r="E1171" i="1"/>
  <c r="E838" i="1"/>
  <c r="E839" i="1"/>
  <c r="E474" i="1"/>
  <c r="E522" i="1"/>
  <c r="E508" i="1"/>
  <c r="E517" i="1"/>
  <c r="E494" i="1"/>
  <c r="E877" i="1"/>
  <c r="E885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44" i="1"/>
  <c r="E1236" i="1"/>
  <c r="E1216" i="1"/>
  <c r="E1206" i="1"/>
  <c r="E1194" i="1"/>
  <c r="E1182" i="1"/>
  <c r="E343" i="1"/>
  <c r="E73" i="1"/>
  <c r="E312" i="1"/>
  <c r="E320" i="1"/>
  <c r="E902" i="1"/>
  <c r="E918" i="1"/>
  <c r="E1151" i="1"/>
  <c r="E546" i="1"/>
  <c r="E392" i="1"/>
  <c r="E571" i="1"/>
  <c r="E623" i="1"/>
  <c r="E528" i="1"/>
  <c r="E932" i="1"/>
  <c r="E901" i="1"/>
  <c r="E881" i="1"/>
  <c r="E946" i="1"/>
  <c r="E569" i="1"/>
  <c r="E621" i="1"/>
  <c r="E526" i="1"/>
  <c r="E648" i="1"/>
  <c r="E736" i="1"/>
  <c r="E828" i="1"/>
  <c r="E855" i="1"/>
  <c r="E913" i="1"/>
  <c r="E290" i="1"/>
  <c r="E284" i="1"/>
  <c r="E185" i="1"/>
  <c r="E377" i="1"/>
  <c r="E545" i="1"/>
  <c r="E553" i="1"/>
  <c r="E294" i="1"/>
  <c r="E244" i="1"/>
  <c r="E260" i="1"/>
  <c r="E364" i="1"/>
  <c r="E372" i="1"/>
  <c r="E509" i="1"/>
  <c r="E525" i="1"/>
  <c r="E319" i="1"/>
  <c r="E169" i="1"/>
  <c r="E625" i="1"/>
  <c r="E631" i="1"/>
  <c r="E1149" i="1"/>
  <c r="E1229" i="1"/>
  <c r="E854" i="1"/>
  <c r="E910" i="1"/>
  <c r="E1166" i="1"/>
  <c r="E896" i="1"/>
  <c r="E342" i="1"/>
  <c r="E470" i="1"/>
  <c r="E1074" i="1"/>
  <c r="E453" i="1"/>
  <c r="E832" i="1"/>
  <c r="E600" i="1"/>
  <c r="E647" i="1"/>
  <c r="E396" i="1"/>
  <c r="E612" i="1"/>
  <c r="E309" i="1"/>
  <c r="E415" i="1"/>
  <c r="E176" i="1"/>
  <c r="E732" i="1"/>
  <c r="E1213" i="1"/>
  <c r="E502" i="1"/>
  <c r="E1102" i="1"/>
  <c r="E983" i="1"/>
  <c r="E1127" i="1"/>
  <c r="E672" i="1"/>
  <c r="E961" i="1"/>
  <c r="E646" i="1"/>
  <c r="E1019" i="1"/>
  <c r="E667" i="1"/>
  <c r="E959" i="1"/>
  <c r="E395" i="1"/>
  <c r="E412" i="1"/>
  <c r="E644" i="1"/>
  <c r="E151" i="1"/>
  <c r="E904" i="1"/>
  <c r="E825" i="1"/>
  <c r="E849" i="1"/>
  <c r="E857" i="1"/>
  <c r="E891" i="1"/>
  <c r="E322" i="1"/>
  <c r="E323" i="1"/>
  <c r="E324" i="1"/>
  <c r="E321" i="1"/>
  <c r="E227" i="1"/>
  <c r="E236" i="1"/>
  <c r="E604" i="1"/>
  <c r="E277" i="1"/>
  <c r="E1084" i="1"/>
  <c r="E797" i="1"/>
  <c r="E1069" i="1"/>
  <c r="E1173" i="1"/>
  <c r="E190" i="1"/>
  <c r="E633" i="1"/>
  <c r="E793" i="1"/>
  <c r="E937" i="1"/>
  <c r="E722" i="1"/>
  <c r="E1379" i="1"/>
  <c r="E1371" i="1"/>
  <c r="E1363" i="1"/>
  <c r="E1355" i="1"/>
  <c r="E1347" i="1"/>
  <c r="E1339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5" i="1"/>
  <c r="E1215" i="1"/>
  <c r="E1203" i="1"/>
  <c r="E1193" i="1"/>
  <c r="E1177" i="1"/>
  <c r="G1363" i="1" l="1"/>
  <c r="I1363" i="1" s="1"/>
  <c r="F1363" i="1"/>
  <c r="G854" i="1"/>
  <c r="I854" i="1" s="1"/>
  <c r="F854" i="1"/>
  <c r="G528" i="1"/>
  <c r="I528" i="1" s="1"/>
  <c r="F528" i="1"/>
  <c r="G320" i="1"/>
  <c r="I320" i="1" s="1"/>
  <c r="F320" i="1"/>
  <c r="G1236" i="1"/>
  <c r="I1236" i="1" s="1"/>
  <c r="F1236" i="1"/>
  <c r="G1308" i="1"/>
  <c r="I1308" i="1" s="1"/>
  <c r="F1308" i="1"/>
  <c r="G1372" i="1"/>
  <c r="I1372" i="1" s="1"/>
  <c r="F1372" i="1"/>
  <c r="G474" i="1"/>
  <c r="I474" i="1" s="1"/>
  <c r="F474" i="1"/>
  <c r="G1145" i="1"/>
  <c r="I1145" i="1" s="1"/>
  <c r="F1145" i="1"/>
  <c r="G1100" i="1"/>
  <c r="I1100" i="1" s="1"/>
  <c r="F1100" i="1"/>
  <c r="G155" i="1"/>
  <c r="I155" i="1" s="1"/>
  <c r="F155" i="1"/>
  <c r="G602" i="1"/>
  <c r="I602" i="1" s="1"/>
  <c r="F602" i="1"/>
  <c r="G899" i="1"/>
  <c r="I899" i="1" s="1"/>
  <c r="F899" i="1"/>
  <c r="G285" i="1"/>
  <c r="I285" i="1" s="1"/>
  <c r="F285" i="1"/>
  <c r="G1237" i="1"/>
  <c r="I1237" i="1" s="1"/>
  <c r="F1237" i="1"/>
  <c r="G1301" i="1"/>
  <c r="I1301" i="1" s="1"/>
  <c r="F1301" i="1"/>
  <c r="G985" i="1"/>
  <c r="I985" i="1" s="1"/>
  <c r="F985" i="1"/>
  <c r="G92" i="1"/>
  <c r="I92" i="1" s="1"/>
  <c r="F92" i="1"/>
  <c r="G707" i="1"/>
  <c r="I707" i="1" s="1"/>
  <c r="F707" i="1"/>
  <c r="G1057" i="1"/>
  <c r="I1057" i="1" s="1"/>
  <c r="F1057" i="1"/>
  <c r="G888" i="1"/>
  <c r="I888" i="1" s="1"/>
  <c r="F888" i="1"/>
  <c r="G446" i="1"/>
  <c r="I446" i="1" s="1"/>
  <c r="F446" i="1"/>
  <c r="G941" i="1"/>
  <c r="I941" i="1" s="1"/>
  <c r="F941" i="1"/>
  <c r="G700" i="1"/>
  <c r="I700" i="1" s="1"/>
  <c r="F700" i="1"/>
  <c r="G345" i="1"/>
  <c r="I345" i="1" s="1"/>
  <c r="F345" i="1"/>
  <c r="G112" i="1"/>
  <c r="I112" i="1" s="1"/>
  <c r="F112" i="1"/>
  <c r="G263" i="1"/>
  <c r="I263" i="1" s="1"/>
  <c r="F263" i="1"/>
  <c r="G229" i="1"/>
  <c r="I229" i="1" s="1"/>
  <c r="F229" i="1"/>
  <c r="G539" i="1"/>
  <c r="I539" i="1" s="1"/>
  <c r="F539" i="1"/>
  <c r="G347" i="1"/>
  <c r="I347" i="1" s="1"/>
  <c r="F347" i="1"/>
  <c r="G1058" i="1"/>
  <c r="I1058" i="1" s="1"/>
  <c r="F1058" i="1"/>
  <c r="G533" i="1"/>
  <c r="I533" i="1" s="1"/>
  <c r="F533" i="1"/>
  <c r="G336" i="1"/>
  <c r="I336" i="1" s="1"/>
  <c r="F336" i="1"/>
  <c r="G1184" i="1"/>
  <c r="I1184" i="1" s="1"/>
  <c r="F1184" i="1"/>
  <c r="G1278" i="1"/>
  <c r="I1278" i="1" s="1"/>
  <c r="F1278" i="1"/>
  <c r="G1350" i="1"/>
  <c r="I1350" i="1" s="1"/>
  <c r="F1350" i="1"/>
  <c r="G734" i="1"/>
  <c r="I734" i="1" s="1"/>
  <c r="F734" i="1"/>
  <c r="G750" i="1"/>
  <c r="I750" i="1" s="1"/>
  <c r="F750" i="1"/>
  <c r="G643" i="1"/>
  <c r="I643" i="1" s="1"/>
  <c r="F643" i="1"/>
  <c r="G630" i="1"/>
  <c r="I630" i="1" s="1"/>
  <c r="F630" i="1"/>
  <c r="G445" i="1"/>
  <c r="I445" i="1" s="1"/>
  <c r="F445" i="1"/>
  <c r="G243" i="1"/>
  <c r="I243" i="1" s="1"/>
  <c r="F243" i="1"/>
  <c r="G310" i="1"/>
  <c r="I310" i="1" s="1"/>
  <c r="F310" i="1"/>
  <c r="G916" i="1"/>
  <c r="I916" i="1" s="1"/>
  <c r="F916" i="1"/>
  <c r="G1239" i="1"/>
  <c r="I1239" i="1" s="1"/>
  <c r="F1239" i="1"/>
  <c r="G1319" i="1"/>
  <c r="I1319" i="1" s="1"/>
  <c r="F1319" i="1"/>
  <c r="G740" i="1"/>
  <c r="I740" i="1" s="1"/>
  <c r="F740" i="1"/>
  <c r="G963" i="1"/>
  <c r="I963" i="1" s="1"/>
  <c r="F963" i="1"/>
  <c r="G853" i="1"/>
  <c r="I853" i="1" s="1"/>
  <c r="F853" i="1"/>
  <c r="G632" i="1"/>
  <c r="I632" i="1" s="1"/>
  <c r="F632" i="1"/>
  <c r="G265" i="1"/>
  <c r="I265" i="1" s="1"/>
  <c r="F265" i="1"/>
  <c r="G191" i="1"/>
  <c r="I191" i="1" s="1"/>
  <c r="F191" i="1"/>
  <c r="G628" i="1"/>
  <c r="I628" i="1" s="1"/>
  <c r="F628" i="1"/>
  <c r="G211" i="1"/>
  <c r="I211" i="1" s="1"/>
  <c r="F211" i="1"/>
  <c r="G870" i="1"/>
  <c r="I870" i="1" s="1"/>
  <c r="F870" i="1"/>
  <c r="G1248" i="1"/>
  <c r="I1248" i="1" s="1"/>
  <c r="F1248" i="1"/>
  <c r="G1320" i="1"/>
  <c r="I1320" i="1" s="1"/>
  <c r="F1320" i="1"/>
  <c r="G1179" i="1"/>
  <c r="I1179" i="1" s="1"/>
  <c r="F1179" i="1"/>
  <c r="G843" i="1"/>
  <c r="I843" i="1" s="1"/>
  <c r="F843" i="1"/>
  <c r="G674" i="1"/>
  <c r="I674" i="1" s="1"/>
  <c r="F674" i="1"/>
  <c r="G1050" i="1"/>
  <c r="I1050" i="1" s="1"/>
  <c r="F1050" i="1"/>
  <c r="G754" i="1"/>
  <c r="I754" i="1" s="1"/>
  <c r="F754" i="1"/>
  <c r="G1113" i="1"/>
  <c r="I1113" i="1" s="1"/>
  <c r="F1113" i="1"/>
  <c r="G865" i="1"/>
  <c r="I865" i="1" s="1"/>
  <c r="F865" i="1"/>
  <c r="G689" i="1"/>
  <c r="I689" i="1" s="1"/>
  <c r="F689" i="1"/>
  <c r="G1088" i="1"/>
  <c r="I1088" i="1" s="1"/>
  <c r="F1088" i="1"/>
  <c r="G928" i="1"/>
  <c r="I928" i="1" s="1"/>
  <c r="F928" i="1"/>
  <c r="G744" i="1"/>
  <c r="I744" i="1" s="1"/>
  <c r="F744" i="1"/>
  <c r="G1119" i="1"/>
  <c r="I1119" i="1" s="1"/>
  <c r="F1119" i="1"/>
  <c r="G815" i="1"/>
  <c r="I815" i="1" s="1"/>
  <c r="F815" i="1"/>
  <c r="G608" i="1"/>
  <c r="I608" i="1" s="1"/>
  <c r="F608" i="1"/>
  <c r="G1046" i="1"/>
  <c r="I1046" i="1" s="1"/>
  <c r="F1046" i="1"/>
  <c r="G702" i="1"/>
  <c r="I702" i="1" s="1"/>
  <c r="F702" i="1"/>
  <c r="G1197" i="1"/>
  <c r="I1197" i="1" s="1"/>
  <c r="F1197" i="1"/>
  <c r="G1005" i="1"/>
  <c r="I1005" i="1" s="1"/>
  <c r="F1005" i="1"/>
  <c r="G677" i="1"/>
  <c r="I677" i="1" s="1"/>
  <c r="F677" i="1"/>
  <c r="G1116" i="1"/>
  <c r="I1116" i="1" s="1"/>
  <c r="F1116" i="1"/>
  <c r="G716" i="1"/>
  <c r="I716" i="1" s="1"/>
  <c r="F716" i="1"/>
  <c r="G529" i="1"/>
  <c r="I529" i="1" s="1"/>
  <c r="F529" i="1"/>
  <c r="G217" i="1"/>
  <c r="I217" i="1" s="1"/>
  <c r="F217" i="1"/>
  <c r="G584" i="1"/>
  <c r="I584" i="1" s="1"/>
  <c r="F584" i="1"/>
  <c r="G352" i="1"/>
  <c r="I352" i="1" s="1"/>
  <c r="F352" i="1"/>
  <c r="G184" i="1"/>
  <c r="I184" i="1" s="1"/>
  <c r="F184" i="1"/>
  <c r="G607" i="1"/>
  <c r="I607" i="1" s="1"/>
  <c r="F607" i="1"/>
  <c r="G383" i="1"/>
  <c r="I383" i="1" s="1"/>
  <c r="F383" i="1"/>
  <c r="G207" i="1"/>
  <c r="I207" i="1" s="1"/>
  <c r="F207" i="1"/>
  <c r="G16" i="1"/>
  <c r="I16" i="1" s="1"/>
  <c r="F16" i="1"/>
  <c r="G55" i="1"/>
  <c r="I55" i="1" s="1"/>
  <c r="F55" i="1"/>
  <c r="G349" i="1"/>
  <c r="I349" i="1" s="1"/>
  <c r="F349" i="1"/>
  <c r="G85" i="1"/>
  <c r="I85" i="1" s="1"/>
  <c r="F85" i="1"/>
  <c r="G452" i="1"/>
  <c r="I452" i="1" s="1"/>
  <c r="F452" i="1"/>
  <c r="G124" i="1"/>
  <c r="I124" i="1" s="1"/>
  <c r="F124" i="1"/>
  <c r="G451" i="1"/>
  <c r="I451" i="1" s="1"/>
  <c r="F451" i="1"/>
  <c r="G147" i="1"/>
  <c r="I147" i="1" s="1"/>
  <c r="F147" i="1"/>
  <c r="G36" i="1"/>
  <c r="I36" i="1" s="1"/>
  <c r="F36" i="1"/>
  <c r="G442" i="1"/>
  <c r="I442" i="1" s="1"/>
  <c r="F442" i="1"/>
  <c r="G130" i="1"/>
  <c r="I130" i="1" s="1"/>
  <c r="F130" i="1"/>
  <c r="G1125" i="1"/>
  <c r="I1125" i="1" s="1"/>
  <c r="F1125" i="1"/>
  <c r="G866" i="1"/>
  <c r="I866" i="1" s="1"/>
  <c r="F866" i="1"/>
  <c r="G770" i="1"/>
  <c r="I770" i="1" s="1"/>
  <c r="F770" i="1"/>
  <c r="G886" i="1"/>
  <c r="I886" i="1" s="1"/>
  <c r="F886" i="1"/>
  <c r="G685" i="1"/>
  <c r="I685" i="1" s="1"/>
  <c r="F685" i="1"/>
  <c r="G537" i="1"/>
  <c r="I537" i="1" s="1"/>
  <c r="F537" i="1"/>
  <c r="G208" i="1"/>
  <c r="I208" i="1" s="1"/>
  <c r="F208" i="1"/>
  <c r="G93" i="1"/>
  <c r="I93" i="1" s="1"/>
  <c r="F93" i="1"/>
  <c r="G338" i="1"/>
  <c r="I338" i="1" s="1"/>
  <c r="F338" i="1"/>
  <c r="G861" i="1"/>
  <c r="I861" i="1" s="1"/>
  <c r="F861" i="1"/>
  <c r="G1010" i="1"/>
  <c r="I1010" i="1" s="1"/>
  <c r="F1010" i="1"/>
  <c r="G658" i="1"/>
  <c r="I658" i="1" s="1"/>
  <c r="F658" i="1"/>
  <c r="G346" i="1"/>
  <c r="I346" i="1" s="1"/>
  <c r="F346" i="1"/>
  <c r="G1249" i="1"/>
  <c r="I1249" i="1" s="1"/>
  <c r="F1249" i="1"/>
  <c r="G1361" i="1"/>
  <c r="I1361" i="1" s="1"/>
  <c r="F1361" i="1"/>
  <c r="G1180" i="1"/>
  <c r="I1180" i="1" s="1"/>
  <c r="F1180" i="1"/>
  <c r="G850" i="1"/>
  <c r="I850" i="1" s="1"/>
  <c r="F850" i="1"/>
  <c r="G6" i="1"/>
  <c r="I6" i="1" s="1"/>
  <c r="F6" i="1"/>
  <c r="G987" i="1"/>
  <c r="I987" i="1" s="1"/>
  <c r="F987" i="1"/>
  <c r="G1139" i="1"/>
  <c r="I1139" i="1" s="1"/>
  <c r="F1139" i="1"/>
  <c r="G541" i="1"/>
  <c r="I541" i="1" s="1"/>
  <c r="F541" i="1"/>
  <c r="G681" i="1"/>
  <c r="I681" i="1" s="1"/>
  <c r="F681" i="1"/>
  <c r="G973" i="1"/>
  <c r="I973" i="1" s="1"/>
  <c r="F973" i="1"/>
  <c r="G432" i="1"/>
  <c r="I432" i="1" s="1"/>
  <c r="F432" i="1"/>
  <c r="G317" i="1"/>
  <c r="I317" i="1" s="1"/>
  <c r="F317" i="1"/>
  <c r="G402" i="1"/>
  <c r="I402" i="1" s="1"/>
  <c r="F402" i="1"/>
  <c r="G1065" i="1"/>
  <c r="I1065" i="1" s="1"/>
  <c r="F1065" i="1"/>
  <c r="G792" i="1"/>
  <c r="I792" i="1" s="1"/>
  <c r="F792" i="1"/>
  <c r="G511" i="1"/>
  <c r="I511" i="1" s="1"/>
  <c r="F511" i="1"/>
  <c r="G1234" i="1"/>
  <c r="I1234" i="1" s="1"/>
  <c r="F1234" i="1"/>
  <c r="G1322" i="1"/>
  <c r="I1322" i="1" s="1"/>
  <c r="F1322" i="1"/>
  <c r="G1016" i="1"/>
  <c r="I1016" i="1" s="1"/>
  <c r="F1016" i="1"/>
  <c r="G214" i="1"/>
  <c r="I214" i="1" s="1"/>
  <c r="F214" i="1"/>
  <c r="G1141" i="1"/>
  <c r="I1141" i="1" s="1"/>
  <c r="F1141" i="1"/>
  <c r="G18" i="1"/>
  <c r="I18" i="1" s="1"/>
  <c r="F18" i="1"/>
  <c r="G303" i="1"/>
  <c r="I303" i="1" s="1"/>
  <c r="F303" i="1"/>
  <c r="G419" i="1"/>
  <c r="I419" i="1" s="1"/>
  <c r="F419" i="1"/>
  <c r="G340" i="1"/>
  <c r="I340" i="1" s="1"/>
  <c r="F340" i="1"/>
  <c r="G723" i="1"/>
  <c r="I723" i="1" s="1"/>
  <c r="F723" i="1"/>
  <c r="G1009" i="1"/>
  <c r="I1009" i="1" s="1"/>
  <c r="F1009" i="1"/>
  <c r="G1135" i="1"/>
  <c r="I1135" i="1" s="1"/>
  <c r="F1135" i="1"/>
  <c r="G790" i="1"/>
  <c r="I790" i="1" s="1"/>
  <c r="F790" i="1"/>
  <c r="G940" i="1"/>
  <c r="I940" i="1" s="1"/>
  <c r="F940" i="1"/>
  <c r="G26" i="1"/>
  <c r="I26" i="1" s="1"/>
  <c r="F26" i="1"/>
  <c r="G24" i="1"/>
  <c r="I24" i="1" s="1"/>
  <c r="F24" i="1"/>
  <c r="G540" i="1"/>
  <c r="I540" i="1" s="1"/>
  <c r="F540" i="1"/>
  <c r="G523" i="1"/>
  <c r="I523" i="1" s="1"/>
  <c r="F523" i="1"/>
  <c r="G1060" i="1"/>
  <c r="I1060" i="1" s="1"/>
  <c r="F1060" i="1"/>
  <c r="G766" i="1"/>
  <c r="I766" i="1" s="1"/>
  <c r="F766" i="1"/>
  <c r="G205" i="1"/>
  <c r="I205" i="1" s="1"/>
  <c r="F205" i="1"/>
  <c r="G516" i="1"/>
  <c r="I516" i="1" s="1"/>
  <c r="F516" i="1"/>
  <c r="G1369" i="1"/>
  <c r="I1369" i="1" s="1"/>
  <c r="F1369" i="1"/>
  <c r="G1215" i="1"/>
  <c r="I1215" i="1" s="1"/>
  <c r="F1215" i="1"/>
  <c r="G190" i="1"/>
  <c r="I190" i="1" s="1"/>
  <c r="F190" i="1"/>
  <c r="G646" i="1"/>
  <c r="I646" i="1" s="1"/>
  <c r="F646" i="1"/>
  <c r="G1371" i="1"/>
  <c r="I1371" i="1" s="1"/>
  <c r="F1371" i="1"/>
  <c r="G453" i="1"/>
  <c r="I453" i="1" s="1"/>
  <c r="F453" i="1"/>
  <c r="G623" i="1"/>
  <c r="I623" i="1" s="1"/>
  <c r="F623" i="1"/>
  <c r="G312" i="1"/>
  <c r="I312" i="1" s="1"/>
  <c r="F312" i="1"/>
  <c r="G1244" i="1"/>
  <c r="I1244" i="1" s="1"/>
  <c r="F1244" i="1"/>
  <c r="G1316" i="1"/>
  <c r="I1316" i="1" s="1"/>
  <c r="F1316" i="1"/>
  <c r="G1380" i="1"/>
  <c r="I1380" i="1" s="1"/>
  <c r="F1380" i="1"/>
  <c r="G839" i="1"/>
  <c r="I839" i="1" s="1"/>
  <c r="F839" i="1"/>
  <c r="G645" i="1"/>
  <c r="I645" i="1" s="1"/>
  <c r="F645" i="1"/>
  <c r="G313" i="1"/>
  <c r="I313" i="1" s="1"/>
  <c r="F313" i="1"/>
  <c r="G1101" i="1"/>
  <c r="I1101" i="1" s="1"/>
  <c r="F1101" i="1"/>
  <c r="G161" i="1"/>
  <c r="I161" i="1" s="1"/>
  <c r="F161" i="1"/>
  <c r="G1169" i="1"/>
  <c r="I1169" i="1" s="1"/>
  <c r="F1169" i="1"/>
  <c r="G291" i="1"/>
  <c r="I291" i="1" s="1"/>
  <c r="F291" i="1"/>
  <c r="G1245" i="1"/>
  <c r="I1245" i="1" s="1"/>
  <c r="F1245" i="1"/>
  <c r="G1309" i="1"/>
  <c r="I1309" i="1" s="1"/>
  <c r="F1309" i="1"/>
  <c r="G1103" i="1"/>
  <c r="I1103" i="1" s="1"/>
  <c r="F1103" i="1"/>
  <c r="G61" i="1"/>
  <c r="I61" i="1" s="1"/>
  <c r="F61" i="1"/>
  <c r="G683" i="1"/>
  <c r="I683" i="1" s="1"/>
  <c r="F683" i="1"/>
  <c r="G969" i="1"/>
  <c r="I969" i="1" s="1"/>
  <c r="F969" i="1"/>
  <c r="G776" i="1"/>
  <c r="I776" i="1" s="1"/>
  <c r="F776" i="1"/>
  <c r="G318" i="1"/>
  <c r="I318" i="1" s="1"/>
  <c r="F318" i="1"/>
  <c r="G869" i="1"/>
  <c r="I869" i="1" s="1"/>
  <c r="F869" i="1"/>
  <c r="G542" i="1"/>
  <c r="I542" i="1" s="1"/>
  <c r="F542" i="1"/>
  <c r="G233" i="1"/>
  <c r="I233" i="1" s="1"/>
  <c r="F233" i="1"/>
  <c r="G33" i="1"/>
  <c r="I33" i="1" s="1"/>
  <c r="F33" i="1"/>
  <c r="G223" i="1"/>
  <c r="I223" i="1" s="1"/>
  <c r="F223" i="1"/>
  <c r="G221" i="1"/>
  <c r="I221" i="1" s="1"/>
  <c r="F221" i="1"/>
  <c r="G515" i="1"/>
  <c r="I515" i="1" s="1"/>
  <c r="F515" i="1"/>
  <c r="G115" i="1"/>
  <c r="I115" i="1" s="1"/>
  <c r="F115" i="1"/>
  <c r="G334" i="1"/>
  <c r="I334" i="1" s="1"/>
  <c r="F334" i="1"/>
  <c r="G269" i="1"/>
  <c r="I269" i="1" s="1"/>
  <c r="F269" i="1"/>
  <c r="G428" i="1"/>
  <c r="I428" i="1" s="1"/>
  <c r="F428" i="1"/>
  <c r="G1198" i="1"/>
  <c r="I1198" i="1" s="1"/>
  <c r="F1198" i="1"/>
  <c r="G1286" i="1"/>
  <c r="I1286" i="1" s="1"/>
  <c r="F1286" i="1"/>
  <c r="G1358" i="1"/>
  <c r="I1358" i="1" s="1"/>
  <c r="F1358" i="1"/>
  <c r="G908" i="1"/>
  <c r="I908" i="1" s="1"/>
  <c r="F908" i="1"/>
  <c r="G694" i="1"/>
  <c r="I694" i="1" s="1"/>
  <c r="F694" i="1"/>
  <c r="G967" i="1"/>
  <c r="I967" i="1" s="1"/>
  <c r="F967" i="1"/>
  <c r="G617" i="1"/>
  <c r="I617" i="1" s="1"/>
  <c r="F617" i="1"/>
  <c r="G125" i="1"/>
  <c r="I125" i="1" s="1"/>
  <c r="F125" i="1"/>
  <c r="G514" i="1"/>
  <c r="I514" i="1" s="1"/>
  <c r="F514" i="1"/>
  <c r="G965" i="1"/>
  <c r="I965" i="1" s="1"/>
  <c r="F965" i="1"/>
  <c r="G994" i="1"/>
  <c r="I994" i="1" s="1"/>
  <c r="F994" i="1"/>
  <c r="G1247" i="1"/>
  <c r="I1247" i="1" s="1"/>
  <c r="F1247" i="1"/>
  <c r="G1327" i="1"/>
  <c r="I1327" i="1" s="1"/>
  <c r="F1327" i="1"/>
  <c r="G915" i="1"/>
  <c r="I915" i="1" s="1"/>
  <c r="F915" i="1"/>
  <c r="G1054" i="1"/>
  <c r="I1054" i="1" s="1"/>
  <c r="F1054" i="1"/>
  <c r="G1228" i="1"/>
  <c r="I1228" i="1" s="1"/>
  <c r="F1228" i="1"/>
  <c r="G757" i="1"/>
  <c r="I757" i="1" s="1"/>
  <c r="F757" i="1"/>
  <c r="G201" i="1"/>
  <c r="I201" i="1" s="1"/>
  <c r="F201" i="1"/>
  <c r="G8" i="1"/>
  <c r="I8" i="1" s="1"/>
  <c r="F8" i="1"/>
  <c r="G196" i="1"/>
  <c r="I196" i="1" s="1"/>
  <c r="F196" i="1"/>
  <c r="G171" i="1"/>
  <c r="I171" i="1" s="1"/>
  <c r="F171" i="1"/>
  <c r="G1124" i="1"/>
  <c r="I1124" i="1" s="1"/>
  <c r="F1124" i="1"/>
  <c r="G1256" i="1"/>
  <c r="I1256" i="1" s="1"/>
  <c r="F1256" i="1"/>
  <c r="G1328" i="1"/>
  <c r="I1328" i="1" s="1"/>
  <c r="F1328" i="1"/>
  <c r="G1163" i="1"/>
  <c r="I1163" i="1" s="1"/>
  <c r="F1163" i="1"/>
  <c r="G835" i="1"/>
  <c r="I835" i="1" s="1"/>
  <c r="F835" i="1"/>
  <c r="G665" i="1"/>
  <c r="I665" i="1" s="1"/>
  <c r="F665" i="1"/>
  <c r="G1002" i="1"/>
  <c r="I1002" i="1" s="1"/>
  <c r="F1002" i="1"/>
  <c r="G714" i="1"/>
  <c r="I714" i="1" s="1"/>
  <c r="F714" i="1"/>
  <c r="G1089" i="1"/>
  <c r="I1089" i="1" s="1"/>
  <c r="F1089" i="1"/>
  <c r="G841" i="1"/>
  <c r="I841" i="1" s="1"/>
  <c r="F841" i="1"/>
  <c r="G654" i="1"/>
  <c r="I654" i="1" s="1"/>
  <c r="F654" i="1"/>
  <c r="G1072" i="1"/>
  <c r="I1072" i="1" s="1"/>
  <c r="F1072" i="1"/>
  <c r="G920" i="1"/>
  <c r="I920" i="1" s="1"/>
  <c r="F920" i="1"/>
  <c r="G720" i="1"/>
  <c r="I720" i="1" s="1"/>
  <c r="F720" i="1"/>
  <c r="G1111" i="1"/>
  <c r="I1111" i="1" s="1"/>
  <c r="F1111" i="1"/>
  <c r="G791" i="1"/>
  <c r="I791" i="1" s="1"/>
  <c r="F791" i="1"/>
  <c r="G557" i="1"/>
  <c r="I557" i="1" s="1"/>
  <c r="F557" i="1"/>
  <c r="G1038" i="1"/>
  <c r="I1038" i="1" s="1"/>
  <c r="F1038" i="1"/>
  <c r="G686" i="1"/>
  <c r="I686" i="1" s="1"/>
  <c r="F686" i="1"/>
  <c r="G1165" i="1"/>
  <c r="I1165" i="1" s="1"/>
  <c r="F1165" i="1"/>
  <c r="G949" i="1"/>
  <c r="I949" i="1" s="1"/>
  <c r="F949" i="1"/>
  <c r="G581" i="1"/>
  <c r="I581" i="1" s="1"/>
  <c r="F581" i="1"/>
  <c r="G1044" i="1"/>
  <c r="I1044" i="1" s="1"/>
  <c r="F1044" i="1"/>
  <c r="G692" i="1"/>
  <c r="I692" i="1" s="1"/>
  <c r="F692" i="1"/>
  <c r="G497" i="1"/>
  <c r="I497" i="1" s="1"/>
  <c r="F497" i="1"/>
  <c r="G129" i="1"/>
  <c r="I129" i="1" s="1"/>
  <c r="F129" i="1"/>
  <c r="G576" i="1"/>
  <c r="I576" i="1" s="1"/>
  <c r="F576" i="1"/>
  <c r="G344" i="1"/>
  <c r="I344" i="1" s="1"/>
  <c r="F344" i="1"/>
  <c r="G168" i="1"/>
  <c r="I168" i="1" s="1"/>
  <c r="F168" i="1"/>
  <c r="G583" i="1"/>
  <c r="I583" i="1" s="1"/>
  <c r="F583" i="1"/>
  <c r="G367" i="1"/>
  <c r="I367" i="1" s="1"/>
  <c r="F367" i="1"/>
  <c r="G199" i="1"/>
  <c r="I199" i="1" s="1"/>
  <c r="F199" i="1"/>
  <c r="G166" i="1"/>
  <c r="I166" i="1" s="1"/>
  <c r="F166" i="1"/>
  <c r="G47" i="1"/>
  <c r="I47" i="1" s="1"/>
  <c r="F47" i="1"/>
  <c r="G325" i="1"/>
  <c r="I325" i="1" s="1"/>
  <c r="F325" i="1"/>
  <c r="G14" i="1"/>
  <c r="I14" i="1" s="1"/>
  <c r="F14" i="1"/>
  <c r="G388" i="1"/>
  <c r="I388" i="1" s="1"/>
  <c r="F388" i="1"/>
  <c r="G108" i="1"/>
  <c r="I108" i="1" s="1"/>
  <c r="F108" i="1"/>
  <c r="G443" i="1"/>
  <c r="I443" i="1" s="1"/>
  <c r="F443" i="1"/>
  <c r="G139" i="1"/>
  <c r="I139" i="1" s="1"/>
  <c r="F139" i="1"/>
  <c r="G12" i="1"/>
  <c r="I12" i="1" s="1"/>
  <c r="F12" i="1"/>
  <c r="G386" i="1"/>
  <c r="I386" i="1" s="1"/>
  <c r="F386" i="1"/>
  <c r="G106" i="1"/>
  <c r="I106" i="1" s="1"/>
  <c r="F106" i="1"/>
  <c r="G488" i="1"/>
  <c r="I488" i="1" s="1"/>
  <c r="F488" i="1"/>
  <c r="G847" i="1"/>
  <c r="I847" i="1" s="1"/>
  <c r="F847" i="1"/>
  <c r="G873" i="1"/>
  <c r="I873" i="1" s="1"/>
  <c r="F873" i="1"/>
  <c r="G878" i="1"/>
  <c r="I878" i="1" s="1"/>
  <c r="F878" i="1"/>
  <c r="G972" i="1"/>
  <c r="I972" i="1" s="1"/>
  <c r="F972" i="1"/>
  <c r="G401" i="1"/>
  <c r="I401" i="1" s="1"/>
  <c r="F401" i="1"/>
  <c r="G120" i="1"/>
  <c r="I120" i="1" s="1"/>
  <c r="F120" i="1"/>
  <c r="G70" i="1"/>
  <c r="I70" i="1" s="1"/>
  <c r="F70" i="1"/>
  <c r="G314" i="1"/>
  <c r="I314" i="1" s="1"/>
  <c r="F314" i="1"/>
  <c r="G177" i="1"/>
  <c r="I177" i="1" s="1"/>
  <c r="F177" i="1"/>
  <c r="G696" i="1"/>
  <c r="I696" i="1" s="1"/>
  <c r="F696" i="1"/>
  <c r="G113" i="1"/>
  <c r="I113" i="1" s="1"/>
  <c r="F113" i="1"/>
  <c r="G330" i="1"/>
  <c r="I330" i="1" s="1"/>
  <c r="F330" i="1"/>
  <c r="G1257" i="1"/>
  <c r="I1257" i="1" s="1"/>
  <c r="F1257" i="1"/>
  <c r="G1170" i="1"/>
  <c r="I1170" i="1" s="1"/>
  <c r="F1170" i="1"/>
  <c r="G666" i="1"/>
  <c r="I666" i="1" s="1"/>
  <c r="F666" i="1"/>
  <c r="G610" i="1"/>
  <c r="I610" i="1" s="1"/>
  <c r="F610" i="1"/>
  <c r="G435" i="1"/>
  <c r="I435" i="1" s="1"/>
  <c r="F435" i="1"/>
  <c r="G1025" i="1"/>
  <c r="I1025" i="1" s="1"/>
  <c r="F1025" i="1"/>
  <c r="G1131" i="1"/>
  <c r="I1131" i="1" s="1"/>
  <c r="F1131" i="1"/>
  <c r="G1146" i="1"/>
  <c r="I1146" i="1" s="1"/>
  <c r="F1146" i="1"/>
  <c r="G626" i="1"/>
  <c r="I626" i="1" s="1"/>
  <c r="F626" i="1"/>
  <c r="G749" i="1"/>
  <c r="I749" i="1" s="1"/>
  <c r="F749" i="1"/>
  <c r="G256" i="1"/>
  <c r="I256" i="1" s="1"/>
  <c r="F256" i="1"/>
  <c r="G245" i="1"/>
  <c r="I245" i="1" s="1"/>
  <c r="F245" i="1"/>
  <c r="G250" i="1"/>
  <c r="I250" i="1" s="1"/>
  <c r="F250" i="1"/>
  <c r="G505" i="1"/>
  <c r="I505" i="1" s="1"/>
  <c r="F505" i="1"/>
  <c r="G784" i="1"/>
  <c r="I784" i="1" s="1"/>
  <c r="F784" i="1"/>
  <c r="G38" i="1"/>
  <c r="I38" i="1" s="1"/>
  <c r="F38" i="1"/>
  <c r="G1242" i="1"/>
  <c r="I1242" i="1" s="1"/>
  <c r="F1242" i="1"/>
  <c r="G1330" i="1"/>
  <c r="I1330" i="1" s="1"/>
  <c r="F1330" i="1"/>
  <c r="G278" i="1"/>
  <c r="I278" i="1" s="1"/>
  <c r="F278" i="1"/>
  <c r="G1081" i="1"/>
  <c r="I1081" i="1" s="1"/>
  <c r="F1081" i="1"/>
  <c r="G549" i="1"/>
  <c r="I549" i="1" s="1"/>
  <c r="F549" i="1"/>
  <c r="G512" i="1"/>
  <c r="I512" i="1" s="1"/>
  <c r="F512" i="1"/>
  <c r="G405" i="1"/>
  <c r="I405" i="1" s="1"/>
  <c r="F405" i="1"/>
  <c r="G266" i="1"/>
  <c r="I266" i="1" s="1"/>
  <c r="F266" i="1"/>
  <c r="G316" i="1"/>
  <c r="I316" i="1" s="1"/>
  <c r="F316" i="1"/>
  <c r="G478" i="1"/>
  <c r="I478" i="1" s="1"/>
  <c r="F478" i="1"/>
  <c r="G721" i="1"/>
  <c r="I721" i="1" s="1"/>
  <c r="F721" i="1"/>
  <c r="G1087" i="1"/>
  <c r="I1087" i="1" s="1"/>
  <c r="F1087" i="1"/>
  <c r="G1029" i="1"/>
  <c r="I1029" i="1" s="1"/>
  <c r="F1029" i="1"/>
  <c r="G924" i="1"/>
  <c r="I924" i="1" s="1"/>
  <c r="F924" i="1"/>
  <c r="G552" i="1"/>
  <c r="I552" i="1" s="1"/>
  <c r="F552" i="1"/>
  <c r="G150" i="1"/>
  <c r="I150" i="1" s="1"/>
  <c r="F150" i="1"/>
  <c r="G460" i="1"/>
  <c r="I460" i="1" s="1"/>
  <c r="F460" i="1"/>
  <c r="G259" i="1"/>
  <c r="I259" i="1" s="1"/>
  <c r="F259" i="1"/>
  <c r="G900" i="1"/>
  <c r="I900" i="1" s="1"/>
  <c r="F900" i="1"/>
  <c r="G709" i="1"/>
  <c r="I709" i="1" s="1"/>
  <c r="F709" i="1"/>
  <c r="G500" i="1"/>
  <c r="I500" i="1" s="1"/>
  <c r="F500" i="1"/>
  <c r="G570" i="1"/>
  <c r="I570" i="1" s="1"/>
  <c r="F570" i="1"/>
  <c r="G1345" i="1"/>
  <c r="I1345" i="1" s="1"/>
  <c r="F1345" i="1"/>
  <c r="G1283" i="1"/>
  <c r="I1283" i="1" s="1"/>
  <c r="F1283" i="1"/>
  <c r="G227" i="1"/>
  <c r="I227" i="1" s="1"/>
  <c r="F227" i="1"/>
  <c r="G832" i="1"/>
  <c r="I832" i="1" s="1"/>
  <c r="F832" i="1"/>
  <c r="G1299" i="1"/>
  <c r="I1299" i="1" s="1"/>
  <c r="F1299" i="1"/>
  <c r="G176" i="1"/>
  <c r="I176" i="1" s="1"/>
  <c r="F176" i="1"/>
  <c r="G1307" i="1"/>
  <c r="I1307" i="1" s="1"/>
  <c r="F1307" i="1"/>
  <c r="G323" i="1"/>
  <c r="I323" i="1" s="1"/>
  <c r="F323" i="1"/>
  <c r="G644" i="1"/>
  <c r="I644" i="1" s="1"/>
  <c r="F644" i="1"/>
  <c r="G1074" i="1"/>
  <c r="I1074" i="1" s="1"/>
  <c r="F1074" i="1"/>
  <c r="G1149" i="1"/>
  <c r="I1149" i="1" s="1"/>
  <c r="F1149" i="1"/>
  <c r="G364" i="1"/>
  <c r="I364" i="1" s="1"/>
  <c r="F364" i="1"/>
  <c r="G284" i="1"/>
  <c r="I284" i="1" s="1"/>
  <c r="F284" i="1"/>
  <c r="G621" i="1"/>
  <c r="I621" i="1" s="1"/>
  <c r="F621" i="1"/>
  <c r="G571" i="1"/>
  <c r="I571" i="1" s="1"/>
  <c r="F571" i="1"/>
  <c r="G73" i="1"/>
  <c r="I73" i="1" s="1"/>
  <c r="F73" i="1"/>
  <c r="G1260" i="1"/>
  <c r="I1260" i="1" s="1"/>
  <c r="F1260" i="1"/>
  <c r="G1324" i="1"/>
  <c r="I1324" i="1" s="1"/>
  <c r="F1324" i="1"/>
  <c r="G885" i="1"/>
  <c r="I885" i="1" s="1"/>
  <c r="F885" i="1"/>
  <c r="G838" i="1"/>
  <c r="I838" i="1" s="1"/>
  <c r="F838" i="1"/>
  <c r="G1064" i="1"/>
  <c r="I1064" i="1" s="1"/>
  <c r="F1064" i="1"/>
  <c r="G281" i="1"/>
  <c r="I281" i="1" s="1"/>
  <c r="F281" i="1"/>
  <c r="G1172" i="1"/>
  <c r="I1172" i="1" s="1"/>
  <c r="F1172" i="1"/>
  <c r="G162" i="1"/>
  <c r="I162" i="1" s="1"/>
  <c r="F162" i="1"/>
  <c r="G944" i="1"/>
  <c r="I944" i="1" s="1"/>
  <c r="F944" i="1"/>
  <c r="G378" i="1"/>
  <c r="I378" i="1" s="1"/>
  <c r="F378" i="1"/>
  <c r="G1253" i="1"/>
  <c r="I1253" i="1" s="1"/>
  <c r="F1253" i="1"/>
  <c r="G1317" i="1"/>
  <c r="I1317" i="1" s="1"/>
  <c r="F1317" i="1"/>
  <c r="G589" i="1"/>
  <c r="I589" i="1" s="1"/>
  <c r="F589" i="1"/>
  <c r="G333" i="1"/>
  <c r="I333" i="1" s="1"/>
  <c r="F333" i="1"/>
  <c r="G286" i="1"/>
  <c r="I286" i="1" s="1"/>
  <c r="F286" i="1"/>
  <c r="G833" i="1"/>
  <c r="I833" i="1" s="1"/>
  <c r="F833" i="1"/>
  <c r="G752" i="1"/>
  <c r="I752" i="1" s="1"/>
  <c r="F752" i="1"/>
  <c r="G974" i="1"/>
  <c r="I974" i="1" s="1"/>
  <c r="F974" i="1"/>
  <c r="G765" i="1"/>
  <c r="I765" i="1" s="1"/>
  <c r="F765" i="1"/>
  <c r="G486" i="1"/>
  <c r="I486" i="1" s="1"/>
  <c r="F486" i="1"/>
  <c r="G121" i="1"/>
  <c r="I121" i="1" s="1"/>
  <c r="F121" i="1"/>
  <c r="G599" i="1"/>
  <c r="I599" i="1" s="1"/>
  <c r="F599" i="1"/>
  <c r="G111" i="1"/>
  <c r="I111" i="1" s="1"/>
  <c r="F111" i="1"/>
  <c r="G46" i="1"/>
  <c r="I46" i="1" s="1"/>
  <c r="F46" i="1"/>
  <c r="G499" i="1"/>
  <c r="I499" i="1" s="1"/>
  <c r="F499" i="1"/>
  <c r="G60" i="1"/>
  <c r="I60" i="1" s="1"/>
  <c r="F60" i="1"/>
  <c r="G1095" i="1"/>
  <c r="I1095" i="1" s="1"/>
  <c r="F1095" i="1"/>
  <c r="G594" i="1"/>
  <c r="I594" i="1" s="1"/>
  <c r="F594" i="1"/>
  <c r="G1155" i="1"/>
  <c r="I1155" i="1" s="1"/>
  <c r="F1155" i="1"/>
  <c r="G1208" i="1"/>
  <c r="I1208" i="1" s="1"/>
  <c r="F1208" i="1"/>
  <c r="G1294" i="1"/>
  <c r="I1294" i="1" s="1"/>
  <c r="F1294" i="1"/>
  <c r="G1374" i="1"/>
  <c r="I1374" i="1" s="1"/>
  <c r="F1374" i="1"/>
  <c r="G787" i="1"/>
  <c r="I787" i="1" s="1"/>
  <c r="F787" i="1"/>
  <c r="G678" i="1"/>
  <c r="I678" i="1" s="1"/>
  <c r="F678" i="1"/>
  <c r="G783" i="1"/>
  <c r="I783" i="1" s="1"/>
  <c r="F783" i="1"/>
  <c r="G288" i="1"/>
  <c r="I288" i="1" s="1"/>
  <c r="F288" i="1"/>
  <c r="G652" i="1"/>
  <c r="I652" i="1" s="1"/>
  <c r="F652" i="1"/>
  <c r="G114" i="1"/>
  <c r="I114" i="1" s="1"/>
  <c r="F114" i="1"/>
  <c r="G62" i="1"/>
  <c r="I62" i="1" s="1"/>
  <c r="F62" i="1"/>
  <c r="G624" i="1"/>
  <c r="I624" i="1" s="1"/>
  <c r="F624" i="1"/>
  <c r="G1255" i="1"/>
  <c r="I1255" i="1" s="1"/>
  <c r="F1255" i="1"/>
  <c r="G1335" i="1"/>
  <c r="I1335" i="1" s="1"/>
  <c r="F1335" i="1"/>
  <c r="G992" i="1"/>
  <c r="I992" i="1" s="1"/>
  <c r="F992" i="1"/>
  <c r="G1028" i="1"/>
  <c r="I1028" i="1" s="1"/>
  <c r="F1028" i="1"/>
  <c r="G779" i="1"/>
  <c r="I779" i="1" s="1"/>
  <c r="F779" i="1"/>
  <c r="G302" i="1"/>
  <c r="I302" i="1" s="1"/>
  <c r="F302" i="1"/>
  <c r="G193" i="1"/>
  <c r="I193" i="1" s="1"/>
  <c r="F193" i="1"/>
  <c r="G158" i="1"/>
  <c r="I158" i="1" s="1"/>
  <c r="F158" i="1"/>
  <c r="G188" i="1"/>
  <c r="I188" i="1" s="1"/>
  <c r="F188" i="1"/>
  <c r="G163" i="1"/>
  <c r="I163" i="1" s="1"/>
  <c r="F163" i="1"/>
  <c r="G471" i="1"/>
  <c r="I471" i="1" s="1"/>
  <c r="F471" i="1"/>
  <c r="G1264" i="1"/>
  <c r="I1264" i="1" s="1"/>
  <c r="F1264" i="1"/>
  <c r="G1336" i="1"/>
  <c r="I1336" i="1" s="1"/>
  <c r="F1336" i="1"/>
  <c r="G1115" i="1"/>
  <c r="I1115" i="1" s="1"/>
  <c r="F1115" i="1"/>
  <c r="G819" i="1"/>
  <c r="I819" i="1" s="1"/>
  <c r="F819" i="1"/>
  <c r="G573" i="1"/>
  <c r="I573" i="1" s="1"/>
  <c r="F573" i="1"/>
  <c r="G978" i="1"/>
  <c r="I978" i="1" s="1"/>
  <c r="F978" i="1"/>
  <c r="G698" i="1"/>
  <c r="I698" i="1" s="1"/>
  <c r="F698" i="1"/>
  <c r="G1049" i="1"/>
  <c r="I1049" i="1" s="1"/>
  <c r="F1049" i="1"/>
  <c r="G809" i="1"/>
  <c r="I809" i="1" s="1"/>
  <c r="F809" i="1"/>
  <c r="G270" i="1"/>
  <c r="I270" i="1" s="1"/>
  <c r="F270" i="1"/>
  <c r="G1048" i="1"/>
  <c r="I1048" i="1" s="1"/>
  <c r="F1048" i="1"/>
  <c r="G872" i="1"/>
  <c r="I872" i="1" s="1"/>
  <c r="F872" i="1"/>
  <c r="G712" i="1"/>
  <c r="I712" i="1" s="1"/>
  <c r="F712" i="1"/>
  <c r="G1047" i="1"/>
  <c r="I1047" i="1" s="1"/>
  <c r="F1047" i="1"/>
  <c r="G767" i="1"/>
  <c r="I767" i="1" s="1"/>
  <c r="F767" i="1"/>
  <c r="G1174" i="1"/>
  <c r="I1174" i="1" s="1"/>
  <c r="F1174" i="1"/>
  <c r="G1006" i="1"/>
  <c r="I1006" i="1" s="1"/>
  <c r="F1006" i="1"/>
  <c r="G650" i="1"/>
  <c r="I650" i="1" s="1"/>
  <c r="F650" i="1"/>
  <c r="G1157" i="1"/>
  <c r="I1157" i="1" s="1"/>
  <c r="F1157" i="1"/>
  <c r="G933" i="1"/>
  <c r="I933" i="1" s="1"/>
  <c r="F933" i="1"/>
  <c r="G366" i="1"/>
  <c r="I366" i="1" s="1"/>
  <c r="F366" i="1"/>
  <c r="G1004" i="1"/>
  <c r="I1004" i="1" s="1"/>
  <c r="F1004" i="1"/>
  <c r="G684" i="1"/>
  <c r="I684" i="1" s="1"/>
  <c r="F684" i="1"/>
  <c r="G465" i="1"/>
  <c r="I465" i="1" s="1"/>
  <c r="F465" i="1"/>
  <c r="G105" i="1"/>
  <c r="I105" i="1" s="1"/>
  <c r="F105" i="1"/>
  <c r="G496" i="1"/>
  <c r="I496" i="1" s="1"/>
  <c r="F496" i="1"/>
  <c r="G328" i="1"/>
  <c r="I328" i="1" s="1"/>
  <c r="F328" i="1"/>
  <c r="G104" i="1"/>
  <c r="I104" i="1" s="1"/>
  <c r="F104" i="1"/>
  <c r="G559" i="1"/>
  <c r="I559" i="1" s="1"/>
  <c r="F559" i="1"/>
  <c r="G351" i="1"/>
  <c r="I351" i="1" s="1"/>
  <c r="F351" i="1"/>
  <c r="G167" i="1"/>
  <c r="I167" i="1" s="1"/>
  <c r="F167" i="1"/>
  <c r="G142" i="1"/>
  <c r="I142" i="1" s="1"/>
  <c r="F142" i="1"/>
  <c r="G39" i="1"/>
  <c r="I39" i="1" s="1"/>
  <c r="F39" i="1"/>
  <c r="G237" i="1"/>
  <c r="I237" i="1" s="1"/>
  <c r="F237" i="1"/>
  <c r="G660" i="1"/>
  <c r="I660" i="1" s="1"/>
  <c r="F660" i="1"/>
  <c r="G348" i="1"/>
  <c r="I348" i="1" s="1"/>
  <c r="F348" i="1"/>
  <c r="G100" i="1"/>
  <c r="I100" i="1" s="1"/>
  <c r="F100" i="1"/>
  <c r="G411" i="1"/>
  <c r="I411" i="1" s="1"/>
  <c r="F411" i="1"/>
  <c r="G131" i="1"/>
  <c r="I131" i="1" s="1"/>
  <c r="F131" i="1"/>
  <c r="G4" i="1"/>
  <c r="I4" i="1" s="1"/>
  <c r="F4" i="1"/>
  <c r="G354" i="1"/>
  <c r="I354" i="1" s="1"/>
  <c r="F354" i="1"/>
  <c r="G90" i="1"/>
  <c r="I90" i="1" s="1"/>
  <c r="F90" i="1"/>
  <c r="G154" i="1"/>
  <c r="I154" i="1" s="1"/>
  <c r="F154" i="1"/>
  <c r="G1153" i="1"/>
  <c r="I1153" i="1" s="1"/>
  <c r="F1153" i="1"/>
  <c r="G817" i="1"/>
  <c r="I817" i="1" s="1"/>
  <c r="F817" i="1"/>
  <c r="G774" i="1"/>
  <c r="I774" i="1" s="1"/>
  <c r="F774" i="1"/>
  <c r="G956" i="1"/>
  <c r="I956" i="1" s="1"/>
  <c r="F956" i="1"/>
  <c r="G257" i="1"/>
  <c r="I257" i="1" s="1"/>
  <c r="F257" i="1"/>
  <c r="G575" i="1"/>
  <c r="I575" i="1" s="1"/>
  <c r="F575" i="1"/>
  <c r="G563" i="1"/>
  <c r="I563" i="1" s="1"/>
  <c r="F563" i="1"/>
  <c r="G51" i="1"/>
  <c r="I51" i="1" s="1"/>
  <c r="F51" i="1"/>
  <c r="G504" i="1"/>
  <c r="I504" i="1" s="1"/>
  <c r="F504" i="1"/>
  <c r="G622" i="1"/>
  <c r="I622" i="1" s="1"/>
  <c r="F622" i="1"/>
  <c r="G58" i="1"/>
  <c r="I58" i="1" s="1"/>
  <c r="F58" i="1"/>
  <c r="G306" i="1"/>
  <c r="I306" i="1" s="1"/>
  <c r="F306" i="1"/>
  <c r="G1273" i="1"/>
  <c r="I1273" i="1" s="1"/>
  <c r="F1273" i="1"/>
  <c r="G1121" i="1"/>
  <c r="I1121" i="1" s="1"/>
  <c r="F1121" i="1"/>
  <c r="G153" i="1"/>
  <c r="I153" i="1" s="1"/>
  <c r="F153" i="1"/>
  <c r="G771" i="1"/>
  <c r="I771" i="1" s="1"/>
  <c r="F771" i="1"/>
  <c r="G20" i="1"/>
  <c r="I20" i="1" s="1"/>
  <c r="F20" i="1"/>
  <c r="G417" i="1"/>
  <c r="I417" i="1" s="1"/>
  <c r="F417" i="1"/>
  <c r="G1011" i="1"/>
  <c r="I1011" i="1" s="1"/>
  <c r="F1011" i="1"/>
  <c r="G1122" i="1"/>
  <c r="I1122" i="1" s="1"/>
  <c r="F1122" i="1"/>
  <c r="G565" i="1"/>
  <c r="I565" i="1" s="1"/>
  <c r="F565" i="1"/>
  <c r="G708" i="1"/>
  <c r="I708" i="1" s="1"/>
  <c r="F708" i="1"/>
  <c r="G128" i="1"/>
  <c r="I128" i="1" s="1"/>
  <c r="F128" i="1"/>
  <c r="G189" i="1"/>
  <c r="I189" i="1" s="1"/>
  <c r="F189" i="1"/>
  <c r="G186" i="1"/>
  <c r="I186" i="1" s="1"/>
  <c r="F186" i="1"/>
  <c r="G1186" i="1"/>
  <c r="I1186" i="1" s="1"/>
  <c r="F1186" i="1"/>
  <c r="G943" i="1"/>
  <c r="I943" i="1" s="1"/>
  <c r="F943" i="1"/>
  <c r="G30" i="1"/>
  <c r="I30" i="1" s="1"/>
  <c r="F30" i="1"/>
  <c r="G1250" i="1"/>
  <c r="I1250" i="1" s="1"/>
  <c r="F1250" i="1"/>
  <c r="G1338" i="1"/>
  <c r="I1338" i="1" s="1"/>
  <c r="F1338" i="1"/>
  <c r="G179" i="1"/>
  <c r="I179" i="1" s="1"/>
  <c r="F179" i="1"/>
  <c r="G929" i="1"/>
  <c r="I929" i="1" s="1"/>
  <c r="F929" i="1"/>
  <c r="G1092" i="1"/>
  <c r="I1092" i="1" s="1"/>
  <c r="F1092" i="1"/>
  <c r="G480" i="1"/>
  <c r="I480" i="1" s="1"/>
  <c r="F480" i="1"/>
  <c r="G357" i="1"/>
  <c r="I357" i="1" s="1"/>
  <c r="F357" i="1"/>
  <c r="G242" i="1"/>
  <c r="I242" i="1" s="1"/>
  <c r="F242" i="1"/>
  <c r="G1055" i="1"/>
  <c r="I1055" i="1" s="1"/>
  <c r="F1055" i="1"/>
  <c r="G1162" i="1"/>
  <c r="I1162" i="1" s="1"/>
  <c r="F1162" i="1"/>
  <c r="G462" i="1"/>
  <c r="I462" i="1" s="1"/>
  <c r="F462" i="1"/>
  <c r="G1079" i="1"/>
  <c r="I1079" i="1" s="1"/>
  <c r="F1079" i="1"/>
  <c r="G805" i="1"/>
  <c r="I805" i="1" s="1"/>
  <c r="F805" i="1"/>
  <c r="G609" i="1"/>
  <c r="I609" i="1" s="1"/>
  <c r="F609" i="1"/>
  <c r="G200" i="1"/>
  <c r="I200" i="1" s="1"/>
  <c r="F200" i="1"/>
  <c r="G23" i="1"/>
  <c r="I23" i="1" s="1"/>
  <c r="F23" i="1"/>
  <c r="G300" i="1"/>
  <c r="I300" i="1" s="1"/>
  <c r="F300" i="1"/>
  <c r="G538" i="1"/>
  <c r="I538" i="1" s="1"/>
  <c r="F538" i="1"/>
  <c r="G568" i="1"/>
  <c r="I568" i="1" s="1"/>
  <c r="F568" i="1"/>
  <c r="G756" i="1"/>
  <c r="I756" i="1" s="1"/>
  <c r="F756" i="1"/>
  <c r="G436" i="1"/>
  <c r="I436" i="1" s="1"/>
  <c r="F436" i="1"/>
  <c r="G59" i="1"/>
  <c r="I59" i="1" s="1"/>
  <c r="F59" i="1"/>
  <c r="G1346" i="1"/>
  <c r="I1346" i="1" s="1"/>
  <c r="F1346" i="1"/>
  <c r="G1213" i="1"/>
  <c r="I1213" i="1" s="1"/>
  <c r="F1213" i="1"/>
  <c r="G321" i="1"/>
  <c r="I321" i="1" s="1"/>
  <c r="F321" i="1"/>
  <c r="G377" i="1"/>
  <c r="I377" i="1" s="1"/>
  <c r="F377" i="1"/>
  <c r="G1069" i="1"/>
  <c r="I1069" i="1" s="1"/>
  <c r="F1069" i="1"/>
  <c r="G1229" i="1"/>
  <c r="I1229" i="1" s="1"/>
  <c r="F1229" i="1"/>
  <c r="G1243" i="1"/>
  <c r="I1243" i="1" s="1"/>
  <c r="F1243" i="1"/>
  <c r="G797" i="1"/>
  <c r="I797" i="1" s="1"/>
  <c r="F797" i="1"/>
  <c r="G415" i="1"/>
  <c r="I415" i="1" s="1"/>
  <c r="F415" i="1"/>
  <c r="G322" i="1"/>
  <c r="I322" i="1" s="1"/>
  <c r="F322" i="1"/>
  <c r="G470" i="1"/>
  <c r="I470" i="1" s="1"/>
  <c r="F470" i="1"/>
  <c r="G260" i="1"/>
  <c r="I260" i="1" s="1"/>
  <c r="F260" i="1"/>
  <c r="G290" i="1"/>
  <c r="I290" i="1" s="1"/>
  <c r="F290" i="1"/>
  <c r="G569" i="1"/>
  <c r="I569" i="1" s="1"/>
  <c r="F569" i="1"/>
  <c r="G392" i="1"/>
  <c r="I392" i="1" s="1"/>
  <c r="F392" i="1"/>
  <c r="G343" i="1"/>
  <c r="I343" i="1" s="1"/>
  <c r="F343" i="1"/>
  <c r="G1268" i="1"/>
  <c r="I1268" i="1" s="1"/>
  <c r="F1268" i="1"/>
  <c r="G1332" i="1"/>
  <c r="I1332" i="1" s="1"/>
  <c r="F1332" i="1"/>
  <c r="G877" i="1"/>
  <c r="I877" i="1" s="1"/>
  <c r="F877" i="1"/>
  <c r="G1171" i="1"/>
  <c r="I1171" i="1" s="1"/>
  <c r="F1171" i="1"/>
  <c r="G960" i="1"/>
  <c r="I960" i="1" s="1"/>
  <c r="F960" i="1"/>
  <c r="G175" i="1"/>
  <c r="I175" i="1" s="1"/>
  <c r="F175" i="1"/>
  <c r="G611" i="1"/>
  <c r="I611" i="1" s="1"/>
  <c r="F611" i="1"/>
  <c r="G954" i="1"/>
  <c r="I954" i="1" s="1"/>
  <c r="F954" i="1"/>
  <c r="G856" i="1"/>
  <c r="I856" i="1" s="1"/>
  <c r="F856" i="1"/>
  <c r="G1144" i="1"/>
  <c r="I1144" i="1" s="1"/>
  <c r="F1144" i="1"/>
  <c r="G1261" i="1"/>
  <c r="I1261" i="1" s="1"/>
  <c r="F1261" i="1"/>
  <c r="G1333" i="1"/>
  <c r="I1333" i="1" s="1"/>
  <c r="F1333" i="1"/>
  <c r="G733" i="1"/>
  <c r="I733" i="1" s="1"/>
  <c r="F733" i="1"/>
  <c r="G676" i="1"/>
  <c r="I676" i="1" s="1"/>
  <c r="F676" i="1"/>
  <c r="G890" i="1"/>
  <c r="I890" i="1" s="1"/>
  <c r="F890" i="1"/>
  <c r="G801" i="1"/>
  <c r="I801" i="1" s="1"/>
  <c r="F801" i="1"/>
  <c r="G518" i="1"/>
  <c r="I518" i="1" s="1"/>
  <c r="F518" i="1"/>
  <c r="G814" i="1"/>
  <c r="I814" i="1" s="1"/>
  <c r="F814" i="1"/>
  <c r="G649" i="1"/>
  <c r="I649" i="1" s="1"/>
  <c r="F649" i="1"/>
  <c r="G422" i="1"/>
  <c r="I422" i="1" s="1"/>
  <c r="F422" i="1"/>
  <c r="G592" i="1"/>
  <c r="I592" i="1" s="1"/>
  <c r="F592" i="1"/>
  <c r="G535" i="1"/>
  <c r="I535" i="1" s="1"/>
  <c r="F535" i="1"/>
  <c r="G485" i="1"/>
  <c r="I485" i="1" s="1"/>
  <c r="F485" i="1"/>
  <c r="G532" i="1"/>
  <c r="I532" i="1" s="1"/>
  <c r="F532" i="1"/>
  <c r="G491" i="1"/>
  <c r="I491" i="1" s="1"/>
  <c r="F491" i="1"/>
  <c r="G482" i="1"/>
  <c r="I482" i="1" s="1"/>
  <c r="F482" i="1"/>
  <c r="G642" i="1"/>
  <c r="I642" i="1" s="1"/>
  <c r="F642" i="1"/>
  <c r="G170" i="1"/>
  <c r="I170" i="1" s="1"/>
  <c r="F170" i="1"/>
  <c r="G867" i="1"/>
  <c r="I867" i="1" s="1"/>
  <c r="F867" i="1"/>
  <c r="G1218" i="1"/>
  <c r="I1218" i="1" s="1"/>
  <c r="F1218" i="1"/>
  <c r="G1302" i="1"/>
  <c r="I1302" i="1" s="1"/>
  <c r="F1302" i="1"/>
  <c r="G1382" i="1"/>
  <c r="I1382" i="1" s="1"/>
  <c r="F1382" i="1"/>
  <c r="G794" i="1"/>
  <c r="I794" i="1" s="1"/>
  <c r="F794" i="1"/>
  <c r="G789" i="1"/>
  <c r="I789" i="1" s="1"/>
  <c r="F789" i="1"/>
  <c r="G695" i="1"/>
  <c r="I695" i="1" s="1"/>
  <c r="F695" i="1"/>
  <c r="G359" i="1"/>
  <c r="I359" i="1" s="1"/>
  <c r="F359" i="1"/>
  <c r="G292" i="1"/>
  <c r="I292" i="1" s="1"/>
  <c r="F292" i="1"/>
  <c r="G887" i="1"/>
  <c r="I887" i="1" s="1"/>
  <c r="F887" i="1"/>
  <c r="G178" i="1"/>
  <c r="I178" i="1" s="1"/>
  <c r="F178" i="1"/>
  <c r="G1221" i="1"/>
  <c r="I1221" i="1" s="1"/>
  <c r="F1221" i="1"/>
  <c r="G1271" i="1"/>
  <c r="I1271" i="1" s="1"/>
  <c r="F1271" i="1"/>
  <c r="G1351" i="1"/>
  <c r="I1351" i="1" s="1"/>
  <c r="F1351" i="1"/>
  <c r="G1036" i="1"/>
  <c r="I1036" i="1" s="1"/>
  <c r="F1036" i="1"/>
  <c r="G852" i="1"/>
  <c r="I852" i="1" s="1"/>
  <c r="F852" i="1"/>
  <c r="G704" i="1"/>
  <c r="I704" i="1" s="1"/>
  <c r="F704" i="1"/>
  <c r="G796" i="1"/>
  <c r="I796" i="1" s="1"/>
  <c r="F796" i="1"/>
  <c r="G42" i="1"/>
  <c r="I42" i="1" s="1"/>
  <c r="F42" i="1"/>
  <c r="G126" i="1"/>
  <c r="I126" i="1" s="1"/>
  <c r="F126" i="1"/>
  <c r="G37" i="1"/>
  <c r="I37" i="1" s="1"/>
  <c r="F37" i="1"/>
  <c r="G234" i="1"/>
  <c r="I234" i="1" s="1"/>
  <c r="F234" i="1"/>
  <c r="G427" i="1"/>
  <c r="I427" i="1" s="1"/>
  <c r="F427" i="1"/>
  <c r="G1272" i="1"/>
  <c r="I1272" i="1" s="1"/>
  <c r="F1272" i="1"/>
  <c r="G1344" i="1"/>
  <c r="I1344" i="1" s="1"/>
  <c r="F1344" i="1"/>
  <c r="G1075" i="1"/>
  <c r="I1075" i="1" s="1"/>
  <c r="F1075" i="1"/>
  <c r="G811" i="1"/>
  <c r="I811" i="1" s="1"/>
  <c r="F811" i="1"/>
  <c r="G350" i="1"/>
  <c r="I350" i="1" s="1"/>
  <c r="F350" i="1"/>
  <c r="G882" i="1"/>
  <c r="I882" i="1" s="1"/>
  <c r="F882" i="1"/>
  <c r="G682" i="1"/>
  <c r="I682" i="1" s="1"/>
  <c r="F682" i="1"/>
  <c r="G1041" i="1"/>
  <c r="I1041" i="1" s="1"/>
  <c r="F1041" i="1"/>
  <c r="G777" i="1"/>
  <c r="I777" i="1" s="1"/>
  <c r="F777" i="1"/>
  <c r="G206" i="1"/>
  <c r="I206" i="1" s="1"/>
  <c r="F206" i="1"/>
  <c r="G1040" i="1"/>
  <c r="I1040" i="1" s="1"/>
  <c r="F1040" i="1"/>
  <c r="G848" i="1"/>
  <c r="I848" i="1" s="1"/>
  <c r="F848" i="1"/>
  <c r="G688" i="1"/>
  <c r="I688" i="1" s="1"/>
  <c r="F688" i="1"/>
  <c r="G1007" i="1"/>
  <c r="I1007" i="1" s="1"/>
  <c r="F1007" i="1"/>
  <c r="G759" i="1"/>
  <c r="I759" i="1" s="1"/>
  <c r="F759" i="1"/>
  <c r="G1158" i="1"/>
  <c r="I1158" i="1" s="1"/>
  <c r="F1158" i="1"/>
  <c r="G950" i="1"/>
  <c r="I950" i="1" s="1"/>
  <c r="F950" i="1"/>
  <c r="G606" i="1"/>
  <c r="I606" i="1" s="1"/>
  <c r="F606" i="1"/>
  <c r="G1133" i="1"/>
  <c r="I1133" i="1" s="1"/>
  <c r="F1133" i="1"/>
  <c r="G925" i="1"/>
  <c r="I925" i="1" s="1"/>
  <c r="F925" i="1"/>
  <c r="G174" i="1"/>
  <c r="I174" i="1" s="1"/>
  <c r="F174" i="1"/>
  <c r="G948" i="1"/>
  <c r="I948" i="1" s="1"/>
  <c r="F948" i="1"/>
  <c r="G675" i="1"/>
  <c r="I675" i="1" s="1"/>
  <c r="F675" i="1"/>
  <c r="G449" i="1"/>
  <c r="I449" i="1" s="1"/>
  <c r="F449" i="1"/>
  <c r="G89" i="1"/>
  <c r="I89" i="1" s="1"/>
  <c r="F89" i="1"/>
  <c r="G464" i="1"/>
  <c r="I464" i="1" s="1"/>
  <c r="F464" i="1"/>
  <c r="G280" i="1"/>
  <c r="I280" i="1" s="1"/>
  <c r="F280" i="1"/>
  <c r="G88" i="1"/>
  <c r="I88" i="1" s="1"/>
  <c r="F88" i="1"/>
  <c r="G519" i="1"/>
  <c r="I519" i="1" s="1"/>
  <c r="F519" i="1"/>
  <c r="G327" i="1"/>
  <c r="I327" i="1" s="1"/>
  <c r="F327" i="1"/>
  <c r="G119" i="1"/>
  <c r="I119" i="1" s="1"/>
  <c r="F119" i="1"/>
  <c r="G110" i="1"/>
  <c r="I110" i="1" s="1"/>
  <c r="F110" i="1"/>
  <c r="G15" i="1"/>
  <c r="I15" i="1" s="1"/>
  <c r="F15" i="1"/>
  <c r="G213" i="1"/>
  <c r="I213" i="1" s="1"/>
  <c r="F213" i="1"/>
  <c r="G636" i="1"/>
  <c r="I636" i="1" s="1"/>
  <c r="F636" i="1"/>
  <c r="G276" i="1"/>
  <c r="I276" i="1" s="1"/>
  <c r="F276" i="1"/>
  <c r="G69" i="1"/>
  <c r="I69" i="1" s="1"/>
  <c r="F69" i="1"/>
  <c r="G387" i="1"/>
  <c r="I387" i="1" s="1"/>
  <c r="F387" i="1"/>
  <c r="G107" i="1"/>
  <c r="I107" i="1" s="1"/>
  <c r="F107" i="1"/>
  <c r="G586" i="1"/>
  <c r="I586" i="1" s="1"/>
  <c r="F586" i="1"/>
  <c r="G258" i="1"/>
  <c r="I258" i="1" s="1"/>
  <c r="F258" i="1"/>
  <c r="G82" i="1"/>
  <c r="I82" i="1" s="1"/>
  <c r="F82" i="1"/>
  <c r="G414" i="1"/>
  <c r="I414" i="1" s="1"/>
  <c r="F414" i="1"/>
  <c r="G418" i="1"/>
  <c r="I418" i="1" s="1"/>
  <c r="F418" i="1"/>
  <c r="G1104" i="1"/>
  <c r="I1104" i="1" s="1"/>
  <c r="F1104" i="1"/>
  <c r="G718" i="1"/>
  <c r="I718" i="1" s="1"/>
  <c r="F718" i="1"/>
  <c r="G876" i="1"/>
  <c r="I876" i="1" s="1"/>
  <c r="F876" i="1"/>
  <c r="G225" i="1"/>
  <c r="I225" i="1" s="1"/>
  <c r="F225" i="1"/>
  <c r="G391" i="1"/>
  <c r="I391" i="1" s="1"/>
  <c r="F391" i="1"/>
  <c r="G283" i="1"/>
  <c r="I283" i="1" s="1"/>
  <c r="F283" i="1"/>
  <c r="G1105" i="1"/>
  <c r="I1105" i="1" s="1"/>
  <c r="F1105" i="1"/>
  <c r="G423" i="1"/>
  <c r="I423" i="1" s="1"/>
  <c r="F423" i="1"/>
  <c r="G382" i="1"/>
  <c r="I382" i="1" s="1"/>
  <c r="F382" i="1"/>
  <c r="G159" i="1"/>
  <c r="I159" i="1" s="1"/>
  <c r="F159" i="1"/>
  <c r="G122" i="1"/>
  <c r="I122" i="1" s="1"/>
  <c r="F122" i="1"/>
  <c r="G1281" i="1"/>
  <c r="I1281" i="1" s="1"/>
  <c r="F1281" i="1"/>
  <c r="G1097" i="1"/>
  <c r="I1097" i="1" s="1"/>
  <c r="F1097" i="1"/>
  <c r="G152" i="1"/>
  <c r="I152" i="1" s="1"/>
  <c r="F152" i="1"/>
  <c r="G638" i="1"/>
  <c r="I638" i="1" s="1"/>
  <c r="F638" i="1"/>
  <c r="G490" i="1"/>
  <c r="I490" i="1" s="1"/>
  <c r="F490" i="1"/>
  <c r="G329" i="1"/>
  <c r="I329" i="1" s="1"/>
  <c r="F329" i="1"/>
  <c r="G979" i="1"/>
  <c r="I979" i="1" s="1"/>
  <c r="F979" i="1"/>
  <c r="G1090" i="1"/>
  <c r="I1090" i="1" s="1"/>
  <c r="F1090" i="1"/>
  <c r="G968" i="1"/>
  <c r="I968" i="1" s="1"/>
  <c r="F968" i="1"/>
  <c r="G409" i="1"/>
  <c r="I409" i="1" s="1"/>
  <c r="F409" i="1"/>
  <c r="G41" i="1"/>
  <c r="I41" i="1" s="1"/>
  <c r="F41" i="1"/>
  <c r="G564" i="1"/>
  <c r="I564" i="1" s="1"/>
  <c r="F564" i="1"/>
  <c r="G1123" i="1"/>
  <c r="I1123" i="1" s="1"/>
  <c r="F1123" i="1"/>
  <c r="G1220" i="1"/>
  <c r="I1220" i="1" s="1"/>
  <c r="F1220" i="1"/>
  <c r="G807" i="1"/>
  <c r="I807" i="1" s="1"/>
  <c r="F807" i="1"/>
  <c r="G459" i="1"/>
  <c r="I459" i="1" s="1"/>
  <c r="F459" i="1"/>
  <c r="G1258" i="1"/>
  <c r="I1258" i="1" s="1"/>
  <c r="F1258" i="1"/>
  <c r="G1354" i="1"/>
  <c r="I1354" i="1" s="1"/>
  <c r="F1354" i="1"/>
  <c r="G947" i="1"/>
  <c r="I947" i="1" s="1"/>
  <c r="F947" i="1"/>
  <c r="G597" i="1"/>
  <c r="I597" i="1" s="1"/>
  <c r="F597" i="1"/>
  <c r="G892" i="1"/>
  <c r="I892" i="1" s="1"/>
  <c r="F892" i="1"/>
  <c r="G368" i="1"/>
  <c r="I368" i="1" s="1"/>
  <c r="F368" i="1"/>
  <c r="G253" i="1"/>
  <c r="I253" i="1" s="1"/>
  <c r="F253" i="1"/>
  <c r="G1027" i="1"/>
  <c r="I1027" i="1" s="1"/>
  <c r="F1027" i="1"/>
  <c r="G421" i="1"/>
  <c r="I421" i="1" s="1"/>
  <c r="F421" i="1"/>
  <c r="G1082" i="1"/>
  <c r="I1082" i="1" s="1"/>
  <c r="F1082" i="1"/>
  <c r="G1056" i="1"/>
  <c r="I1056" i="1" s="1"/>
  <c r="F1056" i="1"/>
  <c r="G1071" i="1"/>
  <c r="I1071" i="1" s="1"/>
  <c r="F1071" i="1"/>
  <c r="G781" i="1"/>
  <c r="I781" i="1" s="1"/>
  <c r="F781" i="1"/>
  <c r="G601" i="1"/>
  <c r="I601" i="1" s="1"/>
  <c r="F601" i="1"/>
  <c r="G144" i="1"/>
  <c r="I144" i="1" s="1"/>
  <c r="F144" i="1"/>
  <c r="G373" i="1"/>
  <c r="I373" i="1" s="1"/>
  <c r="F373" i="1"/>
  <c r="G268" i="1"/>
  <c r="I268" i="1" s="1"/>
  <c r="F268" i="1"/>
  <c r="G498" i="1"/>
  <c r="I498" i="1" s="1"/>
  <c r="F498" i="1"/>
  <c r="G31" i="1"/>
  <c r="I31" i="1" s="1"/>
  <c r="F31" i="1"/>
  <c r="G521" i="1"/>
  <c r="I521" i="1" s="1"/>
  <c r="F521" i="1"/>
  <c r="G299" i="1"/>
  <c r="I299" i="1" s="1"/>
  <c r="F299" i="1"/>
  <c r="G1362" i="1"/>
  <c r="I1362" i="1" s="1"/>
  <c r="F1362" i="1"/>
  <c r="G1357" i="1"/>
  <c r="I1357" i="1" s="1"/>
  <c r="F1357" i="1"/>
  <c r="G1019" i="1"/>
  <c r="I1019" i="1" s="1"/>
  <c r="F1019" i="1"/>
  <c r="G904" i="1"/>
  <c r="I904" i="1" s="1"/>
  <c r="F904" i="1"/>
  <c r="G648" i="1"/>
  <c r="I648" i="1" s="1"/>
  <c r="F648" i="1"/>
  <c r="G961" i="1"/>
  <c r="I961" i="1" s="1"/>
  <c r="F961" i="1"/>
  <c r="G526" i="1"/>
  <c r="I526" i="1" s="1"/>
  <c r="F526" i="1"/>
  <c r="G1251" i="1"/>
  <c r="I1251" i="1" s="1"/>
  <c r="F1251" i="1"/>
  <c r="G1127" i="1"/>
  <c r="I1127" i="1" s="1"/>
  <c r="F1127" i="1"/>
  <c r="G309" i="1"/>
  <c r="I309" i="1" s="1"/>
  <c r="F309" i="1"/>
  <c r="G1177" i="1"/>
  <c r="I1177" i="1" s="1"/>
  <c r="F1177" i="1"/>
  <c r="G1259" i="1"/>
  <c r="I1259" i="1" s="1"/>
  <c r="F1259" i="1"/>
  <c r="G937" i="1"/>
  <c r="I937" i="1" s="1"/>
  <c r="F937" i="1"/>
  <c r="G277" i="1"/>
  <c r="I277" i="1" s="1"/>
  <c r="F277" i="1"/>
  <c r="G395" i="1"/>
  <c r="I395" i="1" s="1"/>
  <c r="F395" i="1"/>
  <c r="G342" i="1"/>
  <c r="I342" i="1" s="1"/>
  <c r="F342" i="1"/>
  <c r="G625" i="1"/>
  <c r="I625" i="1" s="1"/>
  <c r="F625" i="1"/>
  <c r="G244" i="1"/>
  <c r="I244" i="1" s="1"/>
  <c r="F244" i="1"/>
  <c r="G913" i="1"/>
  <c r="I913" i="1" s="1"/>
  <c r="F913" i="1"/>
  <c r="G946" i="1"/>
  <c r="I946" i="1" s="1"/>
  <c r="F946" i="1"/>
  <c r="G546" i="1"/>
  <c r="I546" i="1" s="1"/>
  <c r="F546" i="1"/>
  <c r="G1182" i="1"/>
  <c r="I1182" i="1" s="1"/>
  <c r="F1182" i="1"/>
  <c r="G1276" i="1"/>
  <c r="I1276" i="1" s="1"/>
  <c r="F1276" i="1"/>
  <c r="G1340" i="1"/>
  <c r="I1340" i="1" s="1"/>
  <c r="F1340" i="1"/>
  <c r="G494" i="1"/>
  <c r="I494" i="1" s="1"/>
  <c r="F494" i="1"/>
  <c r="G883" i="1"/>
  <c r="I883" i="1" s="1"/>
  <c r="F883" i="1"/>
  <c r="G670" i="1"/>
  <c r="I670" i="1" s="1"/>
  <c r="F670" i="1"/>
  <c r="G501" i="1"/>
  <c r="I501" i="1" s="1"/>
  <c r="F501" i="1"/>
  <c r="G907" i="1"/>
  <c r="I907" i="1" s="1"/>
  <c r="F907" i="1"/>
  <c r="G703" i="1"/>
  <c r="I703" i="1" s="1"/>
  <c r="F703" i="1"/>
  <c r="G829" i="1"/>
  <c r="I829" i="1" s="1"/>
  <c r="F829" i="1"/>
  <c r="G1195" i="1"/>
  <c r="I1195" i="1" s="1"/>
  <c r="F1195" i="1"/>
  <c r="G1269" i="1"/>
  <c r="I1269" i="1" s="1"/>
  <c r="F1269" i="1"/>
  <c r="G1349" i="1"/>
  <c r="I1349" i="1" s="1"/>
  <c r="F1349" i="1"/>
  <c r="G1020" i="1"/>
  <c r="I1020" i="1" s="1"/>
  <c r="F1020" i="1"/>
  <c r="G356" i="1"/>
  <c r="I356" i="1" s="1"/>
  <c r="F356" i="1"/>
  <c r="G818" i="1"/>
  <c r="I818" i="1" s="1"/>
  <c r="F818" i="1"/>
  <c r="G769" i="1"/>
  <c r="I769" i="1" s="1"/>
  <c r="F769" i="1"/>
  <c r="G895" i="1"/>
  <c r="I895" i="1" s="1"/>
  <c r="F895" i="1"/>
  <c r="G798" i="1"/>
  <c r="I798" i="1" s="1"/>
  <c r="F798" i="1"/>
  <c r="G238" i="1"/>
  <c r="I238" i="1" s="1"/>
  <c r="F238" i="1"/>
  <c r="G593" i="1"/>
  <c r="I593" i="1" s="1"/>
  <c r="F593" i="1"/>
  <c r="G472" i="1"/>
  <c r="I472" i="1" s="1"/>
  <c r="F472" i="1"/>
  <c r="G503" i="1"/>
  <c r="I503" i="1" s="1"/>
  <c r="F503" i="1"/>
  <c r="G381" i="1"/>
  <c r="I381" i="1" s="1"/>
  <c r="F381" i="1"/>
  <c r="G524" i="1"/>
  <c r="I524" i="1" s="1"/>
  <c r="F524" i="1"/>
  <c r="G403" i="1"/>
  <c r="I403" i="1" s="1"/>
  <c r="F403" i="1"/>
  <c r="G458" i="1"/>
  <c r="I458" i="1" s="1"/>
  <c r="F458" i="1"/>
  <c r="G942" i="1"/>
  <c r="I942" i="1" s="1"/>
  <c r="F942" i="1"/>
  <c r="G195" i="1"/>
  <c r="I195" i="1" s="1"/>
  <c r="F195" i="1"/>
  <c r="G1167" i="1"/>
  <c r="I1167" i="1" s="1"/>
  <c r="F1167" i="1"/>
  <c r="G1238" i="1"/>
  <c r="I1238" i="1" s="1"/>
  <c r="F1238" i="1"/>
  <c r="G1310" i="1"/>
  <c r="I1310" i="1" s="1"/>
  <c r="F1310" i="1"/>
  <c r="G710" i="1"/>
  <c r="I710" i="1" s="1"/>
  <c r="F710" i="1"/>
  <c r="G746" i="1"/>
  <c r="I746" i="1" s="1"/>
  <c r="F746" i="1"/>
  <c r="G780" i="1"/>
  <c r="I780" i="1" s="1"/>
  <c r="F780" i="1"/>
  <c r="G846" i="1"/>
  <c r="I846" i="1" s="1"/>
  <c r="F846" i="1"/>
  <c r="G135" i="1"/>
  <c r="I135" i="1" s="1"/>
  <c r="F135" i="1"/>
  <c r="G467" i="1"/>
  <c r="I467" i="1" s="1"/>
  <c r="F467" i="1"/>
  <c r="G860" i="1"/>
  <c r="I860" i="1" s="1"/>
  <c r="F860" i="1"/>
  <c r="G3" i="1"/>
  <c r="I3" i="1" s="1"/>
  <c r="F3" i="1"/>
  <c r="G430" i="1"/>
  <c r="I430" i="1" s="1"/>
  <c r="F430" i="1"/>
  <c r="G1279" i="1"/>
  <c r="I1279" i="1" s="1"/>
  <c r="F1279" i="1"/>
  <c r="G180" i="1"/>
  <c r="I180" i="1" s="1"/>
  <c r="F180" i="1"/>
  <c r="G335" i="1"/>
  <c r="I335" i="1" s="1"/>
  <c r="F335" i="1"/>
  <c r="G1147" i="1"/>
  <c r="I1147" i="1" s="1"/>
  <c r="F1147" i="1"/>
  <c r="G1143" i="1"/>
  <c r="I1143" i="1" s="1"/>
  <c r="F1143" i="1"/>
  <c r="G788" i="1"/>
  <c r="I788" i="1" s="1"/>
  <c r="F788" i="1"/>
  <c r="G34" i="1"/>
  <c r="I34" i="1" s="1"/>
  <c r="F34" i="1"/>
  <c r="G261" i="1"/>
  <c r="I261" i="1" s="1"/>
  <c r="F261" i="1"/>
  <c r="G21" i="1"/>
  <c r="I21" i="1" s="1"/>
  <c r="F21" i="1"/>
  <c r="G226" i="1"/>
  <c r="I226" i="1" s="1"/>
  <c r="F226" i="1"/>
  <c r="G434" i="1"/>
  <c r="I434" i="1" s="1"/>
  <c r="F434" i="1"/>
  <c r="G1280" i="1"/>
  <c r="I1280" i="1" s="1"/>
  <c r="F1280" i="1"/>
  <c r="G1352" i="1"/>
  <c r="I1352" i="1" s="1"/>
  <c r="F1352" i="1"/>
  <c r="G1051" i="1"/>
  <c r="I1051" i="1" s="1"/>
  <c r="F1051" i="1"/>
  <c r="G763" i="1"/>
  <c r="I763" i="1" s="1"/>
  <c r="F763" i="1"/>
  <c r="G222" i="1"/>
  <c r="I222" i="1" s="1"/>
  <c r="F222" i="1"/>
  <c r="G874" i="1"/>
  <c r="I874" i="1" s="1"/>
  <c r="F874" i="1"/>
  <c r="G673" i="1"/>
  <c r="I673" i="1" s="1"/>
  <c r="F673" i="1"/>
  <c r="G1001" i="1"/>
  <c r="I1001" i="1" s="1"/>
  <c r="F1001" i="1"/>
  <c r="G753" i="1"/>
  <c r="I753" i="1" s="1"/>
  <c r="F753" i="1"/>
  <c r="G1136" i="1"/>
  <c r="I1136" i="1" s="1"/>
  <c r="F1136" i="1"/>
  <c r="G1008" i="1"/>
  <c r="I1008" i="1" s="1"/>
  <c r="F1008" i="1"/>
  <c r="G840" i="1"/>
  <c r="I840" i="1" s="1"/>
  <c r="F840" i="1"/>
  <c r="G653" i="1"/>
  <c r="I653" i="1" s="1"/>
  <c r="F653" i="1"/>
  <c r="G975" i="1"/>
  <c r="I975" i="1" s="1"/>
  <c r="F975" i="1"/>
  <c r="G751" i="1"/>
  <c r="I751" i="1" s="1"/>
  <c r="F751" i="1"/>
  <c r="G1134" i="1"/>
  <c r="I1134" i="1" s="1"/>
  <c r="F1134" i="1"/>
  <c r="G934" i="1"/>
  <c r="I934" i="1" s="1"/>
  <c r="F934" i="1"/>
  <c r="G582" i="1"/>
  <c r="I582" i="1" s="1"/>
  <c r="F582" i="1"/>
  <c r="G1117" i="1"/>
  <c r="I1117" i="1" s="1"/>
  <c r="F1117" i="1"/>
  <c r="G813" i="1"/>
  <c r="I813" i="1" s="1"/>
  <c r="F813" i="1"/>
  <c r="G1164" i="1"/>
  <c r="I1164" i="1" s="1"/>
  <c r="F1164" i="1"/>
  <c r="G844" i="1"/>
  <c r="I844" i="1" s="1"/>
  <c r="F844" i="1"/>
  <c r="G657" i="1"/>
  <c r="I657" i="1" s="1"/>
  <c r="F657" i="1"/>
  <c r="G441" i="1"/>
  <c r="I441" i="1" s="1"/>
  <c r="F441" i="1"/>
  <c r="G74" i="1"/>
  <c r="I74" i="1" s="1"/>
  <c r="F74" i="1"/>
  <c r="G448" i="1"/>
  <c r="I448" i="1" s="1"/>
  <c r="F448" i="1"/>
  <c r="G272" i="1"/>
  <c r="I272" i="1" s="1"/>
  <c r="F272" i="1"/>
  <c r="G65" i="1"/>
  <c r="I65" i="1" s="1"/>
  <c r="F65" i="1"/>
  <c r="G463" i="1"/>
  <c r="I463" i="1" s="1"/>
  <c r="F463" i="1"/>
  <c r="G271" i="1"/>
  <c r="I271" i="1" s="1"/>
  <c r="F271" i="1"/>
  <c r="G87" i="1"/>
  <c r="I87" i="1" s="1"/>
  <c r="F87" i="1"/>
  <c r="G94" i="1"/>
  <c r="I94" i="1" s="1"/>
  <c r="F94" i="1"/>
  <c r="G7" i="1"/>
  <c r="I7" i="1" s="1"/>
  <c r="F7" i="1"/>
  <c r="G181" i="1"/>
  <c r="I181" i="1" s="1"/>
  <c r="F181" i="1"/>
  <c r="G596" i="1"/>
  <c r="I596" i="1" s="1"/>
  <c r="F596" i="1"/>
  <c r="G252" i="1"/>
  <c r="I252" i="1" s="1"/>
  <c r="F252" i="1"/>
  <c r="G53" i="1"/>
  <c r="I53" i="1" s="1"/>
  <c r="F53" i="1"/>
  <c r="G355" i="1"/>
  <c r="I355" i="1" s="1"/>
  <c r="F355" i="1"/>
  <c r="G99" i="1"/>
  <c r="I99" i="1" s="1"/>
  <c r="F99" i="1"/>
  <c r="G578" i="1"/>
  <c r="I578" i="1" s="1"/>
  <c r="F578" i="1"/>
  <c r="G218" i="1"/>
  <c r="I218" i="1" s="1"/>
  <c r="F218" i="1"/>
  <c r="G67" i="1"/>
  <c r="I67" i="1" s="1"/>
  <c r="F67" i="1"/>
  <c r="G671" i="1"/>
  <c r="I671" i="1" s="1"/>
  <c r="F671" i="1"/>
  <c r="G859" i="1"/>
  <c r="I859" i="1" s="1"/>
  <c r="F859" i="1"/>
  <c r="G824" i="1"/>
  <c r="I824" i="1" s="1"/>
  <c r="F824" i="1"/>
  <c r="G550" i="1"/>
  <c r="I550" i="1" s="1"/>
  <c r="F550" i="1"/>
  <c r="G868" i="1"/>
  <c r="I868" i="1" s="1"/>
  <c r="F868" i="1"/>
  <c r="G209" i="1"/>
  <c r="I209" i="1" s="1"/>
  <c r="F209" i="1"/>
  <c r="G255" i="1"/>
  <c r="I255" i="1" s="1"/>
  <c r="F255" i="1"/>
  <c r="G75" i="1"/>
  <c r="I75" i="1" s="1"/>
  <c r="F75" i="1"/>
  <c r="G897" i="1"/>
  <c r="I897" i="1" s="1"/>
  <c r="F897" i="1"/>
  <c r="G397" i="1"/>
  <c r="I397" i="1" s="1"/>
  <c r="F397" i="1"/>
  <c r="G966" i="1"/>
  <c r="I966" i="1" s="1"/>
  <c r="F966" i="1"/>
  <c r="G103" i="1"/>
  <c r="I103" i="1" s="1"/>
  <c r="F103" i="1"/>
  <c r="G1191" i="1"/>
  <c r="I1191" i="1" s="1"/>
  <c r="F1191" i="1"/>
  <c r="G1297" i="1"/>
  <c r="I1297" i="1" s="1"/>
  <c r="F1297" i="1"/>
  <c r="G982" i="1"/>
  <c r="I982" i="1" s="1"/>
  <c r="F982" i="1"/>
  <c r="G615" i="1"/>
  <c r="I615" i="1" s="1"/>
  <c r="F615" i="1"/>
  <c r="G534" i="1"/>
  <c r="I534" i="1" s="1"/>
  <c r="F534" i="1"/>
  <c r="G410" i="1"/>
  <c r="I410" i="1" s="1"/>
  <c r="F410" i="1"/>
  <c r="G77" i="1"/>
  <c r="I77" i="1" s="1"/>
  <c r="F77" i="1"/>
  <c r="G955" i="1"/>
  <c r="I955" i="1" s="1"/>
  <c r="F955" i="1"/>
  <c r="G930" i="1"/>
  <c r="I930" i="1" s="1"/>
  <c r="F930" i="1"/>
  <c r="G727" i="1"/>
  <c r="I727" i="1" s="1"/>
  <c r="F727" i="1"/>
  <c r="G361" i="1"/>
  <c r="I361" i="1" s="1"/>
  <c r="F361" i="1"/>
  <c r="G551" i="1"/>
  <c r="I551" i="1" s="1"/>
  <c r="F551" i="1"/>
  <c r="G228" i="1"/>
  <c r="I228" i="1" s="1"/>
  <c r="F228" i="1"/>
  <c r="G1030" i="1"/>
  <c r="I1030" i="1" s="1"/>
  <c r="F1030" i="1"/>
  <c r="G1108" i="1"/>
  <c r="I1108" i="1" s="1"/>
  <c r="F1108" i="1"/>
  <c r="G1150" i="1"/>
  <c r="I1150" i="1" s="1"/>
  <c r="F1150" i="1"/>
  <c r="G1176" i="1"/>
  <c r="I1176" i="1" s="1"/>
  <c r="F1176" i="1"/>
  <c r="G1266" i="1"/>
  <c r="I1266" i="1" s="1"/>
  <c r="F1266" i="1"/>
  <c r="G1370" i="1"/>
  <c r="I1370" i="1" s="1"/>
  <c r="F1370" i="1"/>
  <c r="G629" i="1"/>
  <c r="I629" i="1" s="1"/>
  <c r="F629" i="1"/>
  <c r="G634" i="1"/>
  <c r="I634" i="1" s="1"/>
  <c r="F634" i="1"/>
  <c r="G230" i="1"/>
  <c r="I230" i="1" s="1"/>
  <c r="F230" i="1"/>
  <c r="G264" i="1"/>
  <c r="I264" i="1" s="1"/>
  <c r="F264" i="1"/>
  <c r="G197" i="1"/>
  <c r="I197" i="1" s="1"/>
  <c r="F197" i="1"/>
  <c r="G893" i="1"/>
  <c r="I893" i="1" s="1"/>
  <c r="F893" i="1"/>
  <c r="G1091" i="1"/>
  <c r="I1091" i="1" s="1"/>
  <c r="F1091" i="1"/>
  <c r="G706" i="1"/>
  <c r="I706" i="1" s="1"/>
  <c r="F706" i="1"/>
  <c r="G728" i="1"/>
  <c r="I728" i="1" s="1"/>
  <c r="F728" i="1"/>
  <c r="G999" i="1"/>
  <c r="I999" i="1" s="1"/>
  <c r="F999" i="1"/>
  <c r="G605" i="1"/>
  <c r="I605" i="1" s="1"/>
  <c r="F605" i="1"/>
  <c r="G561" i="1"/>
  <c r="I561" i="1" s="1"/>
  <c r="F561" i="1"/>
  <c r="G80" i="1"/>
  <c r="I80" i="1" s="1"/>
  <c r="F80" i="1"/>
  <c r="G54" i="1"/>
  <c r="I54" i="1" s="1"/>
  <c r="F54" i="1"/>
  <c r="G172" i="1"/>
  <c r="I172" i="1" s="1"/>
  <c r="F172" i="1"/>
  <c r="G362" i="1"/>
  <c r="I362" i="1" s="1"/>
  <c r="F362" i="1"/>
  <c r="G620" i="1"/>
  <c r="I620" i="1" s="1"/>
  <c r="F620" i="1"/>
  <c r="G241" i="1"/>
  <c r="I241" i="1" s="1"/>
  <c r="F241" i="1"/>
  <c r="G35" i="1"/>
  <c r="I35" i="1" s="1"/>
  <c r="F35" i="1"/>
  <c r="G2" i="1"/>
  <c r="I2" i="1" s="1"/>
  <c r="F2" i="1"/>
  <c r="G1359" i="1"/>
  <c r="I1359" i="1" s="1"/>
  <c r="F1359" i="1"/>
  <c r="G1355" i="1"/>
  <c r="I1355" i="1" s="1"/>
  <c r="F1355" i="1"/>
  <c r="G1225" i="1"/>
  <c r="I1225" i="1" s="1"/>
  <c r="F1225" i="1"/>
  <c r="G732" i="1"/>
  <c r="I732" i="1" s="1"/>
  <c r="F732" i="1"/>
  <c r="G1235" i="1"/>
  <c r="I1235" i="1" s="1"/>
  <c r="F1235" i="1"/>
  <c r="G151" i="1"/>
  <c r="I151" i="1" s="1"/>
  <c r="F151" i="1"/>
  <c r="G185" i="1"/>
  <c r="I185" i="1" s="1"/>
  <c r="F185" i="1"/>
  <c r="G1315" i="1"/>
  <c r="I1315" i="1" s="1"/>
  <c r="F1315" i="1"/>
  <c r="G412" i="1"/>
  <c r="I412" i="1" s="1"/>
  <c r="F412" i="1"/>
  <c r="G631" i="1"/>
  <c r="I631" i="1" s="1"/>
  <c r="F631" i="1"/>
  <c r="G1323" i="1"/>
  <c r="I1323" i="1" s="1"/>
  <c r="F1323" i="1"/>
  <c r="G891" i="1"/>
  <c r="I891" i="1" s="1"/>
  <c r="F891" i="1"/>
  <c r="G983" i="1"/>
  <c r="I983" i="1" s="1"/>
  <c r="F983" i="1"/>
  <c r="G612" i="1"/>
  <c r="I612" i="1" s="1"/>
  <c r="F612" i="1"/>
  <c r="G1193" i="1"/>
  <c r="I1193" i="1" s="1"/>
  <c r="F1193" i="1"/>
  <c r="G1267" i="1"/>
  <c r="I1267" i="1" s="1"/>
  <c r="F1267" i="1"/>
  <c r="G1339" i="1"/>
  <c r="I1339" i="1" s="1"/>
  <c r="F1339" i="1"/>
  <c r="G793" i="1"/>
  <c r="I793" i="1" s="1"/>
  <c r="F793" i="1"/>
  <c r="G604" i="1"/>
  <c r="I604" i="1" s="1"/>
  <c r="F604" i="1"/>
  <c r="G857" i="1"/>
  <c r="I857" i="1" s="1"/>
  <c r="F857" i="1"/>
  <c r="G959" i="1"/>
  <c r="I959" i="1" s="1"/>
  <c r="F959" i="1"/>
  <c r="G1102" i="1"/>
  <c r="I1102" i="1" s="1"/>
  <c r="F1102" i="1"/>
  <c r="G396" i="1"/>
  <c r="I396" i="1" s="1"/>
  <c r="F396" i="1"/>
  <c r="G896" i="1"/>
  <c r="I896" i="1" s="1"/>
  <c r="F896" i="1"/>
  <c r="G169" i="1"/>
  <c r="I169" i="1" s="1"/>
  <c r="F169" i="1"/>
  <c r="G294" i="1"/>
  <c r="I294" i="1" s="1"/>
  <c r="F294" i="1"/>
  <c r="G855" i="1"/>
  <c r="I855" i="1" s="1"/>
  <c r="F855" i="1"/>
  <c r="G881" i="1"/>
  <c r="I881" i="1" s="1"/>
  <c r="F881" i="1"/>
  <c r="G1151" i="1"/>
  <c r="I1151" i="1" s="1"/>
  <c r="F1151" i="1"/>
  <c r="G1194" i="1"/>
  <c r="I1194" i="1" s="1"/>
  <c r="F1194" i="1"/>
  <c r="G1284" i="1"/>
  <c r="I1284" i="1" s="1"/>
  <c r="F1284" i="1"/>
  <c r="G1348" i="1"/>
  <c r="I1348" i="1" s="1"/>
  <c r="F1348" i="1"/>
  <c r="G517" i="1"/>
  <c r="I517" i="1" s="1"/>
  <c r="F517" i="1"/>
  <c r="G1018" i="1"/>
  <c r="I1018" i="1" s="1"/>
  <c r="F1018" i="1"/>
  <c r="G1126" i="1"/>
  <c r="I1126" i="1" s="1"/>
  <c r="F1126" i="1"/>
  <c r="G413" i="1"/>
  <c r="I413" i="1" s="1"/>
  <c r="F413" i="1"/>
  <c r="G984" i="1"/>
  <c r="I984" i="1" s="1"/>
  <c r="F984" i="1"/>
  <c r="G909" i="1"/>
  <c r="I909" i="1" s="1"/>
  <c r="F909" i="1"/>
  <c r="G374" i="1"/>
  <c r="I374" i="1" s="1"/>
  <c r="F374" i="1"/>
  <c r="G1207" i="1"/>
  <c r="I1207" i="1" s="1"/>
  <c r="F1207" i="1"/>
  <c r="G1277" i="1"/>
  <c r="I1277" i="1" s="1"/>
  <c r="F1277" i="1"/>
  <c r="G1381" i="1"/>
  <c r="I1381" i="1" s="1"/>
  <c r="F1381" i="1"/>
  <c r="G416" i="1"/>
  <c r="I416" i="1" s="1"/>
  <c r="F416" i="1"/>
  <c r="G332" i="1"/>
  <c r="I332" i="1" s="1"/>
  <c r="F332" i="1"/>
  <c r="G810" i="1"/>
  <c r="I810" i="1" s="1"/>
  <c r="F810" i="1"/>
  <c r="G729" i="1"/>
  <c r="I729" i="1" s="1"/>
  <c r="F729" i="1"/>
  <c r="G879" i="1"/>
  <c r="I879" i="1" s="1"/>
  <c r="F879" i="1"/>
  <c r="G782" i="1"/>
  <c r="I782" i="1" s="1"/>
  <c r="F782" i="1"/>
  <c r="G1068" i="1"/>
  <c r="I1068" i="1" s="1"/>
  <c r="F1068" i="1"/>
  <c r="G481" i="1"/>
  <c r="I481" i="1" s="1"/>
  <c r="F481" i="1"/>
  <c r="G216" i="1"/>
  <c r="I216" i="1" s="1"/>
  <c r="F216" i="1"/>
  <c r="G495" i="1"/>
  <c r="I495" i="1" s="1"/>
  <c r="F495" i="1"/>
  <c r="G341" i="1"/>
  <c r="I341" i="1" s="1"/>
  <c r="F341" i="1"/>
  <c r="G468" i="1"/>
  <c r="I468" i="1" s="1"/>
  <c r="F468" i="1"/>
  <c r="G379" i="1"/>
  <c r="I379" i="1" s="1"/>
  <c r="F379" i="1"/>
  <c r="G298" i="1"/>
  <c r="I298" i="1" s="1"/>
  <c r="F298" i="1"/>
  <c r="G862" i="1"/>
  <c r="I862" i="1" s="1"/>
  <c r="F862" i="1"/>
  <c r="G210" i="1"/>
  <c r="I210" i="1" s="1"/>
  <c r="F210" i="1"/>
  <c r="G719" i="1"/>
  <c r="I719" i="1" s="1"/>
  <c r="F719" i="1"/>
  <c r="G1254" i="1"/>
  <c r="I1254" i="1" s="1"/>
  <c r="F1254" i="1"/>
  <c r="G1318" i="1"/>
  <c r="I1318" i="1" s="1"/>
  <c r="F1318" i="1"/>
  <c r="G595" i="1"/>
  <c r="I595" i="1" s="1"/>
  <c r="F595" i="1"/>
  <c r="G680" i="1"/>
  <c r="I680" i="1" s="1"/>
  <c r="F680" i="1"/>
  <c r="G748" i="1"/>
  <c r="I748" i="1" s="1"/>
  <c r="F748" i="1"/>
  <c r="G640" i="1"/>
  <c r="I640" i="1" s="1"/>
  <c r="F640" i="1"/>
  <c r="G102" i="1"/>
  <c r="I102" i="1" s="1"/>
  <c r="F102" i="1"/>
  <c r="G339" i="1"/>
  <c r="I339" i="1" s="1"/>
  <c r="F339" i="1"/>
  <c r="G420" i="1"/>
  <c r="I420" i="1" s="1"/>
  <c r="F420" i="1"/>
  <c r="G1085" i="1"/>
  <c r="I1085" i="1" s="1"/>
  <c r="F1085" i="1"/>
  <c r="G399" i="1"/>
  <c r="I399" i="1" s="1"/>
  <c r="F399" i="1"/>
  <c r="G1287" i="1"/>
  <c r="I1287" i="1" s="1"/>
  <c r="F1287" i="1"/>
  <c r="G475" i="1"/>
  <c r="I475" i="1" s="1"/>
  <c r="F475" i="1"/>
  <c r="G84" i="1"/>
  <c r="I84" i="1" s="1"/>
  <c r="F84" i="1"/>
  <c r="G939" i="1"/>
  <c r="I939" i="1" s="1"/>
  <c r="F939" i="1"/>
  <c r="G799" i="1"/>
  <c r="I799" i="1" s="1"/>
  <c r="F799" i="1"/>
  <c r="G489" i="1"/>
  <c r="I489" i="1" s="1"/>
  <c r="F489" i="1"/>
  <c r="G224" i="1"/>
  <c r="I224" i="1" s="1"/>
  <c r="F224" i="1"/>
  <c r="G165" i="1"/>
  <c r="I165" i="1" s="1"/>
  <c r="F165" i="1"/>
  <c r="G275" i="1"/>
  <c r="I275" i="1" s="1"/>
  <c r="F275" i="1"/>
  <c r="G11" i="1"/>
  <c r="I11" i="1" s="1"/>
  <c r="F11" i="1"/>
  <c r="G1168" i="1"/>
  <c r="I1168" i="1" s="1"/>
  <c r="F1168" i="1"/>
  <c r="G1296" i="1"/>
  <c r="I1296" i="1" s="1"/>
  <c r="F1296" i="1"/>
  <c r="G1360" i="1"/>
  <c r="I1360" i="1" s="1"/>
  <c r="F1360" i="1"/>
  <c r="G1043" i="1"/>
  <c r="I1043" i="1" s="1"/>
  <c r="F1043" i="1"/>
  <c r="G715" i="1"/>
  <c r="I715" i="1" s="1"/>
  <c r="F715" i="1"/>
  <c r="G1154" i="1"/>
  <c r="I1154" i="1" s="1"/>
  <c r="F1154" i="1"/>
  <c r="G842" i="1"/>
  <c r="I842" i="1" s="1"/>
  <c r="F842" i="1"/>
  <c r="G637" i="1"/>
  <c r="I637" i="1" s="1"/>
  <c r="F637" i="1"/>
  <c r="G977" i="1"/>
  <c r="I977" i="1" s="1"/>
  <c r="F977" i="1"/>
  <c r="G745" i="1"/>
  <c r="I745" i="1" s="1"/>
  <c r="F745" i="1"/>
  <c r="G1120" i="1"/>
  <c r="I1120" i="1" s="1"/>
  <c r="F1120" i="1"/>
  <c r="G1000" i="1"/>
  <c r="I1000" i="1" s="1"/>
  <c r="F1000" i="1"/>
  <c r="G808" i="1"/>
  <c r="I808" i="1" s="1"/>
  <c r="F808" i="1"/>
  <c r="G326" i="1"/>
  <c r="I326" i="1" s="1"/>
  <c r="F326" i="1"/>
  <c r="G951" i="1"/>
  <c r="I951" i="1" s="1"/>
  <c r="F951" i="1"/>
  <c r="G743" i="1"/>
  <c r="I743" i="1" s="1"/>
  <c r="F743" i="1"/>
  <c r="G1118" i="1"/>
  <c r="I1118" i="1" s="1"/>
  <c r="F1118" i="1"/>
  <c r="G926" i="1"/>
  <c r="I926" i="1" s="1"/>
  <c r="F926" i="1"/>
  <c r="G438" i="1"/>
  <c r="I438" i="1" s="1"/>
  <c r="F438" i="1"/>
  <c r="G1109" i="1"/>
  <c r="I1109" i="1" s="1"/>
  <c r="F1109" i="1"/>
  <c r="G725" i="1"/>
  <c r="I725" i="1" s="1"/>
  <c r="F725" i="1"/>
  <c r="G1156" i="1"/>
  <c r="I1156" i="1" s="1"/>
  <c r="F1156" i="1"/>
  <c r="G836" i="1"/>
  <c r="I836" i="1" s="1"/>
  <c r="F836" i="1"/>
  <c r="G639" i="1"/>
  <c r="I639" i="1" s="1"/>
  <c r="F639" i="1"/>
  <c r="G393" i="1"/>
  <c r="I393" i="1" s="1"/>
  <c r="F393" i="1"/>
  <c r="G66" i="1"/>
  <c r="I66" i="1" s="1"/>
  <c r="F66" i="1"/>
  <c r="G440" i="1"/>
  <c r="I440" i="1" s="1"/>
  <c r="F440" i="1"/>
  <c r="G248" i="1"/>
  <c r="I248" i="1" s="1"/>
  <c r="F248" i="1"/>
  <c r="G57" i="1"/>
  <c r="I57" i="1" s="1"/>
  <c r="F57" i="1"/>
  <c r="G447" i="1"/>
  <c r="I447" i="1" s="1"/>
  <c r="F447" i="1"/>
  <c r="G247" i="1"/>
  <c r="I247" i="1" s="1"/>
  <c r="F247" i="1"/>
  <c r="G79" i="1"/>
  <c r="I79" i="1" s="1"/>
  <c r="F79" i="1"/>
  <c r="G86" i="1"/>
  <c r="I86" i="1" s="1"/>
  <c r="F86" i="1"/>
  <c r="G469" i="1"/>
  <c r="I469" i="1" s="1"/>
  <c r="F469" i="1"/>
  <c r="G173" i="1"/>
  <c r="I173" i="1" s="1"/>
  <c r="F173" i="1"/>
  <c r="G580" i="1"/>
  <c r="I580" i="1" s="1"/>
  <c r="F580" i="1"/>
  <c r="G220" i="1"/>
  <c r="I220" i="1" s="1"/>
  <c r="F220" i="1"/>
  <c r="G13" i="1"/>
  <c r="I13" i="1" s="1"/>
  <c r="F13" i="1"/>
  <c r="G331" i="1"/>
  <c r="I331" i="1" s="1"/>
  <c r="F331" i="1"/>
  <c r="G91" i="1"/>
  <c r="I91" i="1" s="1"/>
  <c r="F91" i="1"/>
  <c r="G562" i="1"/>
  <c r="I562" i="1" s="1"/>
  <c r="F562" i="1"/>
  <c r="G202" i="1"/>
  <c r="I202" i="1" s="1"/>
  <c r="F202" i="1"/>
  <c r="G43" i="1"/>
  <c r="I43" i="1" s="1"/>
  <c r="F43" i="1"/>
  <c r="G986" i="1"/>
  <c r="I986" i="1" s="1"/>
  <c r="F986" i="1"/>
  <c r="G1178" i="1"/>
  <c r="I1178" i="1" s="1"/>
  <c r="F1178" i="1"/>
  <c r="G662" i="1"/>
  <c r="I662" i="1" s="1"/>
  <c r="F662" i="1"/>
  <c r="G989" i="1"/>
  <c r="I989" i="1" s="1"/>
  <c r="F989" i="1"/>
  <c r="G772" i="1"/>
  <c r="I772" i="1" s="1"/>
  <c r="F772" i="1"/>
  <c r="G544" i="1"/>
  <c r="I544" i="1" s="1"/>
  <c r="F544" i="1"/>
  <c r="G133" i="1"/>
  <c r="I133" i="1" s="1"/>
  <c r="F133" i="1"/>
  <c r="G554" i="1"/>
  <c r="I554" i="1" s="1"/>
  <c r="F554" i="1"/>
  <c r="G590" i="1"/>
  <c r="I590" i="1" s="1"/>
  <c r="F590" i="1"/>
  <c r="G156" i="1"/>
  <c r="I156" i="1" s="1"/>
  <c r="F156" i="1"/>
  <c r="G822" i="1"/>
  <c r="I822" i="1" s="1"/>
  <c r="F822" i="1"/>
  <c r="G64" i="1"/>
  <c r="I64" i="1" s="1"/>
  <c r="F64" i="1"/>
  <c r="G1211" i="1"/>
  <c r="I1211" i="1" s="1"/>
  <c r="F1211" i="1"/>
  <c r="G1329" i="1"/>
  <c r="I1329" i="1" s="1"/>
  <c r="F1329" i="1"/>
  <c r="G958" i="1"/>
  <c r="I958" i="1" s="1"/>
  <c r="F958" i="1"/>
  <c r="G587" i="1"/>
  <c r="I587" i="1" s="1"/>
  <c r="F587" i="1"/>
  <c r="G536" i="1"/>
  <c r="I536" i="1" s="1"/>
  <c r="F536" i="1"/>
  <c r="G864" i="1"/>
  <c r="I864" i="1" s="1"/>
  <c r="F864" i="1"/>
  <c r="G76" i="1"/>
  <c r="I76" i="1" s="1"/>
  <c r="F76" i="1"/>
  <c r="G851" i="1"/>
  <c r="I851" i="1" s="1"/>
  <c r="F851" i="1"/>
  <c r="G664" i="1"/>
  <c r="I664" i="1" s="1"/>
  <c r="F664" i="1"/>
  <c r="G894" i="1"/>
  <c r="I894" i="1" s="1"/>
  <c r="F894" i="1"/>
  <c r="G289" i="1"/>
  <c r="I289" i="1" s="1"/>
  <c r="F289" i="1"/>
  <c r="G279" i="1"/>
  <c r="I279" i="1" s="1"/>
  <c r="F279" i="1"/>
  <c r="G204" i="1"/>
  <c r="I204" i="1" s="1"/>
  <c r="F204" i="1"/>
  <c r="G510" i="1"/>
  <c r="I510" i="1" s="1"/>
  <c r="F510" i="1"/>
  <c r="G426" i="1"/>
  <c r="I426" i="1" s="1"/>
  <c r="F426" i="1"/>
  <c r="G619" i="1"/>
  <c r="I619" i="1" s="1"/>
  <c r="F619" i="1"/>
  <c r="G1192" i="1"/>
  <c r="I1192" i="1" s="1"/>
  <c r="F1192" i="1"/>
  <c r="G1274" i="1"/>
  <c r="I1274" i="1" s="1"/>
  <c r="F1274" i="1"/>
  <c r="G1013" i="1"/>
  <c r="I1013" i="1" s="1"/>
  <c r="F1013" i="1"/>
  <c r="G1066" i="1"/>
  <c r="I1066" i="1" s="1"/>
  <c r="F1066" i="1"/>
  <c r="G831" i="1"/>
  <c r="I831" i="1" s="1"/>
  <c r="F831" i="1"/>
  <c r="G457" i="1"/>
  <c r="I457" i="1" s="1"/>
  <c r="F457" i="1"/>
  <c r="G25" i="1"/>
  <c r="I25" i="1" s="1"/>
  <c r="F25" i="1"/>
  <c r="G484" i="1"/>
  <c r="I484" i="1" s="1"/>
  <c r="F484" i="1"/>
  <c r="G249" i="1"/>
  <c r="I249" i="1" s="1"/>
  <c r="F249" i="1"/>
  <c r="G1067" i="1"/>
  <c r="I1067" i="1" s="1"/>
  <c r="F1067" i="1"/>
  <c r="G598" i="1"/>
  <c r="I598" i="1" s="1"/>
  <c r="F598" i="1"/>
  <c r="G558" i="1"/>
  <c r="I558" i="1" s="1"/>
  <c r="F558" i="1"/>
  <c r="G1142" i="1"/>
  <c r="I1142" i="1" s="1"/>
  <c r="F1142" i="1"/>
  <c r="G1148" i="1"/>
  <c r="I1148" i="1" s="1"/>
  <c r="F1148" i="1"/>
  <c r="G513" i="1"/>
  <c r="I513" i="1" s="1"/>
  <c r="F513" i="1"/>
  <c r="G9" i="1"/>
  <c r="I9" i="1" s="1"/>
  <c r="F9" i="1"/>
  <c r="G22" i="1"/>
  <c r="I22" i="1" s="1"/>
  <c r="F22" i="1"/>
  <c r="G45" i="1"/>
  <c r="I45" i="1" s="1"/>
  <c r="F45" i="1"/>
  <c r="G146" i="1"/>
  <c r="I146" i="1" s="1"/>
  <c r="F146" i="1"/>
  <c r="G802" i="1"/>
  <c r="I802" i="1" s="1"/>
  <c r="F802" i="1"/>
  <c r="G543" i="1"/>
  <c r="I543" i="1" s="1"/>
  <c r="F543" i="1"/>
  <c r="G19" i="1"/>
  <c r="I19" i="1" s="1"/>
  <c r="F19" i="1"/>
  <c r="G1325" i="1"/>
  <c r="I1325" i="1" s="1"/>
  <c r="F1325" i="1"/>
  <c r="G1291" i="1"/>
  <c r="I1291" i="1" s="1"/>
  <c r="F1291" i="1"/>
  <c r="G1173" i="1"/>
  <c r="I1173" i="1" s="1"/>
  <c r="F1173" i="1"/>
  <c r="G509" i="1"/>
  <c r="I509" i="1" s="1"/>
  <c r="F509" i="1"/>
  <c r="G324" i="1"/>
  <c r="I324" i="1" s="1"/>
  <c r="F324" i="1"/>
  <c r="G372" i="1"/>
  <c r="I372" i="1" s="1"/>
  <c r="F372" i="1"/>
  <c r="G1379" i="1"/>
  <c r="I1379" i="1" s="1"/>
  <c r="F1379" i="1"/>
  <c r="G672" i="1"/>
  <c r="I672" i="1" s="1"/>
  <c r="F672" i="1"/>
  <c r="G722" i="1"/>
  <c r="I722" i="1" s="1"/>
  <c r="F722" i="1"/>
  <c r="G1084" i="1"/>
  <c r="I1084" i="1" s="1"/>
  <c r="F1084" i="1"/>
  <c r="G1203" i="1"/>
  <c r="I1203" i="1" s="1"/>
  <c r="F1203" i="1"/>
  <c r="G1275" i="1"/>
  <c r="I1275" i="1" s="1"/>
  <c r="F1275" i="1"/>
  <c r="G1347" i="1"/>
  <c r="I1347" i="1" s="1"/>
  <c r="F1347" i="1"/>
  <c r="G633" i="1"/>
  <c r="I633" i="1" s="1"/>
  <c r="F633" i="1"/>
  <c r="G236" i="1"/>
  <c r="I236" i="1" s="1"/>
  <c r="F236" i="1"/>
  <c r="G849" i="1"/>
  <c r="I849" i="1" s="1"/>
  <c r="F849" i="1"/>
  <c r="G667" i="1"/>
  <c r="I667" i="1" s="1"/>
  <c r="F667" i="1"/>
  <c r="G502" i="1"/>
  <c r="I502" i="1" s="1"/>
  <c r="F502" i="1"/>
  <c r="G647" i="1"/>
  <c r="I647" i="1" s="1"/>
  <c r="F647" i="1"/>
  <c r="G1166" i="1"/>
  <c r="I1166" i="1" s="1"/>
  <c r="F1166" i="1"/>
  <c r="G319" i="1"/>
  <c r="I319" i="1" s="1"/>
  <c r="F319" i="1"/>
  <c r="G553" i="1"/>
  <c r="I553" i="1" s="1"/>
  <c r="F553" i="1"/>
  <c r="G828" i="1"/>
  <c r="I828" i="1" s="1"/>
  <c r="F828" i="1"/>
  <c r="G901" i="1"/>
  <c r="I901" i="1" s="1"/>
  <c r="F901" i="1"/>
  <c r="G918" i="1"/>
  <c r="I918" i="1" s="1"/>
  <c r="F918" i="1"/>
  <c r="G1206" i="1"/>
  <c r="I1206" i="1" s="1"/>
  <c r="F1206" i="1"/>
  <c r="G1292" i="1"/>
  <c r="I1292" i="1" s="1"/>
  <c r="F1292" i="1"/>
  <c r="G1356" i="1"/>
  <c r="I1356" i="1" s="1"/>
  <c r="F1356" i="1"/>
  <c r="G508" i="1"/>
  <c r="I508" i="1" s="1"/>
  <c r="F508" i="1"/>
  <c r="G970" i="1"/>
  <c r="I970" i="1" s="1"/>
  <c r="F970" i="1"/>
  <c r="G741" i="1"/>
  <c r="I741" i="1" s="1"/>
  <c r="F741" i="1"/>
  <c r="G588" i="1"/>
  <c r="I588" i="1" s="1"/>
  <c r="F588" i="1"/>
  <c r="G995" i="1"/>
  <c r="I995" i="1" s="1"/>
  <c r="F995" i="1"/>
  <c r="G618" i="1"/>
  <c r="I618" i="1" s="1"/>
  <c r="F618" i="1"/>
  <c r="G296" i="1"/>
  <c r="I296" i="1" s="1"/>
  <c r="F296" i="1"/>
  <c r="G1217" i="1"/>
  <c r="I1217" i="1" s="1"/>
  <c r="F1217" i="1"/>
  <c r="G1285" i="1"/>
  <c r="I1285" i="1" s="1"/>
  <c r="F1285" i="1"/>
  <c r="G1098" i="1"/>
  <c r="I1098" i="1" s="1"/>
  <c r="F1098" i="1"/>
  <c r="G95" i="1"/>
  <c r="I95" i="1" s="1"/>
  <c r="F95" i="1"/>
  <c r="G803" i="1"/>
  <c r="I803" i="1" s="1"/>
  <c r="F803" i="1"/>
  <c r="G655" i="1"/>
  <c r="I655" i="1" s="1"/>
  <c r="F655" i="1"/>
  <c r="G635" i="1"/>
  <c r="I635" i="1" s="1"/>
  <c r="F635" i="1"/>
  <c r="G735" i="1"/>
  <c r="I735" i="1" s="1"/>
  <c r="F735" i="1"/>
  <c r="G641" i="1"/>
  <c r="I641" i="1" s="1"/>
  <c r="F641" i="1"/>
  <c r="G884" i="1"/>
  <c r="I884" i="1" s="1"/>
  <c r="F884" i="1"/>
  <c r="G433" i="1"/>
  <c r="I433" i="1" s="1"/>
  <c r="F433" i="1"/>
  <c r="G160" i="1"/>
  <c r="I160" i="1" s="1"/>
  <c r="F160" i="1"/>
  <c r="G479" i="1"/>
  <c r="I479" i="1" s="1"/>
  <c r="F479" i="1"/>
  <c r="G301" i="1"/>
  <c r="I301" i="1" s="1"/>
  <c r="F301" i="1"/>
  <c r="G444" i="1"/>
  <c r="I444" i="1" s="1"/>
  <c r="F444" i="1"/>
  <c r="G371" i="1"/>
  <c r="I371" i="1" s="1"/>
  <c r="F371" i="1"/>
  <c r="G274" i="1"/>
  <c r="I274" i="1" s="1"/>
  <c r="F274" i="1"/>
  <c r="G231" i="1"/>
  <c r="I231" i="1" s="1"/>
  <c r="F231" i="1"/>
  <c r="G898" i="1"/>
  <c r="I898" i="1" s="1"/>
  <c r="F898" i="1"/>
  <c r="G957" i="1"/>
  <c r="I957" i="1" s="1"/>
  <c r="F957" i="1"/>
  <c r="G1262" i="1"/>
  <c r="I1262" i="1" s="1"/>
  <c r="F1262" i="1"/>
  <c r="G1334" i="1"/>
  <c r="I1334" i="1" s="1"/>
  <c r="F1334" i="1"/>
  <c r="G858" i="1"/>
  <c r="I858" i="1" s="1"/>
  <c r="F858" i="1"/>
  <c r="G775" i="1"/>
  <c r="I775" i="1" s="1"/>
  <c r="F775" i="1"/>
  <c r="G1042" i="1"/>
  <c r="I1042" i="1" s="1"/>
  <c r="F1042" i="1"/>
  <c r="G1052" i="1"/>
  <c r="I1052" i="1" s="1"/>
  <c r="F1052" i="1"/>
  <c r="G477" i="1"/>
  <c r="I477" i="1" s="1"/>
  <c r="F477" i="1"/>
  <c r="G315" i="1"/>
  <c r="I315" i="1" s="1"/>
  <c r="F315" i="1"/>
  <c r="G614" i="1"/>
  <c r="I614" i="1" s="1"/>
  <c r="F614" i="1"/>
  <c r="G764" i="1"/>
  <c r="I764" i="1" s="1"/>
  <c r="F764" i="1"/>
  <c r="G1160" i="1"/>
  <c r="I1160" i="1" s="1"/>
  <c r="F1160" i="1"/>
  <c r="G1295" i="1"/>
  <c r="I1295" i="1" s="1"/>
  <c r="F1295" i="1"/>
  <c r="G739" i="1"/>
  <c r="I739" i="1" s="1"/>
  <c r="F739" i="1"/>
  <c r="G132" i="1"/>
  <c r="I132" i="1" s="1"/>
  <c r="F132" i="1"/>
  <c r="G889" i="1"/>
  <c r="I889" i="1" s="1"/>
  <c r="F889" i="1"/>
  <c r="G711" i="1"/>
  <c r="I711" i="1" s="1"/>
  <c r="F711" i="1"/>
  <c r="G473" i="1"/>
  <c r="I473" i="1" s="1"/>
  <c r="F473" i="1"/>
  <c r="G487" i="1"/>
  <c r="I487" i="1" s="1"/>
  <c r="F487" i="1"/>
  <c r="G157" i="1"/>
  <c r="I157" i="1" s="1"/>
  <c r="F157" i="1"/>
  <c r="G251" i="1"/>
  <c r="I251" i="1" s="1"/>
  <c r="F251" i="1"/>
  <c r="G1129" i="1"/>
  <c r="I1129" i="1" s="1"/>
  <c r="F1129" i="1"/>
  <c r="G1190" i="1"/>
  <c r="I1190" i="1" s="1"/>
  <c r="F1190" i="1"/>
  <c r="G1304" i="1"/>
  <c r="I1304" i="1" s="1"/>
  <c r="F1304" i="1"/>
  <c r="G1368" i="1"/>
  <c r="I1368" i="1" s="1"/>
  <c r="F1368" i="1"/>
  <c r="G1003" i="1"/>
  <c r="I1003" i="1" s="1"/>
  <c r="F1003" i="1"/>
  <c r="G699" i="1"/>
  <c r="I699" i="1" s="1"/>
  <c r="F699" i="1"/>
  <c r="G1138" i="1"/>
  <c r="I1138" i="1" s="1"/>
  <c r="F1138" i="1"/>
  <c r="G786" i="1"/>
  <c r="I786" i="1" s="1"/>
  <c r="F786" i="1"/>
  <c r="G1161" i="1"/>
  <c r="I1161" i="1" s="1"/>
  <c r="F1161" i="1"/>
  <c r="G953" i="1"/>
  <c r="I953" i="1" s="1"/>
  <c r="F953" i="1"/>
  <c r="G713" i="1"/>
  <c r="I713" i="1" s="1"/>
  <c r="F713" i="1"/>
  <c r="G1112" i="1"/>
  <c r="I1112" i="1" s="1"/>
  <c r="F1112" i="1"/>
  <c r="G952" i="1"/>
  <c r="I952" i="1" s="1"/>
  <c r="F952" i="1"/>
  <c r="G768" i="1"/>
  <c r="I768" i="1" s="1"/>
  <c r="F768" i="1"/>
  <c r="G198" i="1"/>
  <c r="I198" i="1" s="1"/>
  <c r="F198" i="1"/>
  <c r="G935" i="1"/>
  <c r="I935" i="1" s="1"/>
  <c r="F935" i="1"/>
  <c r="G661" i="1"/>
  <c r="I661" i="1" s="1"/>
  <c r="F661" i="1"/>
  <c r="G1110" i="1"/>
  <c r="I1110" i="1" s="1"/>
  <c r="F1110" i="1"/>
  <c r="G758" i="1"/>
  <c r="I758" i="1" s="1"/>
  <c r="F758" i="1"/>
  <c r="G246" i="1"/>
  <c r="I246" i="1" s="1"/>
  <c r="F246" i="1"/>
  <c r="G1093" i="1"/>
  <c r="I1093" i="1" s="1"/>
  <c r="F1093" i="1"/>
  <c r="G717" i="1"/>
  <c r="I717" i="1" s="1"/>
  <c r="F717" i="1"/>
  <c r="G1140" i="1"/>
  <c r="I1140" i="1" s="1"/>
  <c r="F1140" i="1"/>
  <c r="G820" i="1"/>
  <c r="I820" i="1" s="1"/>
  <c r="F820" i="1"/>
  <c r="G585" i="1"/>
  <c r="I585" i="1" s="1"/>
  <c r="F585" i="1"/>
  <c r="G353" i="1"/>
  <c r="I353" i="1" s="1"/>
  <c r="F353" i="1"/>
  <c r="G50" i="1"/>
  <c r="I50" i="1" s="1"/>
  <c r="F50" i="1"/>
  <c r="G408" i="1"/>
  <c r="I408" i="1" s="1"/>
  <c r="F408" i="1"/>
  <c r="G240" i="1"/>
  <c r="I240" i="1" s="1"/>
  <c r="F240" i="1"/>
  <c r="G49" i="1"/>
  <c r="I49" i="1" s="1"/>
  <c r="F49" i="1"/>
  <c r="G439" i="1"/>
  <c r="I439" i="1" s="1"/>
  <c r="F439" i="1"/>
  <c r="G239" i="1"/>
  <c r="I239" i="1" s="1"/>
  <c r="F239" i="1"/>
  <c r="G56" i="1"/>
  <c r="I56" i="1" s="1"/>
  <c r="F56" i="1"/>
  <c r="G78" i="1"/>
  <c r="I78" i="1" s="1"/>
  <c r="F78" i="1"/>
  <c r="G437" i="1"/>
  <c r="I437" i="1" s="1"/>
  <c r="F437" i="1"/>
  <c r="G141" i="1"/>
  <c r="I141" i="1" s="1"/>
  <c r="F141" i="1"/>
  <c r="G572" i="1"/>
  <c r="I572" i="1" s="1"/>
  <c r="F572" i="1"/>
  <c r="G212" i="1"/>
  <c r="I212" i="1" s="1"/>
  <c r="F212" i="1"/>
  <c r="G579" i="1"/>
  <c r="I579" i="1" s="1"/>
  <c r="F579" i="1"/>
  <c r="G235" i="1"/>
  <c r="I235" i="1" s="1"/>
  <c r="F235" i="1"/>
  <c r="G83" i="1"/>
  <c r="I83" i="1" s="1"/>
  <c r="F83" i="1"/>
  <c r="G530" i="1"/>
  <c r="I530" i="1" s="1"/>
  <c r="F530" i="1"/>
  <c r="G194" i="1"/>
  <c r="I194" i="1" s="1"/>
  <c r="F194" i="1"/>
  <c r="G616" i="1"/>
  <c r="I616" i="1" s="1"/>
  <c r="F616" i="1"/>
  <c r="G1021" i="1"/>
  <c r="I1021" i="1" s="1"/>
  <c r="F1021" i="1"/>
  <c r="G1026" i="1"/>
  <c r="I1026" i="1" s="1"/>
  <c r="F1026" i="1"/>
  <c r="G454" i="1"/>
  <c r="I454" i="1" s="1"/>
  <c r="F454" i="1"/>
  <c r="G845" i="1"/>
  <c r="I845" i="1" s="1"/>
  <c r="F845" i="1"/>
  <c r="G574" i="1"/>
  <c r="I574" i="1" s="1"/>
  <c r="F574" i="1"/>
  <c r="G400" i="1"/>
  <c r="I400" i="1" s="1"/>
  <c r="F400" i="1"/>
  <c r="G117" i="1"/>
  <c r="I117" i="1" s="1"/>
  <c r="F117" i="1"/>
  <c r="G394" i="1"/>
  <c r="I394" i="1" s="1"/>
  <c r="F394" i="1"/>
  <c r="G1031" i="1"/>
  <c r="I1031" i="1" s="1"/>
  <c r="F1031" i="1"/>
  <c r="G1035" i="1"/>
  <c r="I1035" i="1" s="1"/>
  <c r="F1035" i="1"/>
  <c r="G659" i="1"/>
  <c r="I659" i="1" s="1"/>
  <c r="F659" i="1"/>
  <c r="G404" i="1"/>
  <c r="I404" i="1" s="1"/>
  <c r="F404" i="1"/>
  <c r="G1223" i="1"/>
  <c r="I1223" i="1" s="1"/>
  <c r="F1223" i="1"/>
  <c r="G1337" i="1"/>
  <c r="I1337" i="1" s="1"/>
  <c r="F1337" i="1"/>
  <c r="G830" i="1"/>
  <c r="I830" i="1" s="1"/>
  <c r="F830" i="1"/>
  <c r="G827" i="1"/>
  <c r="I827" i="1" s="1"/>
  <c r="F827" i="1"/>
  <c r="G304" i="1"/>
  <c r="I304" i="1" s="1"/>
  <c r="F304" i="1"/>
  <c r="G1022" i="1"/>
  <c r="I1022" i="1" s="1"/>
  <c r="F1022" i="1"/>
  <c r="G307" i="1"/>
  <c r="I307" i="1" s="1"/>
  <c r="F307" i="1"/>
  <c r="G795" i="1"/>
  <c r="I795" i="1" s="1"/>
  <c r="F795" i="1"/>
  <c r="G627" i="1"/>
  <c r="I627" i="1" s="1"/>
  <c r="F627" i="1"/>
  <c r="G1053" i="1"/>
  <c r="I1053" i="1" s="1"/>
  <c r="F1053" i="1"/>
  <c r="G137" i="1"/>
  <c r="I137" i="1" s="1"/>
  <c r="F137" i="1"/>
  <c r="G183" i="1"/>
  <c r="I183" i="1" s="1"/>
  <c r="F183" i="1"/>
  <c r="G148" i="1"/>
  <c r="I148" i="1" s="1"/>
  <c r="F148" i="1"/>
  <c r="G1204" i="1"/>
  <c r="I1204" i="1" s="1"/>
  <c r="F1204" i="1"/>
  <c r="G1059" i="1"/>
  <c r="I1059" i="1" s="1"/>
  <c r="F1059" i="1"/>
  <c r="G804" i="1"/>
  <c r="I804" i="1" s="1"/>
  <c r="F804" i="1"/>
  <c r="G1202" i="1"/>
  <c r="I1202" i="1" s="1"/>
  <c r="F1202" i="1"/>
  <c r="G1298" i="1"/>
  <c r="I1298" i="1" s="1"/>
  <c r="F1298" i="1"/>
  <c r="G980" i="1"/>
  <c r="I980" i="1" s="1"/>
  <c r="F980" i="1"/>
  <c r="G938" i="1"/>
  <c r="I938" i="1" s="1"/>
  <c r="F938" i="1"/>
  <c r="G254" i="1"/>
  <c r="I254" i="1" s="1"/>
  <c r="F254" i="1"/>
  <c r="G337" i="1"/>
  <c r="I337" i="1" s="1"/>
  <c r="F337" i="1"/>
  <c r="G431" i="1"/>
  <c r="I431" i="1" s="1"/>
  <c r="F431" i="1"/>
  <c r="G476" i="1"/>
  <c r="I476" i="1" s="1"/>
  <c r="F476" i="1"/>
  <c r="G360" i="1"/>
  <c r="I360" i="1" s="1"/>
  <c r="F360" i="1"/>
  <c r="G931" i="1"/>
  <c r="I931" i="1" s="1"/>
  <c r="F931" i="1"/>
  <c r="G566" i="1"/>
  <c r="I566" i="1" s="1"/>
  <c r="F566" i="1"/>
  <c r="G390" i="1"/>
  <c r="I390" i="1" s="1"/>
  <c r="F390" i="1"/>
  <c r="G1094" i="1"/>
  <c r="I1094" i="1" s="1"/>
  <c r="F1094" i="1"/>
  <c r="G1076" i="1"/>
  <c r="I1076" i="1" s="1"/>
  <c r="F1076" i="1"/>
  <c r="G369" i="1"/>
  <c r="I369" i="1" s="1"/>
  <c r="F369" i="1"/>
  <c r="G48" i="1"/>
  <c r="I48" i="1" s="1"/>
  <c r="F48" i="1"/>
  <c r="G556" i="1"/>
  <c r="I556" i="1" s="1"/>
  <c r="F556" i="1"/>
  <c r="G603" i="1"/>
  <c r="I603" i="1" s="1"/>
  <c r="F603" i="1"/>
  <c r="G27" i="1"/>
  <c r="I27" i="1" s="1"/>
  <c r="F27" i="1"/>
  <c r="G785" i="1"/>
  <c r="I785" i="1" s="1"/>
  <c r="F785" i="1"/>
  <c r="G295" i="1"/>
  <c r="I295" i="1" s="1"/>
  <c r="F295" i="1"/>
  <c r="G871" i="1"/>
  <c r="I871" i="1" s="1"/>
  <c r="F871" i="1"/>
  <c r="G1365" i="1"/>
  <c r="I1365" i="1" s="1"/>
  <c r="F1365" i="1"/>
  <c r="G825" i="1"/>
  <c r="I825" i="1" s="1"/>
  <c r="F825" i="1"/>
  <c r="G600" i="1"/>
  <c r="I600" i="1" s="1"/>
  <c r="F600" i="1"/>
  <c r="G910" i="1"/>
  <c r="I910" i="1" s="1"/>
  <c r="F910" i="1"/>
  <c r="G525" i="1"/>
  <c r="I525" i="1" s="1"/>
  <c r="F525" i="1"/>
  <c r="G545" i="1"/>
  <c r="I545" i="1" s="1"/>
  <c r="F545" i="1"/>
  <c r="G736" i="1"/>
  <c r="I736" i="1" s="1"/>
  <c r="F736" i="1"/>
  <c r="G932" i="1"/>
  <c r="I932" i="1" s="1"/>
  <c r="F932" i="1"/>
  <c r="G902" i="1"/>
  <c r="I902" i="1" s="1"/>
  <c r="F902" i="1"/>
  <c r="G1216" i="1"/>
  <c r="I1216" i="1" s="1"/>
  <c r="F1216" i="1"/>
  <c r="G1300" i="1"/>
  <c r="I1300" i="1" s="1"/>
  <c r="F1300" i="1"/>
  <c r="G1364" i="1"/>
  <c r="I1364" i="1" s="1"/>
  <c r="F1364" i="1"/>
  <c r="G522" i="1"/>
  <c r="I522" i="1" s="1"/>
  <c r="F522" i="1"/>
  <c r="G906" i="1"/>
  <c r="I906" i="1" s="1"/>
  <c r="F906" i="1"/>
  <c r="G1212" i="1"/>
  <c r="I1212" i="1" s="1"/>
  <c r="F1212" i="1"/>
  <c r="G308" i="1"/>
  <c r="I308" i="1" s="1"/>
  <c r="F308" i="1"/>
  <c r="G1023" i="1"/>
  <c r="I1023" i="1" s="1"/>
  <c r="F1023" i="1"/>
  <c r="G96" i="1"/>
  <c r="I96" i="1" s="1"/>
  <c r="F96" i="1"/>
  <c r="G118" i="1"/>
  <c r="I118" i="1" s="1"/>
  <c r="F118" i="1"/>
  <c r="G1227" i="1"/>
  <c r="I1227" i="1" s="1"/>
  <c r="F1227" i="1"/>
  <c r="G1293" i="1"/>
  <c r="I1293" i="1" s="1"/>
  <c r="F1293" i="1"/>
  <c r="G669" i="1"/>
  <c r="I669" i="1" s="1"/>
  <c r="F669" i="1"/>
  <c r="G72" i="1"/>
  <c r="I72" i="1" s="1"/>
  <c r="F72" i="1"/>
  <c r="G755" i="1"/>
  <c r="I755" i="1" s="1"/>
  <c r="F755" i="1"/>
  <c r="G406" i="1"/>
  <c r="I406" i="1" s="1"/>
  <c r="F406" i="1"/>
  <c r="G976" i="1"/>
  <c r="I976" i="1" s="1"/>
  <c r="F976" i="1"/>
  <c r="G679" i="1"/>
  <c r="I679" i="1" s="1"/>
  <c r="F679" i="1"/>
  <c r="G1077" i="1"/>
  <c r="I1077" i="1" s="1"/>
  <c r="F1077" i="1"/>
  <c r="G724" i="1"/>
  <c r="I724" i="1" s="1"/>
  <c r="F724" i="1"/>
  <c r="G385" i="1"/>
  <c r="I385" i="1" s="1"/>
  <c r="F385" i="1"/>
  <c r="G136" i="1"/>
  <c r="I136" i="1" s="1"/>
  <c r="F136" i="1"/>
  <c r="G455" i="1"/>
  <c r="I455" i="1" s="1"/>
  <c r="F455" i="1"/>
  <c r="G293" i="1"/>
  <c r="I293" i="1" s="1"/>
  <c r="F293" i="1"/>
  <c r="G5" i="1"/>
  <c r="I5" i="1" s="1"/>
  <c r="F5" i="1"/>
  <c r="G363" i="1"/>
  <c r="I363" i="1" s="1"/>
  <c r="F363" i="1"/>
  <c r="G1083" i="1"/>
  <c r="I1083" i="1" s="1"/>
  <c r="F1083" i="1"/>
  <c r="G143" i="1"/>
  <c r="I143" i="1" s="1"/>
  <c r="F143" i="1"/>
  <c r="G506" i="1"/>
  <c r="I506" i="1" s="1"/>
  <c r="F506" i="1"/>
  <c r="G773" i="1"/>
  <c r="I773" i="1" s="1"/>
  <c r="F773" i="1"/>
  <c r="G1270" i="1"/>
  <c r="I1270" i="1" s="1"/>
  <c r="F1270" i="1"/>
  <c r="G1342" i="1"/>
  <c r="I1342" i="1" s="1"/>
  <c r="F1342" i="1"/>
  <c r="G1024" i="1"/>
  <c r="I1024" i="1" s="1"/>
  <c r="F1024" i="1"/>
  <c r="G687" i="1"/>
  <c r="I687" i="1" s="1"/>
  <c r="F687" i="1"/>
  <c r="G705" i="1"/>
  <c r="I705" i="1" s="1"/>
  <c r="F705" i="1"/>
  <c r="G996" i="1"/>
  <c r="I996" i="1" s="1"/>
  <c r="F996" i="1"/>
  <c r="G461" i="1"/>
  <c r="I461" i="1" s="1"/>
  <c r="F461" i="1"/>
  <c r="G267" i="1"/>
  <c r="I267" i="1" s="1"/>
  <c r="F267" i="1"/>
  <c r="G737" i="1"/>
  <c r="I737" i="1" s="1"/>
  <c r="F737" i="1"/>
  <c r="G1037" i="1"/>
  <c r="I1037" i="1" s="1"/>
  <c r="F1037" i="1"/>
  <c r="G1199" i="1"/>
  <c r="I1199" i="1" s="1"/>
  <c r="F1199" i="1"/>
  <c r="G1311" i="1"/>
  <c r="I1311" i="1" s="1"/>
  <c r="F1311" i="1"/>
  <c r="G730" i="1"/>
  <c r="I730" i="1" s="1"/>
  <c r="F730" i="1"/>
  <c r="G123" i="1"/>
  <c r="I123" i="1" s="1"/>
  <c r="F123" i="1"/>
  <c r="G998" i="1"/>
  <c r="I998" i="1" s="1"/>
  <c r="F998" i="1"/>
  <c r="G806" i="1"/>
  <c r="I806" i="1" s="1"/>
  <c r="F806" i="1"/>
  <c r="G305" i="1"/>
  <c r="I305" i="1" s="1"/>
  <c r="F305" i="1"/>
  <c r="G287" i="1"/>
  <c r="I287" i="1" s="1"/>
  <c r="F287" i="1"/>
  <c r="G149" i="1"/>
  <c r="I149" i="1" s="1"/>
  <c r="F149" i="1"/>
  <c r="G219" i="1"/>
  <c r="I219" i="1" s="1"/>
  <c r="F219" i="1"/>
  <c r="G424" i="1"/>
  <c r="I424" i="1" s="1"/>
  <c r="F424" i="1"/>
  <c r="G1232" i="1"/>
  <c r="I1232" i="1" s="1"/>
  <c r="F1232" i="1"/>
  <c r="G1312" i="1"/>
  <c r="I1312" i="1" s="1"/>
  <c r="F1312" i="1"/>
  <c r="G1376" i="1"/>
  <c r="I1376" i="1" s="1"/>
  <c r="F1376" i="1"/>
  <c r="G971" i="1"/>
  <c r="I971" i="1" s="1"/>
  <c r="F971" i="1"/>
  <c r="G691" i="1"/>
  <c r="I691" i="1" s="1"/>
  <c r="F691" i="1"/>
  <c r="G1114" i="1"/>
  <c r="I1114" i="1" s="1"/>
  <c r="F1114" i="1"/>
  <c r="G762" i="1"/>
  <c r="I762" i="1" s="1"/>
  <c r="F762" i="1"/>
  <c r="G1137" i="1"/>
  <c r="I1137" i="1" s="1"/>
  <c r="F1137" i="1"/>
  <c r="G921" i="1"/>
  <c r="I921" i="1" s="1"/>
  <c r="F921" i="1"/>
  <c r="G697" i="1"/>
  <c r="I697" i="1" s="1"/>
  <c r="F697" i="1"/>
  <c r="G1096" i="1"/>
  <c r="I1096" i="1" s="1"/>
  <c r="F1096" i="1"/>
  <c r="G936" i="1"/>
  <c r="I936" i="1" s="1"/>
  <c r="F936" i="1"/>
  <c r="G760" i="1"/>
  <c r="I760" i="1" s="1"/>
  <c r="F760" i="1"/>
  <c r="G1159" i="1"/>
  <c r="I1159" i="1" s="1"/>
  <c r="F1159" i="1"/>
  <c r="G927" i="1"/>
  <c r="I927" i="1" s="1"/>
  <c r="F927" i="1"/>
  <c r="G651" i="1"/>
  <c r="I651" i="1" s="1"/>
  <c r="F651" i="1"/>
  <c r="G1086" i="1"/>
  <c r="I1086" i="1" s="1"/>
  <c r="F1086" i="1"/>
  <c r="G726" i="1"/>
  <c r="I726" i="1" s="1"/>
  <c r="F726" i="1"/>
  <c r="G182" i="1"/>
  <c r="I182" i="1" s="1"/>
  <c r="F182" i="1"/>
  <c r="G1045" i="1"/>
  <c r="I1045" i="1" s="1"/>
  <c r="F1045" i="1"/>
  <c r="G693" i="1"/>
  <c r="I693" i="1" s="1"/>
  <c r="F693" i="1"/>
  <c r="G1132" i="1"/>
  <c r="I1132" i="1" s="1"/>
  <c r="F1132" i="1"/>
  <c r="G812" i="1"/>
  <c r="I812" i="1" s="1"/>
  <c r="F812" i="1"/>
  <c r="G577" i="1"/>
  <c r="I577" i="1" s="1"/>
  <c r="F577" i="1"/>
  <c r="G273" i="1"/>
  <c r="I273" i="1" s="1"/>
  <c r="F273" i="1"/>
  <c r="G10" i="1"/>
  <c r="I10" i="1" s="1"/>
  <c r="F10" i="1"/>
  <c r="G384" i="1"/>
  <c r="I384" i="1" s="1"/>
  <c r="F384" i="1"/>
  <c r="G192" i="1"/>
  <c r="I192" i="1" s="1"/>
  <c r="F192" i="1"/>
  <c r="G17" i="1"/>
  <c r="I17" i="1" s="1"/>
  <c r="F17" i="1"/>
  <c r="G407" i="1"/>
  <c r="I407" i="1" s="1"/>
  <c r="F407" i="1"/>
  <c r="G215" i="1"/>
  <c r="I215" i="1" s="1"/>
  <c r="F215" i="1"/>
  <c r="G40" i="1"/>
  <c r="I40" i="1" s="1"/>
  <c r="F40" i="1"/>
  <c r="G71" i="1"/>
  <c r="I71" i="1" s="1"/>
  <c r="F71" i="1"/>
  <c r="G389" i="1"/>
  <c r="I389" i="1" s="1"/>
  <c r="F389" i="1"/>
  <c r="G109" i="1"/>
  <c r="I109" i="1" s="1"/>
  <c r="F109" i="1"/>
  <c r="G492" i="1"/>
  <c r="I492" i="1" s="1"/>
  <c r="F492" i="1"/>
  <c r="G140" i="1"/>
  <c r="I140" i="1" s="1"/>
  <c r="F140" i="1"/>
  <c r="G483" i="1"/>
  <c r="I483" i="1" s="1"/>
  <c r="F483" i="1"/>
  <c r="G187" i="1"/>
  <c r="I187" i="1" s="1"/>
  <c r="F187" i="1"/>
  <c r="G44" i="1"/>
  <c r="I44" i="1" s="1"/>
  <c r="F44" i="1"/>
  <c r="G466" i="1"/>
  <c r="I466" i="1" s="1"/>
  <c r="F466" i="1"/>
  <c r="G138" i="1"/>
  <c r="I138" i="1" s="1"/>
  <c r="F138" i="1"/>
  <c r="G905" i="1"/>
  <c r="I905" i="1" s="1"/>
  <c r="F905" i="1"/>
  <c r="G875" i="1"/>
  <c r="I875" i="1" s="1"/>
  <c r="F875" i="1"/>
  <c r="G962" i="1"/>
  <c r="I962" i="1" s="1"/>
  <c r="F962" i="1"/>
  <c r="G823" i="1"/>
  <c r="I823" i="1" s="1"/>
  <c r="F823" i="1"/>
  <c r="G821" i="1"/>
  <c r="I821" i="1" s="1"/>
  <c r="F821" i="1"/>
  <c r="G358" i="1"/>
  <c r="I358" i="1" s="1"/>
  <c r="F358" i="1"/>
  <c r="G376" i="1"/>
  <c r="I376" i="1" s="1"/>
  <c r="F376" i="1"/>
  <c r="G101" i="1"/>
  <c r="I101" i="1" s="1"/>
  <c r="F101" i="1"/>
  <c r="G370" i="1"/>
  <c r="I370" i="1" s="1"/>
  <c r="F370" i="1"/>
  <c r="G911" i="1"/>
  <c r="I911" i="1" s="1"/>
  <c r="F911" i="1"/>
  <c r="G656" i="1"/>
  <c r="I656" i="1" s="1"/>
  <c r="F656" i="1"/>
  <c r="G701" i="1"/>
  <c r="I701" i="1" s="1"/>
  <c r="F701" i="1"/>
  <c r="G164" i="1"/>
  <c r="I164" i="1" s="1"/>
  <c r="F164" i="1"/>
  <c r="G1241" i="1"/>
  <c r="I1241" i="1" s="1"/>
  <c r="F1241" i="1"/>
  <c r="G1353" i="1"/>
  <c r="I1353" i="1" s="1"/>
  <c r="F1353" i="1"/>
  <c r="G1189" i="1"/>
  <c r="I1189" i="1" s="1"/>
  <c r="F1189" i="1"/>
  <c r="G731" i="1"/>
  <c r="I731" i="1" s="1"/>
  <c r="F731" i="1"/>
  <c r="G493" i="1"/>
  <c r="I493" i="1" s="1"/>
  <c r="F493" i="1"/>
  <c r="G837" i="1"/>
  <c r="I837" i="1" s="1"/>
  <c r="F837" i="1"/>
  <c r="G282" i="1"/>
  <c r="I282" i="1" s="1"/>
  <c r="F282" i="1"/>
  <c r="G747" i="1"/>
  <c r="I747" i="1" s="1"/>
  <c r="F747" i="1"/>
  <c r="G761" i="1"/>
  <c r="I761" i="1" s="1"/>
  <c r="F761" i="1"/>
  <c r="G997" i="1"/>
  <c r="I997" i="1" s="1"/>
  <c r="F997" i="1"/>
  <c r="G560" i="1"/>
  <c r="I560" i="1" s="1"/>
  <c r="F560" i="1"/>
  <c r="G134" i="1"/>
  <c r="I134" i="1" s="1"/>
  <c r="F134" i="1"/>
  <c r="G555" i="1"/>
  <c r="I555" i="1" s="1"/>
  <c r="F555" i="1"/>
  <c r="G520" i="1"/>
  <c r="I520" i="1" s="1"/>
  <c r="F520" i="1"/>
  <c r="G800" i="1"/>
  <c r="I800" i="1" s="1"/>
  <c r="F800" i="1"/>
  <c r="G567" i="1"/>
  <c r="I567" i="1" s="1"/>
  <c r="F567" i="1"/>
  <c r="G1214" i="1"/>
  <c r="I1214" i="1" s="1"/>
  <c r="F1214" i="1"/>
  <c r="G1306" i="1"/>
  <c r="I1306" i="1" s="1"/>
  <c r="F1306" i="1"/>
  <c r="G1017" i="1"/>
  <c r="I1017" i="1" s="1"/>
  <c r="F1017" i="1"/>
  <c r="G922" i="1"/>
  <c r="I922" i="1" s="1"/>
  <c r="F922" i="1"/>
  <c r="G1070" i="1"/>
  <c r="I1070" i="1" s="1"/>
  <c r="F1070" i="1"/>
  <c r="G297" i="1"/>
  <c r="I297" i="1" s="1"/>
  <c r="F297" i="1"/>
  <c r="G375" i="1"/>
  <c r="I375" i="1" s="1"/>
  <c r="F375" i="1"/>
  <c r="G547" i="1"/>
  <c r="I547" i="1" s="1"/>
  <c r="F547" i="1"/>
  <c r="G380" i="1"/>
  <c r="I380" i="1" s="1"/>
  <c r="F380" i="1"/>
  <c r="G923" i="1"/>
  <c r="I923" i="1" s="1"/>
  <c r="F923" i="1"/>
  <c r="G1073" i="1"/>
  <c r="I1073" i="1" s="1"/>
  <c r="F1073" i="1"/>
  <c r="G262" i="1"/>
  <c r="I262" i="1" s="1"/>
  <c r="F262" i="1"/>
  <c r="G1078" i="1"/>
  <c r="I1078" i="1" s="1"/>
  <c r="F1078" i="1"/>
  <c r="G1012" i="1"/>
  <c r="I1012" i="1" s="1"/>
  <c r="F1012" i="1"/>
  <c r="G81" i="1"/>
  <c r="I81" i="1" s="1"/>
  <c r="F81" i="1"/>
  <c r="G32" i="1"/>
  <c r="I32" i="1" s="1"/>
  <c r="F32" i="1"/>
  <c r="G548" i="1"/>
  <c r="I548" i="1" s="1"/>
  <c r="F548" i="1"/>
  <c r="G531" i="1"/>
  <c r="I531" i="1" s="1"/>
  <c r="F531" i="1"/>
  <c r="G945" i="1"/>
  <c r="I945" i="1" s="1"/>
  <c r="F945" i="1"/>
  <c r="G1080" i="1"/>
  <c r="I1080" i="1" s="1"/>
  <c r="F1080" i="1"/>
  <c r="G365" i="1"/>
  <c r="I365" i="1" s="1"/>
  <c r="F365" i="1"/>
  <c r="G232" i="1"/>
  <c r="I232" i="1" s="1"/>
  <c r="F232" i="1"/>
  <c r="G1343" i="1"/>
  <c r="I1343" i="1" s="1"/>
  <c r="F1343" i="1"/>
</calcChain>
</file>

<file path=xl/sharedStrings.xml><?xml version="1.0" encoding="utf-8"?>
<sst xmlns="http://schemas.openxmlformats.org/spreadsheetml/2006/main" count="4166" uniqueCount="192">
  <si>
    <t>survey</t>
  </si>
  <si>
    <t>station</t>
  </si>
  <si>
    <t>ss</t>
  </si>
  <si>
    <t>species</t>
  </si>
  <si>
    <t>weight</t>
  </si>
  <si>
    <t>number</t>
  </si>
  <si>
    <t>bdep</t>
  </si>
  <si>
    <t>lon</t>
  </si>
  <si>
    <t>lat</t>
  </si>
  <si>
    <t>Area</t>
  </si>
  <si>
    <t>Sci_name</t>
  </si>
  <si>
    <t>Fam_name</t>
  </si>
  <si>
    <t>FamGroup</t>
  </si>
  <si>
    <t>gear</t>
  </si>
  <si>
    <t>Tstart</t>
  </si>
  <si>
    <t>Tstop</t>
  </si>
  <si>
    <t>Fhrs</t>
  </si>
  <si>
    <t>Day1</t>
  </si>
  <si>
    <t>Day2</t>
  </si>
  <si>
    <t>hrs1</t>
  </si>
  <si>
    <t>hrs2</t>
  </si>
  <si>
    <t>CARSC04</t>
  </si>
  <si>
    <t>CARANGIDAE</t>
  </si>
  <si>
    <t>TB</t>
  </si>
  <si>
    <t>SCMGR02</t>
  </si>
  <si>
    <t>SCOMBRIDAE</t>
  </si>
  <si>
    <t>NOCATCH</t>
  </si>
  <si>
    <t>OTHER SPP</t>
  </si>
  <si>
    <t>LUTLU06</t>
  </si>
  <si>
    <t>LUTJANIDAE</t>
  </si>
  <si>
    <t>SHACAB1</t>
  </si>
  <si>
    <t>CARCHARHINIDAE</t>
  </si>
  <si>
    <t>MURGY13</t>
  </si>
  <si>
    <t>LUTLU04</t>
  </si>
  <si>
    <t>HOLSA03</t>
  </si>
  <si>
    <t>SEREP12</t>
  </si>
  <si>
    <t>SERRANIDAE</t>
  </si>
  <si>
    <t>SCMAU01</t>
  </si>
  <si>
    <t>GN</t>
  </si>
  <si>
    <t>BALPS02</t>
  </si>
  <si>
    <t>SERAE01</t>
  </si>
  <si>
    <t>SERCE07</t>
  </si>
  <si>
    <t>TS</t>
  </si>
  <si>
    <t>LETLE13</t>
  </si>
  <si>
    <t>LETHRINIDAE</t>
  </si>
  <si>
    <t>LETLE02</t>
  </si>
  <si>
    <t>LUTPA02</t>
  </si>
  <si>
    <t>SEREP07</t>
  </si>
  <si>
    <t>SERPL07</t>
  </si>
  <si>
    <t>CHRCH01</t>
  </si>
  <si>
    <t>CHIROCENTRIDAE</t>
  </si>
  <si>
    <t>SCMTH02</t>
  </si>
  <si>
    <t>LUTLU00</t>
  </si>
  <si>
    <t>SPHSP07</t>
  </si>
  <si>
    <t>HAEPL01</t>
  </si>
  <si>
    <t>SHACA24</t>
  </si>
  <si>
    <t>SCMSM03</t>
  </si>
  <si>
    <t>SHACA14</t>
  </si>
  <si>
    <t>SHASP12</t>
  </si>
  <si>
    <t>LETLE05</t>
  </si>
  <si>
    <t>LETGY02</t>
  </si>
  <si>
    <t>SPAAR00</t>
  </si>
  <si>
    <t>HAEDP01</t>
  </si>
  <si>
    <t>FL</t>
  </si>
  <si>
    <t>LABCH09</t>
  </si>
  <si>
    <t>LUTLU57</t>
  </si>
  <si>
    <t>EPHPL04</t>
  </si>
  <si>
    <t>BELTY08</t>
  </si>
  <si>
    <t>CARCA04</t>
  </si>
  <si>
    <t>CARCA05</t>
  </si>
  <si>
    <t>CARCS13</t>
  </si>
  <si>
    <t>LUTLU50</t>
  </si>
  <si>
    <t>EPHPL03</t>
  </si>
  <si>
    <t>LUTLU18</t>
  </si>
  <si>
    <t>CHACH04</t>
  </si>
  <si>
    <t>BALBS01</t>
  </si>
  <si>
    <t>LUTPR04</t>
  </si>
  <si>
    <t>ACAAC28</t>
  </si>
  <si>
    <t>ACANTHURIDAE</t>
  </si>
  <si>
    <t>MURGY07</t>
  </si>
  <si>
    <t>SCMKA01</t>
  </si>
  <si>
    <t>LETLE10</t>
  </si>
  <si>
    <t>SCMSM01</t>
  </si>
  <si>
    <t>HL</t>
  </si>
  <si>
    <t>ARDAR01</t>
  </si>
  <si>
    <t>FISJU09</t>
  </si>
  <si>
    <t>SIGSI02</t>
  </si>
  <si>
    <t>BL</t>
  </si>
  <si>
    <t>SPAAR02</t>
  </si>
  <si>
    <t>SCMEU02</t>
  </si>
  <si>
    <t>SPHSP20</t>
  </si>
  <si>
    <t>CARDE08</t>
  </si>
  <si>
    <t>HOLMY02</t>
  </si>
  <si>
    <t>LETLE95</t>
  </si>
  <si>
    <t>LETMO01</t>
  </si>
  <si>
    <t>SCAHI02</t>
  </si>
  <si>
    <t>SCASC62</t>
  </si>
  <si>
    <t>SCMRA01</t>
  </si>
  <si>
    <t>SEREP17</t>
  </si>
  <si>
    <t>SIGSI23</t>
  </si>
  <si>
    <t>LUTLU05</t>
  </si>
  <si>
    <t>LETGY05</t>
  </si>
  <si>
    <t>LUTLU11</t>
  </si>
  <si>
    <t>ACAAC15</t>
  </si>
  <si>
    <t>SCASC12</t>
  </si>
  <si>
    <t>SCMGR01</t>
  </si>
  <si>
    <t>SPHSP04</t>
  </si>
  <si>
    <t>LUTMA01</t>
  </si>
  <si>
    <t>SERCE09</t>
  </si>
  <si>
    <t>SERCE12</t>
  </si>
  <si>
    <t>SERVA01</t>
  </si>
  <si>
    <t>MUGCR01</t>
  </si>
  <si>
    <t>ACANA05</t>
  </si>
  <si>
    <t>CHACH52</t>
  </si>
  <si>
    <t>CAREL01</t>
  </si>
  <si>
    <t>CARSC01</t>
  </si>
  <si>
    <t>LETGY06</t>
  </si>
  <si>
    <t>PRIPR03</t>
  </si>
  <si>
    <t>SPASA00</t>
  </si>
  <si>
    <t>CARCA06</t>
  </si>
  <si>
    <t>CARCN01</t>
  </si>
  <si>
    <t>CARCS02</t>
  </si>
  <si>
    <t>HOLAD02</t>
  </si>
  <si>
    <t>CARCS04</t>
  </si>
  <si>
    <t>LUTLU09</t>
  </si>
  <si>
    <t>SPAAR01</t>
  </si>
  <si>
    <t>CAECA01</t>
  </si>
  <si>
    <t>GERGE02</t>
  </si>
  <si>
    <t>SHACA2A</t>
  </si>
  <si>
    <t>SCMSA02</t>
  </si>
  <si>
    <t>SERAP50</t>
  </si>
  <si>
    <t>SCMSC01</t>
  </si>
  <si>
    <t>LABCH10</t>
  </si>
  <si>
    <t>CARDE04</t>
  </si>
  <si>
    <t>MULMO02</t>
  </si>
  <si>
    <t>SIGSI09</t>
  </si>
  <si>
    <t>LUTLU15</t>
  </si>
  <si>
    <t>ECNEC01</t>
  </si>
  <si>
    <t>ARDAR03</t>
  </si>
  <si>
    <t>HAEPL02</t>
  </si>
  <si>
    <t>BS</t>
  </si>
  <si>
    <t>LETLE15</t>
  </si>
  <si>
    <t>LETLE29</t>
  </si>
  <si>
    <t>MUGAG01</t>
  </si>
  <si>
    <t>SEREP18</t>
  </si>
  <si>
    <t>SERCE04</t>
  </si>
  <si>
    <t>ALBAL04</t>
  </si>
  <si>
    <t>CHNCH01</t>
  </si>
  <si>
    <t>MUGMU09</t>
  </si>
  <si>
    <t>PMOAB01</t>
  </si>
  <si>
    <t>SIGSI24</t>
  </si>
  <si>
    <t>SPAAC02</t>
  </si>
  <si>
    <t>THETH01</t>
  </si>
  <si>
    <t>PODPL07</t>
  </si>
  <si>
    <t>ALBAL01</t>
  </si>
  <si>
    <t>CARAL02</t>
  </si>
  <si>
    <t>DIODI01</t>
  </si>
  <si>
    <t>KYPKY03</t>
  </si>
  <si>
    <t>LUTLU92</t>
  </si>
  <si>
    <t>RAYDA61</t>
  </si>
  <si>
    <t>SOLAC00</t>
  </si>
  <si>
    <t>BOTBO04</t>
  </si>
  <si>
    <t>CARCA00</t>
  </si>
  <si>
    <t>CARCA23</t>
  </si>
  <si>
    <t>LUTLU16</t>
  </si>
  <si>
    <t>MUGVA03</t>
  </si>
  <si>
    <t>MULMO01</t>
  </si>
  <si>
    <t>PLACO01</t>
  </si>
  <si>
    <t>LUTLU13</t>
  </si>
  <si>
    <t>SEREP73</t>
  </si>
  <si>
    <t>ACANA07</t>
  </si>
  <si>
    <t>CAESU01</t>
  </si>
  <si>
    <t>CARCS06</t>
  </si>
  <si>
    <t>PLRPL01</t>
  </si>
  <si>
    <t>PLRPL02</t>
  </si>
  <si>
    <t>HEMHE01</t>
  </si>
  <si>
    <t>SCASC01</t>
  </si>
  <si>
    <t>CARCS00</t>
  </si>
  <si>
    <t>SCMSM02</t>
  </si>
  <si>
    <t>SPHSP09</t>
  </si>
  <si>
    <t>LETLE21</t>
  </si>
  <si>
    <t>SCMGY01</t>
  </si>
  <si>
    <t>CARAP02</t>
  </si>
  <si>
    <t>ACAAC33</t>
  </si>
  <si>
    <t>BELTY01</t>
  </si>
  <si>
    <t>BELTY07</t>
  </si>
  <si>
    <t>BALBT01</t>
  </si>
  <si>
    <t>HOLAD04</t>
  </si>
  <si>
    <t>LETAA00</t>
  </si>
  <si>
    <t>MUGVA02</t>
  </si>
  <si>
    <t>sp_old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</si>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</sst>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es_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"/>
      <sheetName val="Species_table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2"/>
  <sheetViews>
    <sheetView tabSelected="1" workbookViewId="0">
      <selection activeCell="H16" sqref="H16"/>
    </sheetView>
  </sheetViews>
  <sheetFormatPr baseColWidth="10" defaultRowHeight="16" x14ac:dyDescent="0.2"/>
  <cols>
    <col min="6" max="6" width="27.83203125" customWidth="1"/>
    <col min="7" max="7" width="20.5" customWidth="1"/>
    <col min="8" max="9" width="16.5" customWidth="1"/>
    <col min="18" max="18" width="22" customWidth="1"/>
    <col min="19" max="19" width="21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190</v>
      </c>
      <c r="E1" t="s">
        <v>3</v>
      </c>
      <c r="F1" t="s">
        <v>10</v>
      </c>
      <c r="G1" t="s">
        <v>11</v>
      </c>
      <c r="H1" t="s">
        <v>12</v>
      </c>
      <c r="I1" t="s">
        <v>191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>
        <v>2012901</v>
      </c>
      <c r="B2">
        <v>1</v>
      </c>
      <c r="C2">
        <v>2012901001</v>
      </c>
      <c r="D2" t="s">
        <v>21</v>
      </c>
      <c r="E2" t="str">
        <f>VLOOKUP(D2,[1]!Species_table[[SpeciesID]:[ID_new]],5,FALSE)</f>
        <v>CARSC04</v>
      </c>
      <c r="F2" t="str">
        <f>VLOOKUP(E2,[1]!Species_table[[ID_new]:[Sci_name_new]],2,FALSE)</f>
        <v>Scomberoides lysan</v>
      </c>
      <c r="G2" t="str">
        <f>VLOOKUP(E2,[1]!Species_table[[ID_new]:[fam_new]],3,FALSE)</f>
        <v>CARANGIDAE</v>
      </c>
      <c r="H2" t="s">
        <v>22</v>
      </c>
      <c r="I2">
        <f>IF(G2=H2,1,0)</f>
        <v>1</v>
      </c>
      <c r="J2">
        <v>11.2</v>
      </c>
      <c r="K2">
        <v>20</v>
      </c>
      <c r="L2">
        <v>23</v>
      </c>
      <c r="M2">
        <v>37.616500000000002</v>
      </c>
      <c r="N2">
        <v>19.149000000000001</v>
      </c>
      <c r="O2">
        <v>5</v>
      </c>
      <c r="Q2" t="s">
        <v>23</v>
      </c>
      <c r="R2" s="1">
        <v>41214.770833333336</v>
      </c>
      <c r="S2" s="1">
        <v>41215.256944444445</v>
      </c>
      <c r="T2">
        <v>11.667</v>
      </c>
      <c r="U2">
        <v>306</v>
      </c>
      <c r="V2">
        <v>307</v>
      </c>
      <c r="W2">
        <v>18.5</v>
      </c>
      <c r="X2">
        <v>6.1666666670000003</v>
      </c>
    </row>
    <row r="3" spans="1:24" x14ac:dyDescent="0.2">
      <c r="A3">
        <v>2012901</v>
      </c>
      <c r="B3">
        <v>1</v>
      </c>
      <c r="C3">
        <v>2012901001</v>
      </c>
      <c r="D3" t="s">
        <v>24</v>
      </c>
      <c r="E3" t="str">
        <f>VLOOKUP(D3,[1]!Species_table[[SpeciesID]:[ID_new]],5,FALSE)</f>
        <v>SCMGR02</v>
      </c>
      <c r="F3" t="str">
        <f>VLOOKUP(E3,[1]!Species_table[[ID_new]:[Sci_name_new]],2,FALSE)</f>
        <v>Grammatorcynus bilineatus</v>
      </c>
      <c r="G3" t="str">
        <f>VLOOKUP(E3,[1]!Species_table[[ID_new]:[fam_new]],3,FALSE)</f>
        <v>SCOMBRIDAE</v>
      </c>
      <c r="H3" t="s">
        <v>25</v>
      </c>
      <c r="I3">
        <f t="shared" ref="I3:I66" si="0">IF(G3=H3,1,0)</f>
        <v>1</v>
      </c>
      <c r="J3">
        <v>0.98</v>
      </c>
      <c r="K3">
        <v>2</v>
      </c>
      <c r="L3">
        <v>23</v>
      </c>
      <c r="M3">
        <v>37.616500000000002</v>
      </c>
      <c r="N3">
        <v>19.149000000000001</v>
      </c>
      <c r="O3">
        <v>5</v>
      </c>
      <c r="Q3" t="s">
        <v>23</v>
      </c>
      <c r="R3" s="1">
        <v>41214.770833333336</v>
      </c>
      <c r="S3" s="1">
        <v>41215.256944444445</v>
      </c>
      <c r="T3">
        <v>11.667</v>
      </c>
      <c r="U3">
        <v>306</v>
      </c>
      <c r="V3">
        <v>307</v>
      </c>
      <c r="W3">
        <v>18.5</v>
      </c>
      <c r="X3">
        <v>6.1669999999999998</v>
      </c>
    </row>
    <row r="4" spans="1:24" x14ac:dyDescent="0.2">
      <c r="A4">
        <v>2012901</v>
      </c>
      <c r="B4">
        <v>2</v>
      </c>
      <c r="C4">
        <v>2012901002</v>
      </c>
      <c r="D4" t="s">
        <v>26</v>
      </c>
      <c r="E4" t="str">
        <f>VLOOKUP(D4,[1]!Species_table[[SpeciesID]:[ID_new]],5,FALSE)</f>
        <v>NOCATCH</v>
      </c>
      <c r="F4" t="str">
        <f>VLOOKUP(E4,[1]!Species_table[[ID_new]:[Sci_name_new]],2,FALSE)</f>
        <v>NO CATCH</v>
      </c>
      <c r="G4" t="str">
        <f>VLOOKUP(E4,[1]!Species_table[[ID_new]:[fam_new]],3,FALSE)</f>
        <v>NO CATCH</v>
      </c>
      <c r="H4" t="s">
        <v>27</v>
      </c>
      <c r="I4">
        <f t="shared" si="0"/>
        <v>0</v>
      </c>
      <c r="J4">
        <v>0</v>
      </c>
      <c r="K4">
        <v>0</v>
      </c>
      <c r="L4">
        <v>6</v>
      </c>
      <c r="M4">
        <v>38.483333330000001</v>
      </c>
      <c r="N4">
        <v>18.716666669999999</v>
      </c>
      <c r="O4">
        <v>6</v>
      </c>
      <c r="Q4" t="s">
        <v>23</v>
      </c>
      <c r="R4" s="1">
        <v>41216.290972222225</v>
      </c>
      <c r="S4" s="1">
        <v>41217.375</v>
      </c>
      <c r="T4">
        <v>26.016999999999999</v>
      </c>
      <c r="U4">
        <v>308</v>
      </c>
      <c r="V4">
        <v>309</v>
      </c>
      <c r="W4">
        <v>6.9829999999999997</v>
      </c>
      <c r="X4">
        <v>9</v>
      </c>
    </row>
    <row r="5" spans="1:24" x14ac:dyDescent="0.2">
      <c r="A5">
        <v>2012901</v>
      </c>
      <c r="B5">
        <v>3</v>
      </c>
      <c r="C5">
        <v>2012901003</v>
      </c>
      <c r="D5" t="s">
        <v>28</v>
      </c>
      <c r="E5" t="str">
        <f>VLOOKUP(D5,[1]!Species_table[[SpeciesID]:[ID_new]],5,FALSE)</f>
        <v>LUTLU06</v>
      </c>
      <c r="F5" t="str">
        <f>VLOOKUP(E5,[1]!Species_table[[ID_new]:[Sci_name_new]],2,FALSE)</f>
        <v>Lutjanus bohar</v>
      </c>
      <c r="G5" t="str">
        <f>VLOOKUP(E5,[1]!Species_table[[ID_new]:[fam_new]],3,FALSE)</f>
        <v>LUTJANIDAE</v>
      </c>
      <c r="H5" t="s">
        <v>29</v>
      </c>
      <c r="I5">
        <f t="shared" si="0"/>
        <v>1</v>
      </c>
      <c r="J5">
        <v>5.65</v>
      </c>
      <c r="K5">
        <v>1</v>
      </c>
      <c r="L5">
        <v>6</v>
      </c>
      <c r="M5">
        <v>38.483333330000001</v>
      </c>
      <c r="N5">
        <v>18.716666669999999</v>
      </c>
      <c r="O5">
        <v>6</v>
      </c>
      <c r="Q5" t="s">
        <v>23</v>
      </c>
      <c r="R5" s="1">
        <v>41216.298611111109</v>
      </c>
      <c r="S5" s="1">
        <v>41217.361111111109</v>
      </c>
      <c r="T5">
        <v>25.5</v>
      </c>
      <c r="U5">
        <v>308</v>
      </c>
      <c r="V5">
        <v>309</v>
      </c>
      <c r="W5">
        <v>7.1669999999999998</v>
      </c>
      <c r="X5">
        <v>8.6669999999999998</v>
      </c>
    </row>
    <row r="6" spans="1:24" x14ac:dyDescent="0.2">
      <c r="A6">
        <v>2012901</v>
      </c>
      <c r="B6">
        <v>3</v>
      </c>
      <c r="C6">
        <v>2012901003</v>
      </c>
      <c r="D6" t="s">
        <v>30</v>
      </c>
      <c r="E6" t="str">
        <f>VLOOKUP(D6,[1]!Species_table[[SpeciesID]:[ID_new]],5,FALSE)</f>
        <v>SHACAB1</v>
      </c>
      <c r="F6" t="str">
        <f>VLOOKUP(E6,[1]!Species_table[[ID_new]:[Sci_name_new]],2,FALSE)</f>
        <v>Triaenodon obesus</v>
      </c>
      <c r="G6" t="str">
        <f>VLOOKUP(E6,[1]!Species_table[[ID_new]:[fam_new]],3,FALSE)</f>
        <v>Carcharhinidae</v>
      </c>
      <c r="H6" t="s">
        <v>31</v>
      </c>
      <c r="I6">
        <f t="shared" si="0"/>
        <v>1</v>
      </c>
      <c r="J6">
        <v>4</v>
      </c>
      <c r="K6">
        <v>1</v>
      </c>
      <c r="L6">
        <v>6</v>
      </c>
      <c r="M6">
        <v>38.483333330000001</v>
      </c>
      <c r="N6">
        <v>18.716666669999999</v>
      </c>
      <c r="O6">
        <v>6</v>
      </c>
      <c r="Q6" t="s">
        <v>23</v>
      </c>
      <c r="R6" s="1">
        <v>41216.298611111109</v>
      </c>
      <c r="S6" s="1">
        <v>41217.361111111109</v>
      </c>
      <c r="T6">
        <v>25.5</v>
      </c>
      <c r="U6">
        <v>308</v>
      </c>
      <c r="V6">
        <v>309</v>
      </c>
      <c r="W6">
        <v>7.1669999999999998</v>
      </c>
      <c r="X6">
        <v>8.6669999999999998</v>
      </c>
    </row>
    <row r="7" spans="1:24" x14ac:dyDescent="0.2">
      <c r="A7">
        <v>2012901</v>
      </c>
      <c r="B7">
        <v>4</v>
      </c>
      <c r="C7">
        <v>2012901004</v>
      </c>
      <c r="D7" t="s">
        <v>26</v>
      </c>
      <c r="E7" t="str">
        <f>VLOOKUP(D7,[1]!Species_table[[SpeciesID]:[ID_new]],5,FALSE)</f>
        <v>NOCATCH</v>
      </c>
      <c r="F7" t="str">
        <f>VLOOKUP(E7,[1]!Species_table[[ID_new]:[Sci_name_new]],2,FALSE)</f>
        <v>NO CATCH</v>
      </c>
      <c r="G7" t="str">
        <f>VLOOKUP(E7,[1]!Species_table[[ID_new]:[fam_new]],3,FALSE)</f>
        <v>NO CATCH</v>
      </c>
      <c r="H7" t="s">
        <v>27</v>
      </c>
      <c r="I7">
        <f t="shared" si="0"/>
        <v>0</v>
      </c>
      <c r="J7">
        <v>0</v>
      </c>
      <c r="K7">
        <v>0</v>
      </c>
      <c r="L7">
        <v>9</v>
      </c>
      <c r="M7">
        <v>38.483333330000001</v>
      </c>
      <c r="N7">
        <v>18.716666669999999</v>
      </c>
      <c r="O7">
        <v>6</v>
      </c>
      <c r="Q7" t="s">
        <v>23</v>
      </c>
      <c r="R7" s="1">
        <v>41216.284722222219</v>
      </c>
      <c r="S7" s="1">
        <v>41217.375</v>
      </c>
      <c r="T7">
        <v>26.167000000000002</v>
      </c>
      <c r="U7">
        <v>308</v>
      </c>
      <c r="V7">
        <v>309</v>
      </c>
      <c r="W7">
        <v>6.8330000000000002</v>
      </c>
      <c r="X7">
        <v>9</v>
      </c>
    </row>
    <row r="8" spans="1:24" x14ac:dyDescent="0.2">
      <c r="A8">
        <v>2012901</v>
      </c>
      <c r="B8">
        <v>5</v>
      </c>
      <c r="C8">
        <v>2012901005</v>
      </c>
      <c r="D8" t="s">
        <v>32</v>
      </c>
      <c r="E8" t="str">
        <f>VLOOKUP(D8,[1]!Species_table[[SpeciesID]:[ID_new]],5,FALSE)</f>
        <v>MURGY13</v>
      </c>
      <c r="F8" t="str">
        <f>VLOOKUP(E8,[1]!Species_table[[ID_new]:[Sci_name_new]],2,FALSE)</f>
        <v>Gymnothorax javanicus</v>
      </c>
      <c r="G8" t="str">
        <f>VLOOKUP(E8,[1]!Species_table[[ID_new]:[fam_new]],3,FALSE)</f>
        <v>MURAENIDAE</v>
      </c>
      <c r="H8" t="s">
        <v>27</v>
      </c>
      <c r="I8">
        <f t="shared" si="0"/>
        <v>0</v>
      </c>
      <c r="J8">
        <v>4.5</v>
      </c>
      <c r="K8">
        <v>1</v>
      </c>
      <c r="L8">
        <v>5</v>
      </c>
      <c r="M8">
        <v>38.483333330000001</v>
      </c>
      <c r="N8">
        <v>18.716666669999999</v>
      </c>
      <c r="O8">
        <v>6</v>
      </c>
      <c r="Q8" t="s">
        <v>23</v>
      </c>
      <c r="R8" s="1">
        <v>41217.306250000001</v>
      </c>
      <c r="S8" s="1">
        <v>41217.847916666666</v>
      </c>
      <c r="T8">
        <v>13</v>
      </c>
      <c r="U8">
        <v>309</v>
      </c>
      <c r="V8">
        <v>309</v>
      </c>
      <c r="W8">
        <v>7.35</v>
      </c>
      <c r="X8">
        <v>20.350000000000001</v>
      </c>
    </row>
    <row r="9" spans="1:24" x14ac:dyDescent="0.2">
      <c r="A9">
        <v>2012901</v>
      </c>
      <c r="B9">
        <v>6</v>
      </c>
      <c r="C9">
        <v>2012901006</v>
      </c>
      <c r="D9" t="s">
        <v>33</v>
      </c>
      <c r="E9" t="str">
        <f>VLOOKUP(D9,[1]!Species_table[[SpeciesID]:[ID_new]],5,FALSE)</f>
        <v>LUTLU04</v>
      </c>
      <c r="F9" t="str">
        <f>VLOOKUP(E9,[1]!Species_table[[ID_new]:[Sci_name_new]],2,FALSE)</f>
        <v>Lutjanus gibbus</v>
      </c>
      <c r="G9" t="str">
        <f>VLOOKUP(E9,[1]!Species_table[[ID_new]:[fam_new]],3,FALSE)</f>
        <v>LUTJANIDAE</v>
      </c>
      <c r="H9" t="s">
        <v>29</v>
      </c>
      <c r="I9">
        <f t="shared" si="0"/>
        <v>1</v>
      </c>
      <c r="J9">
        <v>1.2649999999999999</v>
      </c>
      <c r="K9">
        <v>2</v>
      </c>
      <c r="L9">
        <v>5</v>
      </c>
      <c r="M9">
        <v>38.483333330000001</v>
      </c>
      <c r="N9">
        <v>18.716666669999999</v>
      </c>
      <c r="O9">
        <v>6</v>
      </c>
      <c r="Q9" t="s">
        <v>23</v>
      </c>
      <c r="R9" s="1">
        <v>41217.311805555553</v>
      </c>
      <c r="S9" s="1">
        <v>41218.34375</v>
      </c>
      <c r="T9">
        <v>24.766999999999999</v>
      </c>
      <c r="U9">
        <v>309</v>
      </c>
      <c r="V9">
        <v>310</v>
      </c>
      <c r="W9">
        <v>7.4829999999999997</v>
      </c>
      <c r="X9">
        <v>8.25</v>
      </c>
    </row>
    <row r="10" spans="1:24" x14ac:dyDescent="0.2">
      <c r="A10">
        <v>2012901</v>
      </c>
      <c r="B10">
        <v>7</v>
      </c>
      <c r="C10">
        <v>2012901007</v>
      </c>
      <c r="D10" t="s">
        <v>26</v>
      </c>
      <c r="E10" t="str">
        <f>VLOOKUP(D10,[1]!Species_table[[SpeciesID]:[ID_new]],5,FALSE)</f>
        <v>NOCATCH</v>
      </c>
      <c r="F10" t="str">
        <f>VLOOKUP(E10,[1]!Species_table[[ID_new]:[Sci_name_new]],2,FALSE)</f>
        <v>NO CATCH</v>
      </c>
      <c r="G10" t="str">
        <f>VLOOKUP(E10,[1]!Species_table[[ID_new]:[fam_new]],3,FALSE)</f>
        <v>NO CATCH</v>
      </c>
      <c r="H10" t="s">
        <v>27</v>
      </c>
      <c r="I10">
        <f t="shared" si="0"/>
        <v>0</v>
      </c>
      <c r="J10">
        <v>0</v>
      </c>
      <c r="K10">
        <v>0</v>
      </c>
      <c r="L10">
        <v>0</v>
      </c>
      <c r="M10">
        <v>38.466666670000002</v>
      </c>
      <c r="N10">
        <v>18.733333330000001</v>
      </c>
      <c r="O10">
        <v>7</v>
      </c>
      <c r="Q10" t="s">
        <v>23</v>
      </c>
      <c r="R10" s="1">
        <v>41216.40625</v>
      </c>
      <c r="S10" s="1">
        <v>41217.415972222225</v>
      </c>
      <c r="T10">
        <v>24.25</v>
      </c>
      <c r="U10">
        <v>308</v>
      </c>
      <c r="V10">
        <v>309</v>
      </c>
      <c r="W10">
        <v>9.75</v>
      </c>
      <c r="X10">
        <v>9.9830000000000005</v>
      </c>
    </row>
    <row r="11" spans="1:24" x14ac:dyDescent="0.2">
      <c r="A11">
        <v>2012901</v>
      </c>
      <c r="B11">
        <v>8</v>
      </c>
      <c r="C11">
        <v>2012901008</v>
      </c>
      <c r="D11" t="s">
        <v>32</v>
      </c>
      <c r="E11" t="str">
        <f>VLOOKUP(D11,[1]!Species_table[[SpeciesID]:[ID_new]],5,FALSE)</f>
        <v>MURGY13</v>
      </c>
      <c r="F11" t="str">
        <f>VLOOKUP(E11,[1]!Species_table[[ID_new]:[Sci_name_new]],2,FALSE)</f>
        <v>Gymnothorax javanicus</v>
      </c>
      <c r="G11" t="str">
        <f>VLOOKUP(E11,[1]!Species_table[[ID_new]:[fam_new]],3,FALSE)</f>
        <v>MURAENIDAE</v>
      </c>
      <c r="H11" t="s">
        <v>27</v>
      </c>
      <c r="I11">
        <f t="shared" si="0"/>
        <v>0</v>
      </c>
      <c r="J11">
        <v>7.66</v>
      </c>
      <c r="K11">
        <v>1</v>
      </c>
      <c r="L11">
        <v>18</v>
      </c>
      <c r="M11">
        <v>38.466666670000002</v>
      </c>
      <c r="N11">
        <v>18.733333330000001</v>
      </c>
      <c r="O11">
        <v>7</v>
      </c>
      <c r="Q11" t="s">
        <v>23</v>
      </c>
      <c r="R11" s="1">
        <v>41216.4375</v>
      </c>
      <c r="S11" s="1">
        <v>41217.65</v>
      </c>
      <c r="T11">
        <v>29.1</v>
      </c>
      <c r="U11">
        <v>308</v>
      </c>
      <c r="V11">
        <v>309</v>
      </c>
      <c r="W11">
        <v>10.5</v>
      </c>
      <c r="X11">
        <v>15.6</v>
      </c>
    </row>
    <row r="12" spans="1:24" x14ac:dyDescent="0.2">
      <c r="A12">
        <v>2012901</v>
      </c>
      <c r="B12">
        <v>9</v>
      </c>
      <c r="C12">
        <v>2012901009</v>
      </c>
      <c r="D12" t="s">
        <v>26</v>
      </c>
      <c r="E12" t="str">
        <f>VLOOKUP(D12,[1]!Species_table[[SpeciesID]:[ID_new]],5,FALSE)</f>
        <v>NOCATCH</v>
      </c>
      <c r="F12" t="str">
        <f>VLOOKUP(E12,[1]!Species_table[[ID_new]:[Sci_name_new]],2,FALSE)</f>
        <v>NO CATCH</v>
      </c>
      <c r="G12" t="str">
        <f>VLOOKUP(E12,[1]!Species_table[[ID_new]:[fam_new]],3,FALSE)</f>
        <v>NO CATCH</v>
      </c>
      <c r="H12" t="s">
        <v>27</v>
      </c>
      <c r="I12">
        <f t="shared" si="0"/>
        <v>0</v>
      </c>
      <c r="J12">
        <v>0</v>
      </c>
      <c r="K12">
        <v>0</v>
      </c>
      <c r="L12">
        <v>20</v>
      </c>
      <c r="M12">
        <v>38.466666670000002</v>
      </c>
      <c r="N12">
        <v>18.742333330000001</v>
      </c>
      <c r="O12">
        <v>7</v>
      </c>
      <c r="Q12" t="s">
        <v>23</v>
      </c>
      <c r="R12" s="1">
        <v>41216.461805555555</v>
      </c>
      <c r="S12" s="1">
        <v>41217.65625</v>
      </c>
      <c r="T12">
        <v>28.667000000000002</v>
      </c>
      <c r="U12">
        <v>308</v>
      </c>
      <c r="V12">
        <v>309</v>
      </c>
      <c r="W12">
        <v>11.083</v>
      </c>
      <c r="X12">
        <v>15.75</v>
      </c>
    </row>
    <row r="13" spans="1:24" x14ac:dyDescent="0.2">
      <c r="A13">
        <v>2012901</v>
      </c>
      <c r="B13">
        <v>10</v>
      </c>
      <c r="C13">
        <v>2012901010</v>
      </c>
      <c r="D13" t="s">
        <v>26</v>
      </c>
      <c r="E13" t="str">
        <f>VLOOKUP(D13,[1]!Species_table[[SpeciesID]:[ID_new]],5,FALSE)</f>
        <v>NOCATCH</v>
      </c>
      <c r="F13" t="str">
        <f>VLOOKUP(E13,[1]!Species_table[[ID_new]:[Sci_name_new]],2,FALSE)</f>
        <v>NO CATCH</v>
      </c>
      <c r="G13" t="str">
        <f>VLOOKUP(E13,[1]!Species_table[[ID_new]:[fam_new]],3,FALSE)</f>
        <v>NO CATCH</v>
      </c>
      <c r="H13" t="s">
        <v>27</v>
      </c>
      <c r="I13">
        <f t="shared" si="0"/>
        <v>0</v>
      </c>
      <c r="J13">
        <v>0</v>
      </c>
      <c r="K13">
        <v>0</v>
      </c>
      <c r="L13">
        <v>70</v>
      </c>
      <c r="M13">
        <v>38.468000000000004</v>
      </c>
      <c r="N13">
        <v>18.742999999999999</v>
      </c>
      <c r="O13">
        <v>7</v>
      </c>
      <c r="Q13" t="s">
        <v>23</v>
      </c>
      <c r="R13" s="1">
        <v>41216.472222222219</v>
      </c>
      <c r="S13" s="1">
        <v>41217.659722222219</v>
      </c>
      <c r="T13">
        <v>28.5</v>
      </c>
      <c r="U13">
        <v>308</v>
      </c>
      <c r="V13">
        <v>309</v>
      </c>
      <c r="W13">
        <v>11.333</v>
      </c>
      <c r="X13">
        <v>15.833</v>
      </c>
    </row>
    <row r="14" spans="1:24" x14ac:dyDescent="0.2">
      <c r="A14">
        <v>2012901</v>
      </c>
      <c r="B14">
        <v>11</v>
      </c>
      <c r="C14">
        <v>2012901011</v>
      </c>
      <c r="D14" t="s">
        <v>26</v>
      </c>
      <c r="E14" t="str">
        <f>VLOOKUP(D14,[1]!Species_table[[SpeciesID]:[ID_new]],5,FALSE)</f>
        <v>NOCATCH</v>
      </c>
      <c r="F14" t="str">
        <f>VLOOKUP(E14,[1]!Species_table[[ID_new]:[Sci_name_new]],2,FALSE)</f>
        <v>NO CATCH</v>
      </c>
      <c r="G14" t="str">
        <f>VLOOKUP(E14,[1]!Species_table[[ID_new]:[fam_new]],3,FALSE)</f>
        <v>NO CATCH</v>
      </c>
      <c r="H14" t="s">
        <v>27</v>
      </c>
      <c r="I14">
        <f t="shared" si="0"/>
        <v>0</v>
      </c>
      <c r="J14">
        <v>0</v>
      </c>
      <c r="K14">
        <v>0</v>
      </c>
      <c r="L14">
        <v>66</v>
      </c>
      <c r="M14">
        <v>38.477166670000003</v>
      </c>
      <c r="N14">
        <v>18.74133333</v>
      </c>
      <c r="O14">
        <v>7</v>
      </c>
      <c r="Q14" t="s">
        <v>23</v>
      </c>
      <c r="R14" s="1">
        <v>41216.479166666664</v>
      </c>
      <c r="S14" s="1">
        <v>41217.673611111109</v>
      </c>
      <c r="T14">
        <v>28.667000000000002</v>
      </c>
      <c r="U14">
        <v>308</v>
      </c>
      <c r="V14">
        <v>309</v>
      </c>
      <c r="W14">
        <v>11.5</v>
      </c>
      <c r="X14">
        <v>16.167000000000002</v>
      </c>
    </row>
    <row r="15" spans="1:24" x14ac:dyDescent="0.2">
      <c r="A15">
        <v>2012901</v>
      </c>
      <c r="B15">
        <v>12</v>
      </c>
      <c r="C15">
        <v>2012901012</v>
      </c>
      <c r="D15" t="s">
        <v>26</v>
      </c>
      <c r="E15" t="str">
        <f>VLOOKUP(D15,[1]!Species_table[[SpeciesID]:[ID_new]],5,FALSE)</f>
        <v>NOCATCH</v>
      </c>
      <c r="F15" t="str">
        <f>VLOOKUP(E15,[1]!Species_table[[ID_new]:[Sci_name_new]],2,FALSE)</f>
        <v>NO CATCH</v>
      </c>
      <c r="G15" t="str">
        <f>VLOOKUP(E15,[1]!Species_table[[ID_new]:[fam_new]],3,FALSE)</f>
        <v>NO CATCH</v>
      </c>
      <c r="H15" t="s">
        <v>27</v>
      </c>
      <c r="I15">
        <f t="shared" si="0"/>
        <v>0</v>
      </c>
      <c r="J15">
        <v>0</v>
      </c>
      <c r="K15">
        <v>0</v>
      </c>
      <c r="L15">
        <v>53</v>
      </c>
      <c r="M15">
        <v>38.472666670000002</v>
      </c>
      <c r="N15">
        <v>18.738166669999998</v>
      </c>
      <c r="O15">
        <v>7</v>
      </c>
      <c r="Q15" t="s">
        <v>23</v>
      </c>
      <c r="R15" s="1">
        <v>41216.5</v>
      </c>
      <c r="S15" s="1">
        <v>41217.679861111108</v>
      </c>
      <c r="T15">
        <v>28.332999999999998</v>
      </c>
      <c r="U15">
        <v>308</v>
      </c>
      <c r="V15">
        <v>309</v>
      </c>
      <c r="W15">
        <v>12</v>
      </c>
      <c r="X15">
        <v>16.317</v>
      </c>
    </row>
    <row r="16" spans="1:24" x14ac:dyDescent="0.2">
      <c r="A16">
        <v>2012901</v>
      </c>
      <c r="B16">
        <v>13</v>
      </c>
      <c r="C16">
        <v>2012901013</v>
      </c>
      <c r="D16" t="s">
        <v>26</v>
      </c>
      <c r="E16" t="str">
        <f>VLOOKUP(D16,[1]!Species_table[[SpeciesID]:[ID_new]],5,FALSE)</f>
        <v>NOCATCH</v>
      </c>
      <c r="F16" t="str">
        <f>VLOOKUP(E16,[1]!Species_table[[ID_new]:[Sci_name_new]],2,FALSE)</f>
        <v>NO CATCH</v>
      </c>
      <c r="G16" t="str">
        <f>VLOOKUP(E16,[1]!Species_table[[ID_new]:[fam_new]],3,FALSE)</f>
        <v>NO CATCH</v>
      </c>
      <c r="H16" t="s">
        <v>27</v>
      </c>
      <c r="I16">
        <f t="shared" si="0"/>
        <v>0</v>
      </c>
      <c r="J16">
        <v>0</v>
      </c>
      <c r="K16">
        <v>0</v>
      </c>
      <c r="L16">
        <v>70</v>
      </c>
      <c r="M16">
        <v>38.47816667</v>
      </c>
      <c r="N16">
        <v>18.73833333</v>
      </c>
      <c r="O16">
        <v>7</v>
      </c>
      <c r="Q16" t="s">
        <v>23</v>
      </c>
      <c r="R16" s="1">
        <v>41216.503472222219</v>
      </c>
      <c r="S16" s="1">
        <v>41217.697916666664</v>
      </c>
      <c r="T16">
        <v>28.667000000000002</v>
      </c>
      <c r="U16">
        <v>308</v>
      </c>
      <c r="V16">
        <v>309</v>
      </c>
      <c r="W16">
        <v>12.083</v>
      </c>
      <c r="X16">
        <v>16.75</v>
      </c>
    </row>
    <row r="17" spans="1:24" x14ac:dyDescent="0.2">
      <c r="A17">
        <v>2012901</v>
      </c>
      <c r="B17">
        <v>14</v>
      </c>
      <c r="C17">
        <v>2012901014</v>
      </c>
      <c r="D17" t="s">
        <v>26</v>
      </c>
      <c r="E17" t="str">
        <f>VLOOKUP(D17,[1]!Species_table[[SpeciesID]:[ID_new]],5,FALSE)</f>
        <v>NOCATCH</v>
      </c>
      <c r="F17" t="str">
        <f>VLOOKUP(E17,[1]!Species_table[[ID_new]:[Sci_name_new]],2,FALSE)</f>
        <v>NO CATCH</v>
      </c>
      <c r="G17" t="str">
        <f>VLOOKUP(E17,[1]!Species_table[[ID_new]:[fam_new]],3,FALSE)</f>
        <v>NO CATCH</v>
      </c>
      <c r="H17" t="s">
        <v>27</v>
      </c>
      <c r="I17">
        <f t="shared" si="0"/>
        <v>0</v>
      </c>
      <c r="J17">
        <v>0</v>
      </c>
      <c r="K17">
        <v>0</v>
      </c>
      <c r="L17">
        <v>22</v>
      </c>
      <c r="M17">
        <v>38.47283333</v>
      </c>
      <c r="N17">
        <v>18.746333329999999</v>
      </c>
      <c r="O17">
        <v>7</v>
      </c>
      <c r="Q17" t="s">
        <v>23</v>
      </c>
      <c r="R17" s="1">
        <v>41216.541666666664</v>
      </c>
      <c r="S17" s="1">
        <v>41217.319444444445</v>
      </c>
      <c r="T17">
        <v>18.667000000000002</v>
      </c>
      <c r="U17">
        <v>308</v>
      </c>
      <c r="V17">
        <v>309</v>
      </c>
      <c r="W17">
        <v>13</v>
      </c>
      <c r="X17">
        <v>7.6669999999999998</v>
      </c>
    </row>
    <row r="18" spans="1:24" x14ac:dyDescent="0.2">
      <c r="A18">
        <v>2012901</v>
      </c>
      <c r="B18">
        <v>15</v>
      </c>
      <c r="C18">
        <v>2012901015</v>
      </c>
      <c r="D18" t="s">
        <v>34</v>
      </c>
      <c r="E18" t="str">
        <f>VLOOKUP(D18,[1]!Species_table[[SpeciesID]:[ID_new]],5,FALSE)</f>
        <v>HOLSA03</v>
      </c>
      <c r="F18" t="str">
        <f>VLOOKUP(E18,[1]!Species_table[[ID_new]:[Sci_name_new]],2,FALSE)</f>
        <v>Sargocentron spiniferum</v>
      </c>
      <c r="G18" t="str">
        <f>VLOOKUP(E18,[1]!Species_table[[ID_new]:[fam_new]],3,FALSE)</f>
        <v>HOLOCENTRIDAE</v>
      </c>
      <c r="H18" t="s">
        <v>27</v>
      </c>
      <c r="I18">
        <f t="shared" si="0"/>
        <v>0</v>
      </c>
      <c r="J18">
        <v>0.8</v>
      </c>
      <c r="K18">
        <v>1</v>
      </c>
      <c r="L18">
        <v>18</v>
      </c>
      <c r="M18">
        <v>38.5015</v>
      </c>
      <c r="N18">
        <v>18.743333329999999</v>
      </c>
      <c r="O18">
        <v>6</v>
      </c>
      <c r="Q18" t="s">
        <v>23</v>
      </c>
      <c r="R18" s="1">
        <v>41216.132638888892</v>
      </c>
      <c r="S18" s="1">
        <v>41217.301388888889</v>
      </c>
      <c r="T18">
        <v>28.065999999999999</v>
      </c>
      <c r="U18">
        <v>308</v>
      </c>
      <c r="V18">
        <v>309</v>
      </c>
      <c r="W18">
        <v>3.1829999999999998</v>
      </c>
      <c r="X18">
        <v>7.2329999999999997</v>
      </c>
    </row>
    <row r="19" spans="1:24" x14ac:dyDescent="0.2">
      <c r="A19">
        <v>2012901</v>
      </c>
      <c r="B19">
        <v>15</v>
      </c>
      <c r="C19">
        <v>2012901015</v>
      </c>
      <c r="D19" t="s">
        <v>35</v>
      </c>
      <c r="E19" t="str">
        <f>VLOOKUP(D19,[1]!Species_table[[SpeciesID]:[ID_new]],5,FALSE)</f>
        <v>SEREP12</v>
      </c>
      <c r="F19" t="str">
        <f>VLOOKUP(E19,[1]!Species_table[[ID_new]:[Sci_name_new]],2,FALSE)</f>
        <v>Epinephelus fuscoguttatus</v>
      </c>
      <c r="G19" t="str">
        <f>VLOOKUP(E19,[1]!Species_table[[ID_new]:[fam_new]],3,FALSE)</f>
        <v>SERRANIDAE</v>
      </c>
      <c r="H19" t="s">
        <v>36</v>
      </c>
      <c r="I19">
        <f t="shared" si="0"/>
        <v>1</v>
      </c>
      <c r="J19">
        <v>2.81</v>
      </c>
      <c r="K19">
        <v>1</v>
      </c>
      <c r="L19">
        <v>18</v>
      </c>
      <c r="M19">
        <v>38.5015</v>
      </c>
      <c r="N19">
        <v>18.743333329999999</v>
      </c>
      <c r="O19">
        <v>6</v>
      </c>
      <c r="Q19" t="s">
        <v>23</v>
      </c>
      <c r="R19" s="1">
        <v>41216.132638888892</v>
      </c>
      <c r="S19" s="1">
        <v>41217.301388888889</v>
      </c>
      <c r="T19">
        <v>28.065999999999999</v>
      </c>
      <c r="U19">
        <v>308</v>
      </c>
      <c r="V19">
        <v>309</v>
      </c>
      <c r="W19">
        <v>3.1829999999999998</v>
      </c>
      <c r="X19">
        <v>7.2329999999999997</v>
      </c>
    </row>
    <row r="20" spans="1:24" x14ac:dyDescent="0.2">
      <c r="A20">
        <v>2012901</v>
      </c>
      <c r="B20">
        <v>15</v>
      </c>
      <c r="C20">
        <v>2012901015</v>
      </c>
      <c r="D20" t="s">
        <v>30</v>
      </c>
      <c r="E20" t="str">
        <f>VLOOKUP(D20,[1]!Species_table[[SpeciesID]:[ID_new]],5,FALSE)</f>
        <v>SHACAB1</v>
      </c>
      <c r="F20" t="str">
        <f>VLOOKUP(E20,[1]!Species_table[[ID_new]:[Sci_name_new]],2,FALSE)</f>
        <v>Triaenodon obesus</v>
      </c>
      <c r="G20" t="str">
        <f>VLOOKUP(E20,[1]!Species_table[[ID_new]:[fam_new]],3,FALSE)</f>
        <v>Carcharhinidae</v>
      </c>
      <c r="H20" t="s">
        <v>31</v>
      </c>
      <c r="I20">
        <f t="shared" si="0"/>
        <v>1</v>
      </c>
      <c r="J20">
        <v>4</v>
      </c>
      <c r="K20">
        <v>2</v>
      </c>
      <c r="L20">
        <v>18</v>
      </c>
      <c r="M20">
        <v>38.5015</v>
      </c>
      <c r="N20">
        <v>18.743333329999999</v>
      </c>
      <c r="O20">
        <v>6</v>
      </c>
      <c r="Q20" t="s">
        <v>23</v>
      </c>
      <c r="R20" s="1">
        <v>41216.132638888892</v>
      </c>
      <c r="S20" s="1">
        <v>41217.301388888889</v>
      </c>
      <c r="T20">
        <v>28.065999999999999</v>
      </c>
      <c r="U20">
        <v>308</v>
      </c>
      <c r="V20">
        <v>309</v>
      </c>
      <c r="W20">
        <v>3.1829999999999998</v>
      </c>
      <c r="X20">
        <v>7.2329999999999997</v>
      </c>
    </row>
    <row r="21" spans="1:24" x14ac:dyDescent="0.2">
      <c r="A21">
        <v>2012901</v>
      </c>
      <c r="B21">
        <v>16</v>
      </c>
      <c r="C21">
        <v>2012901016</v>
      </c>
      <c r="D21" t="s">
        <v>32</v>
      </c>
      <c r="E21" t="str">
        <f>VLOOKUP(D21,[1]!Species_table[[SpeciesID]:[ID_new]],5,FALSE)</f>
        <v>MURGY13</v>
      </c>
      <c r="F21" t="str">
        <f>VLOOKUP(E21,[1]!Species_table[[ID_new]:[Sci_name_new]],2,FALSE)</f>
        <v>Gymnothorax javanicus</v>
      </c>
      <c r="G21" t="str">
        <f>VLOOKUP(E21,[1]!Species_table[[ID_new]:[fam_new]],3,FALSE)</f>
        <v>MURAENIDAE</v>
      </c>
      <c r="H21" t="s">
        <v>27</v>
      </c>
      <c r="I21">
        <f t="shared" si="0"/>
        <v>0</v>
      </c>
      <c r="J21">
        <v>4.7</v>
      </c>
      <c r="K21">
        <v>1</v>
      </c>
      <c r="L21">
        <v>23</v>
      </c>
      <c r="M21">
        <v>38.501833329999997</v>
      </c>
      <c r="N21">
        <v>18.744499999999999</v>
      </c>
      <c r="O21">
        <v>6</v>
      </c>
      <c r="Q21" t="s">
        <v>23</v>
      </c>
      <c r="R21" s="1">
        <v>41216.552083333336</v>
      </c>
      <c r="S21" s="1">
        <v>41217.322916666664</v>
      </c>
      <c r="T21">
        <v>18.5</v>
      </c>
      <c r="U21">
        <v>308</v>
      </c>
      <c r="V21">
        <v>309</v>
      </c>
      <c r="W21">
        <v>13.25</v>
      </c>
      <c r="X21">
        <v>7.75</v>
      </c>
    </row>
    <row r="22" spans="1:24" x14ac:dyDescent="0.2">
      <c r="A22">
        <v>2012901</v>
      </c>
      <c r="B22">
        <v>17</v>
      </c>
      <c r="C22">
        <v>2012901017</v>
      </c>
      <c r="D22" t="s">
        <v>33</v>
      </c>
      <c r="E22" t="str">
        <f>VLOOKUP(D22,[1]!Species_table[[SpeciesID]:[ID_new]],5,FALSE)</f>
        <v>LUTLU04</v>
      </c>
      <c r="F22" t="str">
        <f>VLOOKUP(E22,[1]!Species_table[[ID_new]:[Sci_name_new]],2,FALSE)</f>
        <v>Lutjanus gibbus</v>
      </c>
      <c r="G22" t="str">
        <f>VLOOKUP(E22,[1]!Species_table[[ID_new]:[fam_new]],3,FALSE)</f>
        <v>LUTJANIDAE</v>
      </c>
      <c r="H22" t="s">
        <v>29</v>
      </c>
      <c r="I22">
        <f t="shared" si="0"/>
        <v>1</v>
      </c>
      <c r="J22">
        <v>1.72</v>
      </c>
      <c r="K22">
        <v>3</v>
      </c>
      <c r="L22">
        <v>23</v>
      </c>
      <c r="M22">
        <v>38.502166670000001</v>
      </c>
      <c r="N22">
        <v>18.744499999999999</v>
      </c>
      <c r="O22">
        <v>6</v>
      </c>
      <c r="Q22" t="s">
        <v>23</v>
      </c>
      <c r="R22" s="1">
        <v>41216.555555555555</v>
      </c>
      <c r="S22" s="1">
        <v>41217.809027777781</v>
      </c>
      <c r="T22">
        <v>30.082999999999998</v>
      </c>
      <c r="U22">
        <v>308</v>
      </c>
      <c r="V22">
        <v>309</v>
      </c>
      <c r="W22">
        <v>13.333</v>
      </c>
      <c r="X22">
        <v>19.417000000000002</v>
      </c>
    </row>
    <row r="23" spans="1:24" x14ac:dyDescent="0.2">
      <c r="A23">
        <v>2012901</v>
      </c>
      <c r="B23">
        <v>18</v>
      </c>
      <c r="C23">
        <v>2012901018</v>
      </c>
      <c r="D23" t="s">
        <v>33</v>
      </c>
      <c r="E23" t="str">
        <f>VLOOKUP(D23,[1]!Species_table[[SpeciesID]:[ID_new]],5,FALSE)</f>
        <v>LUTLU04</v>
      </c>
      <c r="F23" t="str">
        <f>VLOOKUP(E23,[1]!Species_table[[ID_new]:[Sci_name_new]],2,FALSE)</f>
        <v>Lutjanus gibbus</v>
      </c>
      <c r="G23" t="str">
        <f>VLOOKUP(E23,[1]!Species_table[[ID_new]:[fam_new]],3,FALSE)</f>
        <v>LUTJANIDAE</v>
      </c>
      <c r="H23" t="s">
        <v>29</v>
      </c>
      <c r="I23">
        <f t="shared" si="0"/>
        <v>1</v>
      </c>
      <c r="J23">
        <v>0.36299999999999999</v>
      </c>
      <c r="K23">
        <v>1</v>
      </c>
      <c r="L23">
        <v>20</v>
      </c>
      <c r="M23">
        <v>38.501833329999997</v>
      </c>
      <c r="N23">
        <v>18.743333329999999</v>
      </c>
      <c r="O23">
        <v>6</v>
      </c>
      <c r="Q23" t="s">
        <v>23</v>
      </c>
      <c r="R23" s="1">
        <v>41216.555555555555</v>
      </c>
      <c r="S23" s="1">
        <v>41217.504861111112</v>
      </c>
      <c r="T23">
        <v>22.783000000000001</v>
      </c>
      <c r="U23">
        <v>308</v>
      </c>
      <c r="V23">
        <v>309</v>
      </c>
      <c r="W23">
        <v>13.333</v>
      </c>
      <c r="X23">
        <v>12.117000000000001</v>
      </c>
    </row>
    <row r="24" spans="1:24" x14ac:dyDescent="0.2">
      <c r="A24">
        <v>2012901</v>
      </c>
      <c r="B24">
        <v>19</v>
      </c>
      <c r="C24">
        <v>2012901019</v>
      </c>
      <c r="D24" t="s">
        <v>33</v>
      </c>
      <c r="E24" t="str">
        <f>VLOOKUP(D24,[1]!Species_table[[SpeciesID]:[ID_new]],5,FALSE)</f>
        <v>LUTLU04</v>
      </c>
      <c r="F24" t="str">
        <f>VLOOKUP(E24,[1]!Species_table[[ID_new]:[Sci_name_new]],2,FALSE)</f>
        <v>Lutjanus gibbus</v>
      </c>
      <c r="G24" t="str">
        <f>VLOOKUP(E24,[1]!Species_table[[ID_new]:[fam_new]],3,FALSE)</f>
        <v>LUTJANIDAE</v>
      </c>
      <c r="H24" t="s">
        <v>29</v>
      </c>
      <c r="I24">
        <f t="shared" si="0"/>
        <v>1</v>
      </c>
      <c r="J24">
        <v>0.97199999999999998</v>
      </c>
      <c r="K24">
        <v>2</v>
      </c>
      <c r="L24">
        <v>21</v>
      </c>
      <c r="M24">
        <v>38.501833329999997</v>
      </c>
      <c r="N24">
        <v>18.744666670000001</v>
      </c>
      <c r="O24">
        <v>6</v>
      </c>
      <c r="Q24" t="s">
        <v>23</v>
      </c>
      <c r="R24" s="1">
        <v>41216.573611111111</v>
      </c>
      <c r="S24" s="1">
        <v>41217.779166666667</v>
      </c>
      <c r="T24">
        <v>28.933</v>
      </c>
      <c r="U24">
        <v>308</v>
      </c>
      <c r="V24">
        <v>309</v>
      </c>
      <c r="W24">
        <v>13.766999999999999</v>
      </c>
      <c r="X24">
        <v>18.7</v>
      </c>
    </row>
    <row r="25" spans="1:24" x14ac:dyDescent="0.2">
      <c r="A25">
        <v>2012901</v>
      </c>
      <c r="B25">
        <v>20</v>
      </c>
      <c r="C25">
        <v>2012901020</v>
      </c>
      <c r="D25" t="s">
        <v>34</v>
      </c>
      <c r="E25" t="str">
        <f>VLOOKUP(D25,[1]!Species_table[[SpeciesID]:[ID_new]],5,FALSE)</f>
        <v>HOLSA03</v>
      </c>
      <c r="F25" t="str">
        <f>VLOOKUP(E25,[1]!Species_table[[ID_new]:[Sci_name_new]],2,FALSE)</f>
        <v>Sargocentron spiniferum</v>
      </c>
      <c r="G25" t="str">
        <f>VLOOKUP(E25,[1]!Species_table[[ID_new]:[fam_new]],3,FALSE)</f>
        <v>HOLOCENTRIDAE</v>
      </c>
      <c r="H25" t="s">
        <v>27</v>
      </c>
      <c r="I25">
        <f t="shared" si="0"/>
        <v>0</v>
      </c>
      <c r="J25">
        <v>0.65</v>
      </c>
      <c r="K25">
        <v>1</v>
      </c>
      <c r="L25">
        <v>21</v>
      </c>
      <c r="M25">
        <v>38.501833329999997</v>
      </c>
      <c r="N25">
        <v>18.744</v>
      </c>
      <c r="O25">
        <v>6</v>
      </c>
      <c r="Q25" t="s">
        <v>23</v>
      </c>
      <c r="R25" s="1">
        <v>41217.572916666664</v>
      </c>
      <c r="S25" s="1">
        <v>41218.777777777781</v>
      </c>
      <c r="T25">
        <v>28.917000000000002</v>
      </c>
      <c r="U25">
        <v>309</v>
      </c>
      <c r="V25">
        <v>310</v>
      </c>
      <c r="W25">
        <v>13.75</v>
      </c>
      <c r="X25">
        <v>18.667000000000002</v>
      </c>
    </row>
    <row r="26" spans="1:24" x14ac:dyDescent="0.2">
      <c r="A26">
        <v>2012901</v>
      </c>
      <c r="B26">
        <v>20</v>
      </c>
      <c r="C26">
        <v>2012901020</v>
      </c>
      <c r="D26" t="s">
        <v>33</v>
      </c>
      <c r="E26" t="str">
        <f>VLOOKUP(D26,[1]!Species_table[[SpeciesID]:[ID_new]],5,FALSE)</f>
        <v>LUTLU04</v>
      </c>
      <c r="F26" t="str">
        <f>VLOOKUP(E26,[1]!Species_table[[ID_new]:[Sci_name_new]],2,FALSE)</f>
        <v>Lutjanus gibbus</v>
      </c>
      <c r="G26" t="str">
        <f>VLOOKUP(E26,[1]!Species_table[[ID_new]:[fam_new]],3,FALSE)</f>
        <v>LUTJANIDAE</v>
      </c>
      <c r="H26" t="s">
        <v>29</v>
      </c>
      <c r="I26">
        <f t="shared" si="0"/>
        <v>1</v>
      </c>
      <c r="J26">
        <v>0.27</v>
      </c>
      <c r="K26">
        <v>1</v>
      </c>
      <c r="L26">
        <v>21</v>
      </c>
      <c r="M26">
        <v>38.501833329999997</v>
      </c>
      <c r="N26">
        <v>18.744</v>
      </c>
      <c r="O26">
        <v>6</v>
      </c>
      <c r="Q26" t="s">
        <v>23</v>
      </c>
      <c r="R26" s="1">
        <v>41217.572916666664</v>
      </c>
      <c r="S26" s="1">
        <v>41218.777777777781</v>
      </c>
      <c r="T26">
        <v>28.917000000000002</v>
      </c>
      <c r="U26">
        <v>309</v>
      </c>
      <c r="V26">
        <v>310</v>
      </c>
      <c r="W26">
        <v>13.75</v>
      </c>
      <c r="X26">
        <v>18.667000000000002</v>
      </c>
    </row>
    <row r="27" spans="1:24" x14ac:dyDescent="0.2">
      <c r="A27">
        <v>2012901</v>
      </c>
      <c r="B27">
        <v>20</v>
      </c>
      <c r="C27">
        <v>2012901020</v>
      </c>
      <c r="D27" t="s">
        <v>33</v>
      </c>
      <c r="E27" t="str">
        <f>VLOOKUP(D27,[1]!Species_table[[SpeciesID]:[ID_new]],5,FALSE)</f>
        <v>LUTLU04</v>
      </c>
      <c r="F27" t="str">
        <f>VLOOKUP(E27,[1]!Species_table[[ID_new]:[Sci_name_new]],2,FALSE)</f>
        <v>Lutjanus gibbus</v>
      </c>
      <c r="G27" t="str">
        <f>VLOOKUP(E27,[1]!Species_table[[ID_new]:[fam_new]],3,FALSE)</f>
        <v>LUTJANIDAE</v>
      </c>
      <c r="H27" t="s">
        <v>29</v>
      </c>
      <c r="I27">
        <f t="shared" si="0"/>
        <v>1</v>
      </c>
      <c r="J27">
        <v>0.68500000000000005</v>
      </c>
      <c r="K27">
        <v>2</v>
      </c>
      <c r="L27">
        <v>21</v>
      </c>
      <c r="M27">
        <v>38.501833329999997</v>
      </c>
      <c r="N27">
        <v>18.744</v>
      </c>
      <c r="O27">
        <v>6</v>
      </c>
      <c r="Q27" t="s">
        <v>23</v>
      </c>
      <c r="R27" s="1">
        <v>41217.572916666664</v>
      </c>
      <c r="S27" s="1">
        <v>41218.777777777781</v>
      </c>
      <c r="T27">
        <v>28.917000000000002</v>
      </c>
      <c r="U27">
        <v>309</v>
      </c>
      <c r="V27">
        <v>310</v>
      </c>
      <c r="W27">
        <v>13.75</v>
      </c>
      <c r="X27">
        <v>18.667000000000002</v>
      </c>
    </row>
    <row r="28" spans="1:24" x14ac:dyDescent="0.2">
      <c r="A28">
        <v>2012901</v>
      </c>
      <c r="B28">
        <v>21</v>
      </c>
      <c r="C28">
        <v>2012901021</v>
      </c>
      <c r="D28" t="s">
        <v>37</v>
      </c>
      <c r="E28" t="str">
        <f>VLOOKUP(D28,[1]!Species_table[[SpeciesID]:[ID_new]],5,FALSE)</f>
        <v>SCMAU01</v>
      </c>
      <c r="F28" t="str">
        <f>VLOOKUP(E28,[1]!Species_table[[ID_new]:[Sci_name_new]],2,FALSE)</f>
        <v>Auxis thazard</v>
      </c>
      <c r="G28" t="str">
        <f>VLOOKUP(E28,[1]!Species_table[[ID_new]:[fam_new]],3,FALSE)</f>
        <v>SCOMBRIDAE</v>
      </c>
      <c r="H28" t="s">
        <v>25</v>
      </c>
      <c r="I28">
        <f t="shared" si="0"/>
        <v>1</v>
      </c>
      <c r="J28">
        <v>8.1999999999999993</v>
      </c>
      <c r="K28">
        <v>14</v>
      </c>
      <c r="L28">
        <v>15</v>
      </c>
      <c r="M28">
        <v>38.433333330000004</v>
      </c>
      <c r="N28">
        <v>18.45</v>
      </c>
      <c r="O28">
        <v>7</v>
      </c>
      <c r="Q28" t="s">
        <v>38</v>
      </c>
      <c r="R28" s="1">
        <v>41217.854166666664</v>
      </c>
      <c r="S28" s="1">
        <v>41218.4375</v>
      </c>
      <c r="T28">
        <v>14</v>
      </c>
      <c r="U28">
        <v>309</v>
      </c>
      <c r="V28">
        <v>310</v>
      </c>
      <c r="W28">
        <v>20.5</v>
      </c>
      <c r="X28">
        <v>10.5</v>
      </c>
    </row>
    <row r="29" spans="1:24" x14ac:dyDescent="0.2">
      <c r="A29">
        <v>2012901</v>
      </c>
      <c r="B29">
        <v>22</v>
      </c>
      <c r="C29">
        <v>2012901022</v>
      </c>
      <c r="D29" t="s">
        <v>39</v>
      </c>
      <c r="E29" t="str">
        <f>VLOOKUP(D29,[1]!Species_table[[SpeciesID]:[ID_new]],5,FALSE)</f>
        <v>BALPS02</v>
      </c>
      <c r="F29" t="str">
        <f>VLOOKUP(E29,[1]!Species_table[[ID_new]:[Sci_name_new]],2,FALSE)</f>
        <v>Pseudobalistes flavimarginatus</v>
      </c>
      <c r="G29" t="str">
        <f>VLOOKUP(E29,[1]!Species_table[[ID_new]:[fam_new]],3,FALSE)</f>
        <v>BALISTIDAE</v>
      </c>
      <c r="H29" t="s">
        <v>27</v>
      </c>
      <c r="I29">
        <f t="shared" si="0"/>
        <v>0</v>
      </c>
      <c r="J29">
        <v>1.1599999999999999</v>
      </c>
      <c r="K29">
        <v>1</v>
      </c>
      <c r="L29">
        <v>15</v>
      </c>
      <c r="M29">
        <v>38.433333330000004</v>
      </c>
      <c r="N29">
        <v>18.45</v>
      </c>
      <c r="O29">
        <v>7</v>
      </c>
      <c r="Q29" t="s">
        <v>23</v>
      </c>
      <c r="R29" s="1">
        <v>41218.250694444447</v>
      </c>
      <c r="S29" s="1">
        <v>41219.292361111111</v>
      </c>
      <c r="T29">
        <v>25</v>
      </c>
      <c r="U29">
        <v>310</v>
      </c>
      <c r="V29">
        <v>311</v>
      </c>
      <c r="W29">
        <v>6.0170000000000003</v>
      </c>
      <c r="X29">
        <v>7.0170000000000003</v>
      </c>
    </row>
    <row r="30" spans="1:24" x14ac:dyDescent="0.2">
      <c r="A30">
        <v>2012901</v>
      </c>
      <c r="B30">
        <v>22</v>
      </c>
      <c r="C30">
        <v>2012901022</v>
      </c>
      <c r="D30" t="s">
        <v>40</v>
      </c>
      <c r="E30" t="str">
        <f>VLOOKUP(D30,[1]!Species_table[[SpeciesID]:[ID_new]],5,FALSE)</f>
        <v>SERAE01</v>
      </c>
      <c r="F30" t="str">
        <f>VLOOKUP(E30,[1]!Species_table[[ID_new]:[Sci_name_new]],2,FALSE)</f>
        <v>Cephaplpholis rogaa</v>
      </c>
      <c r="G30" t="str">
        <f>VLOOKUP(E30,[1]!Species_table[[ID_new]:[fam_new]],3,FALSE)</f>
        <v>SERRANIDAE</v>
      </c>
      <c r="H30" t="s">
        <v>36</v>
      </c>
      <c r="I30">
        <f t="shared" si="0"/>
        <v>1</v>
      </c>
      <c r="J30">
        <v>0.53</v>
      </c>
      <c r="K30">
        <v>1</v>
      </c>
      <c r="L30">
        <v>15</v>
      </c>
      <c r="M30">
        <v>38.433333330000004</v>
      </c>
      <c r="N30">
        <v>18.45</v>
      </c>
      <c r="O30">
        <v>7</v>
      </c>
      <c r="Q30" t="s">
        <v>23</v>
      </c>
      <c r="R30" s="1">
        <v>41218.250694444447</v>
      </c>
      <c r="S30" s="1">
        <v>41219.292361111111</v>
      </c>
      <c r="T30">
        <v>25</v>
      </c>
      <c r="U30">
        <v>310</v>
      </c>
      <c r="V30">
        <v>311</v>
      </c>
      <c r="W30">
        <v>6.0170000000000003</v>
      </c>
      <c r="X30">
        <v>7.0170000000000003</v>
      </c>
    </row>
    <row r="31" spans="1:24" x14ac:dyDescent="0.2">
      <c r="A31">
        <v>2012901</v>
      </c>
      <c r="B31">
        <v>22</v>
      </c>
      <c r="C31">
        <v>2012901022</v>
      </c>
      <c r="D31" t="s">
        <v>41</v>
      </c>
      <c r="E31" t="str">
        <f>VLOOKUP(D31,[1]!Species_table[[SpeciesID]:[ID_new]],5,FALSE)</f>
        <v>SERCE07</v>
      </c>
      <c r="F31" t="str">
        <f>VLOOKUP(E31,[1]!Species_table[[ID_new]:[Sci_name_new]],2,FALSE)</f>
        <v>Cephalopholis argus</v>
      </c>
      <c r="G31" t="str">
        <f>VLOOKUP(E31,[1]!Species_table[[ID_new]:[fam_new]],3,FALSE)</f>
        <v>SERRANIDAE</v>
      </c>
      <c r="H31" t="s">
        <v>36</v>
      </c>
      <c r="I31">
        <f t="shared" si="0"/>
        <v>1</v>
      </c>
      <c r="J31">
        <v>0.7</v>
      </c>
      <c r="K31">
        <v>1</v>
      </c>
      <c r="L31">
        <v>15</v>
      </c>
      <c r="M31">
        <v>38.433333330000004</v>
      </c>
      <c r="N31">
        <v>18.45</v>
      </c>
      <c r="O31">
        <v>7</v>
      </c>
      <c r="Q31" t="s">
        <v>23</v>
      </c>
      <c r="R31" s="1">
        <v>41218.250694444447</v>
      </c>
      <c r="S31" s="1">
        <v>41219.292361111111</v>
      </c>
      <c r="T31">
        <v>25</v>
      </c>
      <c r="U31">
        <v>310</v>
      </c>
      <c r="V31">
        <v>311</v>
      </c>
      <c r="W31">
        <v>6.0170000000000003</v>
      </c>
      <c r="X31">
        <v>7.0170000000000003</v>
      </c>
    </row>
    <row r="32" spans="1:24" x14ac:dyDescent="0.2">
      <c r="A32">
        <v>2012901</v>
      </c>
      <c r="B32">
        <v>23</v>
      </c>
      <c r="C32">
        <v>2012901023</v>
      </c>
      <c r="D32" t="s">
        <v>33</v>
      </c>
      <c r="E32" t="str">
        <f>VLOOKUP(D32,[1]!Species_table[[SpeciesID]:[ID_new]],5,FALSE)</f>
        <v>LUTLU04</v>
      </c>
      <c r="F32" t="str">
        <f>VLOOKUP(E32,[1]!Species_table[[ID_new]:[Sci_name_new]],2,FALSE)</f>
        <v>Lutjanus gibbus</v>
      </c>
      <c r="G32" t="str">
        <f>VLOOKUP(E32,[1]!Species_table[[ID_new]:[fam_new]],3,FALSE)</f>
        <v>LUTJANIDAE</v>
      </c>
      <c r="H32" t="s">
        <v>29</v>
      </c>
      <c r="I32">
        <f t="shared" si="0"/>
        <v>1</v>
      </c>
      <c r="J32">
        <v>0.46</v>
      </c>
      <c r="K32">
        <v>1</v>
      </c>
      <c r="L32">
        <v>10</v>
      </c>
      <c r="M32">
        <v>38.450000000000003</v>
      </c>
      <c r="N32">
        <v>18.454999999999998</v>
      </c>
      <c r="O32">
        <v>7</v>
      </c>
      <c r="Q32" t="s">
        <v>23</v>
      </c>
      <c r="R32" s="1">
        <v>41218.34375</v>
      </c>
      <c r="S32" s="1">
        <v>41219.65902777778</v>
      </c>
      <c r="T32">
        <v>31.582999999999998</v>
      </c>
      <c r="U32">
        <v>310</v>
      </c>
      <c r="V32">
        <v>311</v>
      </c>
      <c r="W32">
        <v>8.25</v>
      </c>
      <c r="X32">
        <v>15.817</v>
      </c>
    </row>
    <row r="33" spans="1:24" x14ac:dyDescent="0.2">
      <c r="A33">
        <v>2012901</v>
      </c>
      <c r="B33">
        <v>23</v>
      </c>
      <c r="C33">
        <v>2012901023</v>
      </c>
      <c r="D33" t="s">
        <v>28</v>
      </c>
      <c r="E33" t="str">
        <f>VLOOKUP(D33,[1]!Species_table[[SpeciesID]:[ID_new]],5,FALSE)</f>
        <v>LUTLU06</v>
      </c>
      <c r="F33" t="str">
        <f>VLOOKUP(E33,[1]!Species_table[[ID_new]:[Sci_name_new]],2,FALSE)</f>
        <v>Lutjanus bohar</v>
      </c>
      <c r="G33" t="str">
        <f>VLOOKUP(E33,[1]!Species_table[[ID_new]:[fam_new]],3,FALSE)</f>
        <v>LUTJANIDAE</v>
      </c>
      <c r="H33" t="s">
        <v>29</v>
      </c>
      <c r="I33">
        <f t="shared" si="0"/>
        <v>1</v>
      </c>
      <c r="J33">
        <v>2.17</v>
      </c>
      <c r="K33">
        <v>1</v>
      </c>
      <c r="L33">
        <v>10</v>
      </c>
      <c r="M33">
        <v>38.450000000000003</v>
      </c>
      <c r="N33">
        <v>18.454999999999998</v>
      </c>
      <c r="O33">
        <v>7</v>
      </c>
      <c r="Q33" t="s">
        <v>23</v>
      </c>
      <c r="R33" s="1">
        <v>41218.34375</v>
      </c>
      <c r="S33" s="1">
        <v>41219.65902777778</v>
      </c>
      <c r="T33">
        <v>31.582999999999998</v>
      </c>
      <c r="U33">
        <v>310</v>
      </c>
      <c r="V33">
        <v>311</v>
      </c>
      <c r="W33">
        <v>8.25</v>
      </c>
      <c r="X33">
        <v>15.817</v>
      </c>
    </row>
    <row r="34" spans="1:24" x14ac:dyDescent="0.2">
      <c r="A34">
        <v>2012901</v>
      </c>
      <c r="B34">
        <v>23</v>
      </c>
      <c r="C34">
        <v>2012901023</v>
      </c>
      <c r="D34" t="s">
        <v>32</v>
      </c>
      <c r="E34" t="str">
        <f>VLOOKUP(D34,[1]!Species_table[[SpeciesID]:[ID_new]],5,FALSE)</f>
        <v>MURGY13</v>
      </c>
      <c r="F34" t="str">
        <f>VLOOKUP(E34,[1]!Species_table[[ID_new]:[Sci_name_new]],2,FALSE)</f>
        <v>Gymnothorax javanicus</v>
      </c>
      <c r="G34" t="str">
        <f>VLOOKUP(E34,[1]!Species_table[[ID_new]:[fam_new]],3,FALSE)</f>
        <v>MURAENIDAE</v>
      </c>
      <c r="H34" t="s">
        <v>27</v>
      </c>
      <c r="I34">
        <f t="shared" si="0"/>
        <v>0</v>
      </c>
      <c r="J34">
        <v>7</v>
      </c>
      <c r="K34">
        <v>1</v>
      </c>
      <c r="L34">
        <v>10</v>
      </c>
      <c r="M34">
        <v>38.450000000000003</v>
      </c>
      <c r="N34">
        <v>18.454999999999998</v>
      </c>
      <c r="O34">
        <v>7</v>
      </c>
      <c r="Q34" t="s">
        <v>23</v>
      </c>
      <c r="R34" s="1">
        <v>41218.34375</v>
      </c>
      <c r="S34" s="1">
        <v>41219.65902777778</v>
      </c>
      <c r="T34">
        <v>31.582999999999998</v>
      </c>
      <c r="U34">
        <v>310</v>
      </c>
      <c r="V34">
        <v>311</v>
      </c>
      <c r="W34">
        <v>8.25</v>
      </c>
      <c r="X34">
        <v>15.817</v>
      </c>
    </row>
    <row r="35" spans="1:24" x14ac:dyDescent="0.2">
      <c r="A35">
        <v>2012901</v>
      </c>
      <c r="B35">
        <v>23</v>
      </c>
      <c r="C35">
        <v>2012901023</v>
      </c>
      <c r="D35" t="s">
        <v>35</v>
      </c>
      <c r="E35" t="str">
        <f>VLOOKUP(D35,[1]!Species_table[[SpeciesID]:[ID_new]],5,FALSE)</f>
        <v>SEREP12</v>
      </c>
      <c r="F35" t="str">
        <f>VLOOKUP(E35,[1]!Species_table[[ID_new]:[Sci_name_new]],2,FALSE)</f>
        <v>Epinephelus fuscoguttatus</v>
      </c>
      <c r="G35" t="str">
        <f>VLOOKUP(E35,[1]!Species_table[[ID_new]:[fam_new]],3,FALSE)</f>
        <v>SERRANIDAE</v>
      </c>
      <c r="H35" t="s">
        <v>36</v>
      </c>
      <c r="I35">
        <f t="shared" si="0"/>
        <v>1</v>
      </c>
      <c r="J35">
        <v>9.6999999999999993</v>
      </c>
      <c r="K35">
        <v>2</v>
      </c>
      <c r="L35">
        <v>10</v>
      </c>
      <c r="M35">
        <v>38.450000000000003</v>
      </c>
      <c r="N35">
        <v>18.454999999999998</v>
      </c>
      <c r="O35">
        <v>7</v>
      </c>
      <c r="Q35" t="s">
        <v>23</v>
      </c>
      <c r="R35" s="1">
        <v>41218.34375</v>
      </c>
      <c r="S35" s="1">
        <v>41219.65902777778</v>
      </c>
      <c r="T35">
        <v>31.582999999999998</v>
      </c>
      <c r="U35">
        <v>310</v>
      </c>
      <c r="V35">
        <v>311</v>
      </c>
      <c r="W35">
        <v>8.25</v>
      </c>
      <c r="X35">
        <v>15.817</v>
      </c>
    </row>
    <row r="36" spans="1:24" x14ac:dyDescent="0.2">
      <c r="A36">
        <v>2012901</v>
      </c>
      <c r="B36">
        <v>24</v>
      </c>
      <c r="C36">
        <v>2012901024</v>
      </c>
      <c r="D36" t="s">
        <v>26</v>
      </c>
      <c r="E36" t="str">
        <f>VLOOKUP(D36,[1]!Species_table[[SpeciesID]:[ID_new]],5,FALSE)</f>
        <v>NOCATCH</v>
      </c>
      <c r="F36" t="str">
        <f>VLOOKUP(E36,[1]!Species_table[[ID_new]:[Sci_name_new]],2,FALSE)</f>
        <v>NO CATCH</v>
      </c>
      <c r="G36" t="str">
        <f>VLOOKUP(E36,[1]!Species_table[[ID_new]:[fam_new]],3,FALSE)</f>
        <v>NO CATCH</v>
      </c>
      <c r="H36" t="s">
        <v>27</v>
      </c>
      <c r="I36">
        <f t="shared" si="0"/>
        <v>0</v>
      </c>
      <c r="J36">
        <v>0</v>
      </c>
      <c r="K36">
        <v>0</v>
      </c>
      <c r="L36">
        <v>5</v>
      </c>
      <c r="M36">
        <v>38.450000000000003</v>
      </c>
      <c r="N36">
        <v>18.454999999999998</v>
      </c>
      <c r="O36">
        <v>7</v>
      </c>
      <c r="Q36" t="s">
        <v>23</v>
      </c>
      <c r="R36" s="1">
        <v>41218.350694444445</v>
      </c>
      <c r="S36" s="1">
        <v>41219.652777777781</v>
      </c>
      <c r="T36">
        <v>31.25</v>
      </c>
      <c r="U36">
        <v>310</v>
      </c>
      <c r="V36">
        <v>311</v>
      </c>
      <c r="W36">
        <v>8.4169999999999998</v>
      </c>
      <c r="X36">
        <v>15.667</v>
      </c>
    </row>
    <row r="37" spans="1:24" x14ac:dyDescent="0.2">
      <c r="A37">
        <v>2012901</v>
      </c>
      <c r="B37">
        <v>25</v>
      </c>
      <c r="C37">
        <v>2012901025</v>
      </c>
      <c r="D37" t="s">
        <v>32</v>
      </c>
      <c r="E37" t="str">
        <f>VLOOKUP(D37,[1]!Species_table[[SpeciesID]:[ID_new]],5,FALSE)</f>
        <v>MURGY13</v>
      </c>
      <c r="F37" t="str">
        <f>VLOOKUP(E37,[1]!Species_table[[ID_new]:[Sci_name_new]],2,FALSE)</f>
        <v>Gymnothorax javanicus</v>
      </c>
      <c r="G37" t="str">
        <f>VLOOKUP(E37,[1]!Species_table[[ID_new]:[fam_new]],3,FALSE)</f>
        <v>MURAENIDAE</v>
      </c>
      <c r="H37" t="s">
        <v>27</v>
      </c>
      <c r="I37">
        <f t="shared" si="0"/>
        <v>0</v>
      </c>
      <c r="J37">
        <v>6.75</v>
      </c>
      <c r="K37">
        <v>1</v>
      </c>
      <c r="L37">
        <v>10</v>
      </c>
      <c r="M37">
        <v>38.352499999999999</v>
      </c>
      <c r="N37">
        <v>18.45333333</v>
      </c>
      <c r="O37">
        <v>7</v>
      </c>
      <c r="Q37" t="s">
        <v>23</v>
      </c>
      <c r="R37" s="1">
        <v>41218.354166666664</v>
      </c>
      <c r="S37" s="1">
        <v>41219.668055555558</v>
      </c>
      <c r="T37">
        <v>31.55</v>
      </c>
      <c r="U37">
        <v>310</v>
      </c>
      <c r="V37">
        <v>311</v>
      </c>
      <c r="W37">
        <v>8.5</v>
      </c>
      <c r="X37">
        <v>16.033000000000001</v>
      </c>
    </row>
    <row r="38" spans="1:24" x14ac:dyDescent="0.2">
      <c r="A38">
        <v>2012901</v>
      </c>
      <c r="B38">
        <v>25</v>
      </c>
      <c r="C38">
        <v>2012901025</v>
      </c>
      <c r="D38" t="s">
        <v>40</v>
      </c>
      <c r="E38" t="str">
        <f>VLOOKUP(D38,[1]!Species_table[[SpeciesID]:[ID_new]],5,FALSE)</f>
        <v>SERAE01</v>
      </c>
      <c r="F38" t="str">
        <f>VLOOKUP(E38,[1]!Species_table[[ID_new]:[Sci_name_new]],2,FALSE)</f>
        <v>Cephaplpholis rogaa</v>
      </c>
      <c r="G38" t="str">
        <f>VLOOKUP(E38,[1]!Species_table[[ID_new]:[fam_new]],3,FALSE)</f>
        <v>SERRANIDAE</v>
      </c>
      <c r="H38" t="s">
        <v>36</v>
      </c>
      <c r="I38">
        <f t="shared" si="0"/>
        <v>1</v>
      </c>
      <c r="J38">
        <v>0.4</v>
      </c>
      <c r="K38">
        <v>1</v>
      </c>
      <c r="L38">
        <v>10</v>
      </c>
      <c r="M38">
        <v>38.352499999999999</v>
      </c>
      <c r="N38">
        <v>18.45333333</v>
      </c>
      <c r="O38">
        <v>7</v>
      </c>
      <c r="Q38" t="s">
        <v>23</v>
      </c>
      <c r="R38" s="1">
        <v>41218.354166666664</v>
      </c>
      <c r="S38" s="1">
        <v>41219.668055555558</v>
      </c>
      <c r="T38">
        <v>31.55</v>
      </c>
      <c r="U38">
        <v>310</v>
      </c>
      <c r="V38">
        <v>311</v>
      </c>
      <c r="W38">
        <v>8.5</v>
      </c>
      <c r="X38">
        <v>16.033000000000001</v>
      </c>
    </row>
    <row r="39" spans="1:24" x14ac:dyDescent="0.2">
      <c r="A39">
        <v>2012901</v>
      </c>
      <c r="B39">
        <v>26</v>
      </c>
      <c r="C39">
        <v>2012901026</v>
      </c>
      <c r="D39" t="s">
        <v>26</v>
      </c>
      <c r="E39" t="str">
        <f>VLOOKUP(D39,[1]!Species_table[[SpeciesID]:[ID_new]],5,FALSE)</f>
        <v>NOCATCH</v>
      </c>
      <c r="F39" t="str">
        <f>VLOOKUP(E39,[1]!Species_table[[ID_new]:[Sci_name_new]],2,FALSE)</f>
        <v>NO CATCH</v>
      </c>
      <c r="G39" t="str">
        <f>VLOOKUP(E39,[1]!Species_table[[ID_new]:[fam_new]],3,FALSE)</f>
        <v>NO CATCH</v>
      </c>
      <c r="H39" t="s">
        <v>27</v>
      </c>
      <c r="I39">
        <f t="shared" si="0"/>
        <v>0</v>
      </c>
      <c r="J39">
        <v>0</v>
      </c>
      <c r="K39">
        <v>0</v>
      </c>
      <c r="L39">
        <v>10</v>
      </c>
      <c r="M39">
        <v>38.435833330000001</v>
      </c>
      <c r="N39">
        <v>18.452500000000001</v>
      </c>
      <c r="O39">
        <v>7</v>
      </c>
      <c r="Q39" t="s">
        <v>42</v>
      </c>
      <c r="R39" s="1">
        <v>41218.361111111109</v>
      </c>
      <c r="S39" s="1">
        <v>41219.673611111109</v>
      </c>
      <c r="T39">
        <v>31.5</v>
      </c>
      <c r="U39">
        <v>310</v>
      </c>
      <c r="V39">
        <v>311</v>
      </c>
      <c r="W39">
        <v>8.6669999999999998</v>
      </c>
      <c r="X39">
        <v>16.167000000000002</v>
      </c>
    </row>
    <row r="40" spans="1:24" x14ac:dyDescent="0.2">
      <c r="A40">
        <v>2012901</v>
      </c>
      <c r="B40">
        <v>27</v>
      </c>
      <c r="C40">
        <v>2012901027</v>
      </c>
      <c r="D40" t="s">
        <v>26</v>
      </c>
      <c r="E40" t="str">
        <f>VLOOKUP(D40,[1]!Species_table[[SpeciesID]:[ID_new]],5,FALSE)</f>
        <v>NOCATCH</v>
      </c>
      <c r="F40" t="str">
        <f>VLOOKUP(E40,[1]!Species_table[[ID_new]:[Sci_name_new]],2,FALSE)</f>
        <v>NO CATCH</v>
      </c>
      <c r="G40" t="str">
        <f>VLOOKUP(E40,[1]!Species_table[[ID_new]:[fam_new]],3,FALSE)</f>
        <v>NO CATCH</v>
      </c>
      <c r="H40" t="s">
        <v>27</v>
      </c>
      <c r="I40">
        <f t="shared" si="0"/>
        <v>0</v>
      </c>
      <c r="J40">
        <v>0</v>
      </c>
      <c r="K40">
        <v>0</v>
      </c>
      <c r="L40">
        <v>5</v>
      </c>
      <c r="M40">
        <v>38.447333329999999</v>
      </c>
      <c r="N40">
        <v>18.451499999999999</v>
      </c>
      <c r="O40">
        <v>7</v>
      </c>
      <c r="Q40" t="s">
        <v>23</v>
      </c>
      <c r="R40" s="1">
        <v>41218.368055555555</v>
      </c>
      <c r="S40" s="1">
        <v>41219.677083333336</v>
      </c>
      <c r="T40">
        <v>31.417000000000002</v>
      </c>
      <c r="U40">
        <v>310</v>
      </c>
      <c r="V40">
        <v>311</v>
      </c>
      <c r="W40">
        <v>8.8330000000000002</v>
      </c>
      <c r="X40">
        <v>16.25</v>
      </c>
    </row>
    <row r="41" spans="1:24" x14ac:dyDescent="0.2">
      <c r="A41">
        <v>2012901</v>
      </c>
      <c r="B41">
        <v>28</v>
      </c>
      <c r="C41">
        <v>2012901028</v>
      </c>
      <c r="D41" t="s">
        <v>43</v>
      </c>
      <c r="E41" t="str">
        <f>VLOOKUP(D41,[1]!Species_table[[SpeciesID]:[ID_new]],5,FALSE)</f>
        <v>LETLE13</v>
      </c>
      <c r="F41" t="str">
        <f>VLOOKUP(E41,[1]!Species_table[[ID_new]:[Sci_name_new]],2,FALSE)</f>
        <v>Lethrinus mahsena</v>
      </c>
      <c r="G41" t="str">
        <f>VLOOKUP(E41,[1]!Species_table[[ID_new]:[fam_new]],3,FALSE)</f>
        <v>LETHRINIDAE</v>
      </c>
      <c r="H41" t="s">
        <v>44</v>
      </c>
      <c r="I41">
        <f t="shared" si="0"/>
        <v>1</v>
      </c>
      <c r="J41">
        <v>0.25</v>
      </c>
      <c r="K41">
        <v>1</v>
      </c>
      <c r="L41">
        <v>16</v>
      </c>
      <c r="M41">
        <v>38.446833329999997</v>
      </c>
      <c r="N41">
        <v>18.451499999999999</v>
      </c>
      <c r="O41">
        <v>7</v>
      </c>
      <c r="Q41" t="s">
        <v>23</v>
      </c>
      <c r="R41" s="1">
        <v>41218.375</v>
      </c>
      <c r="S41" s="1">
        <v>41219.70208333333</v>
      </c>
      <c r="T41">
        <v>31.866</v>
      </c>
      <c r="U41">
        <v>310</v>
      </c>
      <c r="V41">
        <v>311</v>
      </c>
      <c r="W41">
        <v>9</v>
      </c>
      <c r="X41">
        <v>16.850000000000001</v>
      </c>
    </row>
    <row r="42" spans="1:24" x14ac:dyDescent="0.2">
      <c r="A42">
        <v>2012901</v>
      </c>
      <c r="B42">
        <v>29</v>
      </c>
      <c r="C42">
        <v>2012901029</v>
      </c>
      <c r="D42" t="s">
        <v>32</v>
      </c>
      <c r="E42" t="str">
        <f>VLOOKUP(D42,[1]!Species_table[[SpeciesID]:[ID_new]],5,FALSE)</f>
        <v>MURGY13</v>
      </c>
      <c r="F42" t="str">
        <f>VLOOKUP(E42,[1]!Species_table[[ID_new]:[Sci_name_new]],2,FALSE)</f>
        <v>Gymnothorax javanicus</v>
      </c>
      <c r="G42" t="str">
        <f>VLOOKUP(E42,[1]!Species_table[[ID_new]:[fam_new]],3,FALSE)</f>
        <v>MURAENIDAE</v>
      </c>
      <c r="H42" t="s">
        <v>27</v>
      </c>
      <c r="I42">
        <f t="shared" si="0"/>
        <v>0</v>
      </c>
      <c r="J42">
        <v>6.1</v>
      </c>
      <c r="K42">
        <v>1</v>
      </c>
      <c r="L42">
        <v>14</v>
      </c>
      <c r="M42">
        <v>38.445333329999997</v>
      </c>
      <c r="N42">
        <v>18.452999999999999</v>
      </c>
      <c r="O42">
        <v>7</v>
      </c>
      <c r="Q42" t="s">
        <v>42</v>
      </c>
      <c r="R42" s="1">
        <v>41218.378472222219</v>
      </c>
      <c r="S42" s="1">
        <v>41219.686805555553</v>
      </c>
      <c r="T42">
        <v>31.4</v>
      </c>
      <c r="U42">
        <v>310</v>
      </c>
      <c r="V42">
        <v>311</v>
      </c>
      <c r="W42">
        <v>9.0830000000000002</v>
      </c>
      <c r="X42">
        <v>16.483000000000001</v>
      </c>
    </row>
    <row r="43" spans="1:24" x14ac:dyDescent="0.2">
      <c r="A43">
        <v>2012901</v>
      </c>
      <c r="B43">
        <v>30</v>
      </c>
      <c r="C43">
        <v>2012901030</v>
      </c>
      <c r="D43" t="s">
        <v>26</v>
      </c>
      <c r="E43" t="str">
        <f>VLOOKUP(D43,[1]!Species_table[[SpeciesID]:[ID_new]],5,FALSE)</f>
        <v>NOCATCH</v>
      </c>
      <c r="F43" t="str">
        <f>VLOOKUP(E43,[1]!Species_table[[ID_new]:[Sci_name_new]],2,FALSE)</f>
        <v>NO CATCH</v>
      </c>
      <c r="G43" t="str">
        <f>VLOOKUP(E43,[1]!Species_table[[ID_new]:[fam_new]],3,FALSE)</f>
        <v>NO CATCH</v>
      </c>
      <c r="H43" t="s">
        <v>27</v>
      </c>
      <c r="I43">
        <f t="shared" si="0"/>
        <v>0</v>
      </c>
      <c r="J43">
        <v>0</v>
      </c>
      <c r="K43">
        <v>0</v>
      </c>
      <c r="L43">
        <v>25</v>
      </c>
      <c r="M43">
        <v>38.47816667</v>
      </c>
      <c r="N43">
        <v>18.452833330000001</v>
      </c>
      <c r="O43">
        <v>7</v>
      </c>
      <c r="Q43" t="s">
        <v>23</v>
      </c>
      <c r="R43" s="1">
        <v>41218.381944444445</v>
      </c>
      <c r="S43" s="1">
        <v>41219.69027777778</v>
      </c>
      <c r="T43">
        <v>31.416</v>
      </c>
      <c r="U43">
        <v>310</v>
      </c>
      <c r="V43">
        <v>311</v>
      </c>
      <c r="W43">
        <v>9.1669999999999998</v>
      </c>
      <c r="X43">
        <v>16.567</v>
      </c>
    </row>
    <row r="44" spans="1:24" x14ac:dyDescent="0.2">
      <c r="A44">
        <v>2012901</v>
      </c>
      <c r="B44">
        <v>31</v>
      </c>
      <c r="C44">
        <v>2012901031</v>
      </c>
      <c r="D44" t="s">
        <v>26</v>
      </c>
      <c r="E44" t="str">
        <f>VLOOKUP(D44,[1]!Species_table[[SpeciesID]:[ID_new]],5,FALSE)</f>
        <v>NOCATCH</v>
      </c>
      <c r="F44" t="str">
        <f>VLOOKUP(E44,[1]!Species_table[[ID_new]:[Sci_name_new]],2,FALSE)</f>
        <v>NO CATCH</v>
      </c>
      <c r="G44" t="str">
        <f>VLOOKUP(E44,[1]!Species_table[[ID_new]:[fam_new]],3,FALSE)</f>
        <v>NO CATCH</v>
      </c>
      <c r="H44" t="s">
        <v>27</v>
      </c>
      <c r="I44">
        <f t="shared" si="0"/>
        <v>0</v>
      </c>
      <c r="J44">
        <v>0</v>
      </c>
      <c r="K44">
        <v>0</v>
      </c>
      <c r="L44">
        <v>22</v>
      </c>
      <c r="M44">
        <v>38.477666669999998</v>
      </c>
      <c r="N44">
        <v>18.45216667</v>
      </c>
      <c r="O44">
        <v>7</v>
      </c>
      <c r="Q44" t="s">
        <v>23</v>
      </c>
      <c r="R44" s="1">
        <v>41220.385416666664</v>
      </c>
      <c r="S44" s="1">
        <v>41221.439583333333</v>
      </c>
      <c r="T44">
        <v>25.3</v>
      </c>
      <c r="U44">
        <v>312</v>
      </c>
      <c r="V44">
        <v>313</v>
      </c>
      <c r="W44">
        <v>9.25</v>
      </c>
      <c r="X44">
        <v>10.55</v>
      </c>
    </row>
    <row r="45" spans="1:24" x14ac:dyDescent="0.2">
      <c r="A45">
        <v>2012901</v>
      </c>
      <c r="B45">
        <v>32</v>
      </c>
      <c r="C45">
        <v>2012901032</v>
      </c>
      <c r="D45" t="s">
        <v>33</v>
      </c>
      <c r="E45" t="str">
        <f>VLOOKUP(D45,[1]!Species_table[[SpeciesID]:[ID_new]],5,FALSE)</f>
        <v>LUTLU04</v>
      </c>
      <c r="F45" t="str">
        <f>VLOOKUP(E45,[1]!Species_table[[ID_new]:[Sci_name_new]],2,FALSE)</f>
        <v>Lutjanus gibbus</v>
      </c>
      <c r="G45" t="str">
        <f>VLOOKUP(E45,[1]!Species_table[[ID_new]:[fam_new]],3,FALSE)</f>
        <v>LUTJANIDAE</v>
      </c>
      <c r="H45" t="s">
        <v>29</v>
      </c>
      <c r="I45">
        <f t="shared" si="0"/>
        <v>1</v>
      </c>
      <c r="J45">
        <v>5.7</v>
      </c>
      <c r="K45">
        <v>14</v>
      </c>
      <c r="L45">
        <v>19</v>
      </c>
      <c r="M45">
        <v>38.444333329999999</v>
      </c>
      <c r="N45">
        <v>18.451166669999999</v>
      </c>
      <c r="O45">
        <v>7</v>
      </c>
      <c r="Q45" t="s">
        <v>23</v>
      </c>
      <c r="R45" s="1">
        <v>41218.388888888891</v>
      </c>
      <c r="S45" s="1">
        <v>41219.336805555555</v>
      </c>
      <c r="T45">
        <v>22.75</v>
      </c>
      <c r="U45">
        <v>310</v>
      </c>
      <c r="V45">
        <v>311</v>
      </c>
      <c r="W45">
        <v>9.3330000000000002</v>
      </c>
      <c r="X45">
        <v>8.0830000000000002</v>
      </c>
    </row>
    <row r="46" spans="1:24" x14ac:dyDescent="0.2">
      <c r="A46">
        <v>2012901</v>
      </c>
      <c r="B46">
        <v>32</v>
      </c>
      <c r="C46">
        <v>2012901032</v>
      </c>
      <c r="D46" t="s">
        <v>28</v>
      </c>
      <c r="E46" t="str">
        <f>VLOOKUP(D46,[1]!Species_table[[SpeciesID]:[ID_new]],5,FALSE)</f>
        <v>LUTLU06</v>
      </c>
      <c r="F46" t="str">
        <f>VLOOKUP(E46,[1]!Species_table[[ID_new]:[Sci_name_new]],2,FALSE)</f>
        <v>Lutjanus bohar</v>
      </c>
      <c r="G46" t="str">
        <f>VLOOKUP(E46,[1]!Species_table[[ID_new]:[fam_new]],3,FALSE)</f>
        <v>LUTJANIDAE</v>
      </c>
      <c r="H46" t="s">
        <v>29</v>
      </c>
      <c r="I46">
        <f t="shared" si="0"/>
        <v>1</v>
      </c>
      <c r="J46">
        <v>0.63</v>
      </c>
      <c r="K46">
        <v>1</v>
      </c>
      <c r="L46">
        <v>19</v>
      </c>
      <c r="M46">
        <v>38.444333329999999</v>
      </c>
      <c r="N46">
        <v>18.451166669999999</v>
      </c>
      <c r="O46">
        <v>7</v>
      </c>
      <c r="Q46" t="s">
        <v>23</v>
      </c>
      <c r="R46" s="1">
        <v>41218.388888888891</v>
      </c>
      <c r="S46" s="1">
        <v>41219.336805555555</v>
      </c>
      <c r="T46">
        <v>22.75</v>
      </c>
      <c r="U46">
        <v>310</v>
      </c>
      <c r="V46">
        <v>311</v>
      </c>
      <c r="W46">
        <v>9.3330000000000002</v>
      </c>
      <c r="X46">
        <v>8.0830000000000002</v>
      </c>
    </row>
    <row r="47" spans="1:24" x14ac:dyDescent="0.2">
      <c r="A47">
        <v>2012901</v>
      </c>
      <c r="B47">
        <v>33</v>
      </c>
      <c r="C47">
        <v>2012901033</v>
      </c>
      <c r="D47" t="s">
        <v>26</v>
      </c>
      <c r="E47" t="str">
        <f>VLOOKUP(D47,[1]!Species_table[[SpeciesID]:[ID_new]],5,FALSE)</f>
        <v>NOCATCH</v>
      </c>
      <c r="F47" t="str">
        <f>VLOOKUP(E47,[1]!Species_table[[ID_new]:[Sci_name_new]],2,FALSE)</f>
        <v>NO CATCH</v>
      </c>
      <c r="G47" t="str">
        <f>VLOOKUP(E47,[1]!Species_table[[ID_new]:[fam_new]],3,FALSE)</f>
        <v>NO CATCH</v>
      </c>
      <c r="H47" t="s">
        <v>27</v>
      </c>
      <c r="I47">
        <f t="shared" si="0"/>
        <v>0</v>
      </c>
      <c r="J47">
        <v>0</v>
      </c>
      <c r="K47">
        <v>0</v>
      </c>
      <c r="L47">
        <v>40</v>
      </c>
      <c r="M47">
        <v>38.473999999999997</v>
      </c>
      <c r="N47">
        <v>18.451833329999999</v>
      </c>
      <c r="O47">
        <v>7</v>
      </c>
      <c r="Q47" t="s">
        <v>23</v>
      </c>
      <c r="R47" s="1">
        <v>41218.395833333336</v>
      </c>
      <c r="S47" s="1">
        <v>41219.302083333336</v>
      </c>
      <c r="T47">
        <v>21.75</v>
      </c>
      <c r="U47">
        <v>310</v>
      </c>
      <c r="V47">
        <v>311</v>
      </c>
      <c r="W47">
        <v>9.5</v>
      </c>
      <c r="X47">
        <v>7.25</v>
      </c>
    </row>
    <row r="48" spans="1:24" x14ac:dyDescent="0.2">
      <c r="A48">
        <v>2012901</v>
      </c>
      <c r="B48">
        <v>34</v>
      </c>
      <c r="C48">
        <v>2012901034</v>
      </c>
      <c r="D48" t="s">
        <v>33</v>
      </c>
      <c r="E48" t="str">
        <f>VLOOKUP(D48,[1]!Species_table[[SpeciesID]:[ID_new]],5,FALSE)</f>
        <v>LUTLU04</v>
      </c>
      <c r="F48" t="str">
        <f>VLOOKUP(E48,[1]!Species_table[[ID_new]:[Sci_name_new]],2,FALSE)</f>
        <v>Lutjanus gibbus</v>
      </c>
      <c r="G48" t="str">
        <f>VLOOKUP(E48,[1]!Species_table[[ID_new]:[fam_new]],3,FALSE)</f>
        <v>LUTJANIDAE</v>
      </c>
      <c r="H48" t="s">
        <v>29</v>
      </c>
      <c r="I48">
        <f t="shared" si="0"/>
        <v>1</v>
      </c>
      <c r="J48">
        <v>0.4</v>
      </c>
      <c r="K48">
        <v>1</v>
      </c>
      <c r="L48">
        <v>26</v>
      </c>
      <c r="M48">
        <v>38.438833330000001</v>
      </c>
      <c r="N48">
        <v>18.451000000000001</v>
      </c>
      <c r="O48">
        <v>7</v>
      </c>
      <c r="Q48" t="s">
        <v>23</v>
      </c>
      <c r="R48" s="1">
        <v>41218.402777777781</v>
      </c>
      <c r="S48" s="1">
        <v>41219.314583333333</v>
      </c>
      <c r="T48">
        <v>21.882999999999999</v>
      </c>
      <c r="U48">
        <v>310</v>
      </c>
      <c r="V48">
        <v>311</v>
      </c>
      <c r="W48">
        <v>9.6669999999999998</v>
      </c>
      <c r="X48">
        <v>7.55</v>
      </c>
    </row>
    <row r="49" spans="1:24" x14ac:dyDescent="0.2">
      <c r="A49">
        <v>2012901</v>
      </c>
      <c r="B49">
        <v>35</v>
      </c>
      <c r="C49">
        <v>2012901035</v>
      </c>
      <c r="D49" t="s">
        <v>26</v>
      </c>
      <c r="E49" t="str">
        <f>VLOOKUP(D49,[1]!Species_table[[SpeciesID]:[ID_new]],5,FALSE)</f>
        <v>NOCATCH</v>
      </c>
      <c r="F49" t="str">
        <f>VLOOKUP(E49,[1]!Species_table[[ID_new]:[Sci_name_new]],2,FALSE)</f>
        <v>NO CATCH</v>
      </c>
      <c r="G49" t="str">
        <f>VLOOKUP(E49,[1]!Species_table[[ID_new]:[fam_new]],3,FALSE)</f>
        <v>NO CATCH</v>
      </c>
      <c r="H49" t="s">
        <v>27</v>
      </c>
      <c r="I49">
        <f t="shared" si="0"/>
        <v>0</v>
      </c>
      <c r="J49">
        <v>0</v>
      </c>
      <c r="K49">
        <v>0</v>
      </c>
      <c r="L49">
        <v>22</v>
      </c>
      <c r="M49">
        <v>38.441333329999999</v>
      </c>
      <c r="N49">
        <v>18.454000000000001</v>
      </c>
      <c r="O49">
        <v>7</v>
      </c>
      <c r="Q49" t="s">
        <v>23</v>
      </c>
      <c r="R49" s="1">
        <v>41218.465277777781</v>
      </c>
      <c r="S49" s="1">
        <v>41219.70416666667</v>
      </c>
      <c r="T49">
        <v>29.733000000000001</v>
      </c>
      <c r="U49">
        <v>310</v>
      </c>
      <c r="V49">
        <v>311</v>
      </c>
      <c r="W49">
        <v>11.167</v>
      </c>
      <c r="X49">
        <v>16.899999999999999</v>
      </c>
    </row>
    <row r="50" spans="1:24" x14ac:dyDescent="0.2">
      <c r="A50">
        <v>2012901</v>
      </c>
      <c r="B50">
        <v>36</v>
      </c>
      <c r="C50">
        <v>2012901036</v>
      </c>
      <c r="D50" t="s">
        <v>26</v>
      </c>
      <c r="E50" t="str">
        <f>VLOOKUP(D50,[1]!Species_table[[SpeciesID]:[ID_new]],5,FALSE)</f>
        <v>NOCATCH</v>
      </c>
      <c r="F50" t="str">
        <f>VLOOKUP(E50,[1]!Species_table[[ID_new]:[Sci_name_new]],2,FALSE)</f>
        <v>NO CATCH</v>
      </c>
      <c r="G50" t="str">
        <f>VLOOKUP(E50,[1]!Species_table[[ID_new]:[fam_new]],3,FALSE)</f>
        <v>NO CATCH</v>
      </c>
      <c r="H50" t="s">
        <v>27</v>
      </c>
      <c r="I50">
        <f t="shared" si="0"/>
        <v>0</v>
      </c>
      <c r="J50">
        <v>0</v>
      </c>
      <c r="K50">
        <v>0</v>
      </c>
      <c r="L50">
        <v>70</v>
      </c>
      <c r="M50">
        <v>38.441333329999999</v>
      </c>
      <c r="N50">
        <v>18.454000000000001</v>
      </c>
      <c r="O50">
        <v>7</v>
      </c>
      <c r="Q50" t="s">
        <v>42</v>
      </c>
      <c r="R50" s="1">
        <v>41218.482638888891</v>
      </c>
      <c r="S50" s="1">
        <v>41219.381249999999</v>
      </c>
      <c r="T50">
        <v>21.582999999999998</v>
      </c>
      <c r="U50">
        <v>310</v>
      </c>
      <c r="V50">
        <v>311</v>
      </c>
      <c r="W50">
        <v>11.583</v>
      </c>
      <c r="X50">
        <v>9.15</v>
      </c>
    </row>
    <row r="51" spans="1:24" x14ac:dyDescent="0.2">
      <c r="A51">
        <v>2012901</v>
      </c>
      <c r="B51">
        <v>37</v>
      </c>
      <c r="C51">
        <v>2012901037</v>
      </c>
      <c r="D51" t="s">
        <v>45</v>
      </c>
      <c r="E51" t="str">
        <f>VLOOKUP(D51,[1]!Species_table[[SpeciesID]:[ID_new]],5,FALSE)</f>
        <v>LETLE02</v>
      </c>
      <c r="F51" t="str">
        <f>VLOOKUP(E51,[1]!Species_table[[ID_new]:[Sci_name_new]],2,FALSE)</f>
        <v>Lethrinus lentjan</v>
      </c>
      <c r="G51" t="str">
        <f>VLOOKUP(E51,[1]!Species_table[[ID_new]:[fam_new]],3,FALSE)</f>
        <v>LETHRINIDAE</v>
      </c>
      <c r="H51" t="s">
        <v>44</v>
      </c>
      <c r="I51">
        <f t="shared" si="0"/>
        <v>1</v>
      </c>
      <c r="J51">
        <v>1.0660000000000001</v>
      </c>
      <c r="K51">
        <v>2</v>
      </c>
      <c r="L51">
        <v>66</v>
      </c>
      <c r="M51">
        <v>38.40966667</v>
      </c>
      <c r="N51">
        <v>18.451499999999999</v>
      </c>
      <c r="O51">
        <v>7</v>
      </c>
      <c r="Q51" t="s">
        <v>23</v>
      </c>
      <c r="R51" s="1">
        <v>41218.493055555555</v>
      </c>
      <c r="S51" s="1">
        <v>41219.435416666667</v>
      </c>
      <c r="T51">
        <v>22.617000000000001</v>
      </c>
      <c r="U51">
        <v>310</v>
      </c>
      <c r="V51">
        <v>311</v>
      </c>
      <c r="W51">
        <v>11.833</v>
      </c>
      <c r="X51">
        <v>10.45</v>
      </c>
    </row>
    <row r="52" spans="1:24" x14ac:dyDescent="0.2">
      <c r="A52">
        <v>2012901</v>
      </c>
      <c r="B52">
        <v>37</v>
      </c>
      <c r="C52">
        <v>2012901037</v>
      </c>
      <c r="D52" t="s">
        <v>46</v>
      </c>
      <c r="E52" t="str">
        <f>VLOOKUP(D52,[1]!Species_table[[SpeciesID]:[ID_new]],5,FALSE)</f>
        <v>LUTPA02</v>
      </c>
      <c r="F52" t="str">
        <f>VLOOKUP(E52,[1]!Species_table[[ID_new]:[Sci_name_new]],2,FALSE)</f>
        <v>Paracaesio sordius</v>
      </c>
      <c r="G52" t="str">
        <f>VLOOKUP(E52,[1]!Species_table[[ID_new]:[fam_new]],3,FALSE)</f>
        <v>LUTJANIDAE</v>
      </c>
      <c r="H52" t="s">
        <v>29</v>
      </c>
      <c r="I52">
        <f t="shared" si="0"/>
        <v>1</v>
      </c>
      <c r="J52">
        <v>1.18</v>
      </c>
      <c r="K52">
        <v>2</v>
      </c>
      <c r="L52">
        <v>66</v>
      </c>
      <c r="M52">
        <v>38.40966667</v>
      </c>
      <c r="N52">
        <v>18.451499999999999</v>
      </c>
      <c r="O52">
        <v>7</v>
      </c>
      <c r="Q52" t="s">
        <v>23</v>
      </c>
      <c r="R52" s="1">
        <v>41218.493055555555</v>
      </c>
      <c r="S52" s="1">
        <v>41219.435416666667</v>
      </c>
      <c r="T52">
        <v>22.617000000000001</v>
      </c>
      <c r="U52">
        <v>310</v>
      </c>
      <c r="V52">
        <v>311</v>
      </c>
      <c r="W52">
        <v>11.833</v>
      </c>
      <c r="X52">
        <v>10.45</v>
      </c>
    </row>
    <row r="53" spans="1:24" x14ac:dyDescent="0.2">
      <c r="A53">
        <v>2012901</v>
      </c>
      <c r="B53">
        <v>38</v>
      </c>
      <c r="C53">
        <v>2012901038</v>
      </c>
      <c r="D53" t="s">
        <v>26</v>
      </c>
      <c r="E53" t="str">
        <f>VLOOKUP(D53,[1]!Species_table[[SpeciesID]:[ID_new]],5,FALSE)</f>
        <v>NOCATCH</v>
      </c>
      <c r="F53" t="str">
        <f>VLOOKUP(E53,[1]!Species_table[[ID_new]:[Sci_name_new]],2,FALSE)</f>
        <v>NO CATCH</v>
      </c>
      <c r="G53" t="str">
        <f>VLOOKUP(E53,[1]!Species_table[[ID_new]:[fam_new]],3,FALSE)</f>
        <v>NO CATCH</v>
      </c>
      <c r="H53" t="s">
        <v>27</v>
      </c>
      <c r="I53">
        <f t="shared" si="0"/>
        <v>0</v>
      </c>
      <c r="J53">
        <v>0</v>
      </c>
      <c r="K53">
        <v>0</v>
      </c>
      <c r="L53">
        <v>60</v>
      </c>
      <c r="M53">
        <v>38.407833330000003</v>
      </c>
      <c r="N53">
        <v>18.451333330000001</v>
      </c>
      <c r="O53">
        <v>7</v>
      </c>
      <c r="Q53" t="s">
        <v>23</v>
      </c>
      <c r="R53" s="1">
        <v>41218.5</v>
      </c>
      <c r="S53" s="1">
        <v>41219.398611111108</v>
      </c>
      <c r="T53">
        <v>21.567</v>
      </c>
      <c r="U53">
        <v>310</v>
      </c>
      <c r="V53">
        <v>311</v>
      </c>
      <c r="W53">
        <v>12</v>
      </c>
      <c r="X53">
        <v>9.5670000000000002</v>
      </c>
    </row>
    <row r="54" spans="1:24" x14ac:dyDescent="0.2">
      <c r="A54">
        <v>2012901</v>
      </c>
      <c r="B54">
        <v>39</v>
      </c>
      <c r="C54">
        <v>2012901039</v>
      </c>
      <c r="D54" t="s">
        <v>33</v>
      </c>
      <c r="E54" t="str">
        <f>VLOOKUP(D54,[1]!Species_table[[SpeciesID]:[ID_new]],5,FALSE)</f>
        <v>LUTLU04</v>
      </c>
      <c r="F54" t="str">
        <f>VLOOKUP(E54,[1]!Species_table[[ID_new]:[Sci_name_new]],2,FALSE)</f>
        <v>Lutjanus gibbus</v>
      </c>
      <c r="G54" t="str">
        <f>VLOOKUP(E54,[1]!Species_table[[ID_new]:[fam_new]],3,FALSE)</f>
        <v>LUTJANIDAE</v>
      </c>
      <c r="H54" t="s">
        <v>29</v>
      </c>
      <c r="I54">
        <f t="shared" si="0"/>
        <v>1</v>
      </c>
      <c r="J54">
        <v>0.7</v>
      </c>
      <c r="K54">
        <v>1</v>
      </c>
      <c r="L54">
        <v>90</v>
      </c>
      <c r="M54">
        <v>38.402333329999998</v>
      </c>
      <c r="N54">
        <v>18.451166669999999</v>
      </c>
      <c r="O54">
        <v>7</v>
      </c>
      <c r="Q54" t="s">
        <v>42</v>
      </c>
      <c r="R54" s="1">
        <v>41218.513888888891</v>
      </c>
      <c r="S54" s="1">
        <v>41219.411805555559</v>
      </c>
      <c r="T54">
        <v>21.55</v>
      </c>
      <c r="U54">
        <v>310</v>
      </c>
      <c r="V54">
        <v>311</v>
      </c>
      <c r="W54">
        <v>12.333</v>
      </c>
      <c r="X54">
        <v>9.8829999999999991</v>
      </c>
    </row>
    <row r="55" spans="1:24" x14ac:dyDescent="0.2">
      <c r="A55">
        <v>2012901</v>
      </c>
      <c r="B55">
        <v>40</v>
      </c>
      <c r="C55">
        <v>2012901040</v>
      </c>
      <c r="D55" t="s">
        <v>26</v>
      </c>
      <c r="E55" t="str">
        <f>VLOOKUP(D55,[1]!Species_table[[SpeciesID]:[ID_new]],5,FALSE)</f>
        <v>NOCATCH</v>
      </c>
      <c r="F55" t="str">
        <f>VLOOKUP(E55,[1]!Species_table[[ID_new]:[Sci_name_new]],2,FALSE)</f>
        <v>NO CATCH</v>
      </c>
      <c r="G55" t="str">
        <f>VLOOKUP(E55,[1]!Species_table[[ID_new]:[fam_new]],3,FALSE)</f>
        <v>NO CATCH</v>
      </c>
      <c r="H55" t="s">
        <v>27</v>
      </c>
      <c r="I55">
        <f t="shared" si="0"/>
        <v>0</v>
      </c>
      <c r="J55">
        <v>0</v>
      </c>
      <c r="K55">
        <v>0</v>
      </c>
      <c r="L55">
        <v>90</v>
      </c>
      <c r="M55">
        <v>38.399333329999997</v>
      </c>
      <c r="N55">
        <v>18.460333330000001</v>
      </c>
      <c r="O55">
        <v>7</v>
      </c>
      <c r="Q55" t="s">
        <v>42</v>
      </c>
      <c r="R55" s="1">
        <v>41218.513888888891</v>
      </c>
      <c r="S55" s="1">
        <v>41219.411805555559</v>
      </c>
      <c r="T55">
        <v>21.55</v>
      </c>
      <c r="U55">
        <v>310</v>
      </c>
      <c r="V55">
        <v>311</v>
      </c>
      <c r="W55">
        <v>12.333</v>
      </c>
      <c r="X55">
        <v>9.8829999999999991</v>
      </c>
    </row>
    <row r="56" spans="1:24" x14ac:dyDescent="0.2">
      <c r="A56">
        <v>2012901</v>
      </c>
      <c r="B56">
        <v>41</v>
      </c>
      <c r="C56">
        <v>2012901041</v>
      </c>
      <c r="D56" t="s">
        <v>26</v>
      </c>
      <c r="E56" t="str">
        <f>VLOOKUP(D56,[1]!Species_table[[SpeciesID]:[ID_new]],5,FALSE)</f>
        <v>NOCATCH</v>
      </c>
      <c r="F56" t="str">
        <f>VLOOKUP(E56,[1]!Species_table[[ID_new]:[Sci_name_new]],2,FALSE)</f>
        <v>NO CATCH</v>
      </c>
      <c r="G56" t="str">
        <f>VLOOKUP(E56,[1]!Species_table[[ID_new]:[fam_new]],3,FALSE)</f>
        <v>NO CATCH</v>
      </c>
      <c r="H56" t="s">
        <v>27</v>
      </c>
      <c r="I56">
        <f t="shared" si="0"/>
        <v>0</v>
      </c>
      <c r="J56">
        <v>0</v>
      </c>
      <c r="K56">
        <v>0</v>
      </c>
      <c r="L56">
        <v>20</v>
      </c>
      <c r="M56">
        <v>38.399666670000002</v>
      </c>
      <c r="N56">
        <v>18.486999999999998</v>
      </c>
      <c r="O56">
        <v>7</v>
      </c>
      <c r="Q56" t="s">
        <v>23</v>
      </c>
      <c r="R56" s="1">
        <v>41218.527777777781</v>
      </c>
      <c r="S56" s="1">
        <v>41219.432638888888</v>
      </c>
      <c r="T56">
        <v>21.716999999999999</v>
      </c>
      <c r="U56">
        <v>310</v>
      </c>
      <c r="V56">
        <v>311</v>
      </c>
      <c r="W56">
        <v>12.667</v>
      </c>
      <c r="X56">
        <v>10.382999999999999</v>
      </c>
    </row>
    <row r="57" spans="1:24" x14ac:dyDescent="0.2">
      <c r="A57">
        <v>2012901</v>
      </c>
      <c r="B57">
        <v>42</v>
      </c>
      <c r="C57">
        <v>2012901042</v>
      </c>
      <c r="D57" t="s">
        <v>26</v>
      </c>
      <c r="E57" t="str">
        <f>VLOOKUP(D57,[1]!Species_table[[SpeciesID]:[ID_new]],5,FALSE)</f>
        <v>NOCATCH</v>
      </c>
      <c r="F57" t="str">
        <f>VLOOKUP(E57,[1]!Species_table[[ID_new]:[Sci_name_new]],2,FALSE)</f>
        <v>NO CATCH</v>
      </c>
      <c r="G57" t="str">
        <f>VLOOKUP(E57,[1]!Species_table[[ID_new]:[fam_new]],3,FALSE)</f>
        <v>NO CATCH</v>
      </c>
      <c r="H57" t="s">
        <v>27</v>
      </c>
      <c r="I57">
        <f t="shared" si="0"/>
        <v>0</v>
      </c>
      <c r="J57">
        <v>0</v>
      </c>
      <c r="K57">
        <v>0</v>
      </c>
      <c r="L57">
        <v>17</v>
      </c>
      <c r="M57">
        <v>38.396999999999998</v>
      </c>
      <c r="N57">
        <v>18.486999999999998</v>
      </c>
      <c r="O57">
        <v>7</v>
      </c>
      <c r="Q57" t="s">
        <v>23</v>
      </c>
      <c r="R57" s="1">
        <v>41218.534722222219</v>
      </c>
      <c r="S57" s="1">
        <v>41219.429166666669</v>
      </c>
      <c r="T57">
        <v>21.466999999999999</v>
      </c>
      <c r="U57">
        <v>310</v>
      </c>
      <c r="V57">
        <v>311</v>
      </c>
      <c r="W57">
        <v>12.833</v>
      </c>
      <c r="X57">
        <v>10.3</v>
      </c>
    </row>
    <row r="58" spans="1:24" x14ac:dyDescent="0.2">
      <c r="A58">
        <v>2012901</v>
      </c>
      <c r="B58">
        <v>43</v>
      </c>
      <c r="C58">
        <v>2012901043</v>
      </c>
      <c r="D58" t="s">
        <v>47</v>
      </c>
      <c r="E58" t="str">
        <f>VLOOKUP(D58,[1]!Species_table[[SpeciesID]:[ID_new]],5,FALSE)</f>
        <v>SEREP07</v>
      </c>
      <c r="F58" t="str">
        <f>VLOOKUP(E58,[1]!Species_table[[ID_new]:[Sci_name_new]],2,FALSE)</f>
        <v>Epinephelus tauvina</v>
      </c>
      <c r="G58" t="str">
        <f>VLOOKUP(E58,[1]!Species_table[[ID_new]:[fam_new]],3,FALSE)</f>
        <v>SERRANIDAE</v>
      </c>
      <c r="H58" t="s">
        <v>36</v>
      </c>
      <c r="I58">
        <f t="shared" si="0"/>
        <v>1</v>
      </c>
      <c r="J58">
        <v>10</v>
      </c>
      <c r="K58">
        <v>1</v>
      </c>
      <c r="L58">
        <v>27</v>
      </c>
      <c r="M58">
        <v>38.396999999999998</v>
      </c>
      <c r="N58">
        <v>18.496500000000001</v>
      </c>
      <c r="O58">
        <v>7</v>
      </c>
      <c r="Q58" t="s">
        <v>23</v>
      </c>
      <c r="R58" s="1">
        <v>41219.708333333336</v>
      </c>
      <c r="S58" s="1">
        <v>41220.30972222222</v>
      </c>
      <c r="T58">
        <v>14.433</v>
      </c>
      <c r="U58">
        <v>311</v>
      </c>
      <c r="V58">
        <v>312</v>
      </c>
      <c r="W58">
        <v>17</v>
      </c>
      <c r="X58">
        <v>7.4329999999999998</v>
      </c>
    </row>
    <row r="59" spans="1:24" x14ac:dyDescent="0.2">
      <c r="A59">
        <v>2012901</v>
      </c>
      <c r="B59">
        <v>43</v>
      </c>
      <c r="C59">
        <v>2012901043</v>
      </c>
      <c r="D59" t="s">
        <v>48</v>
      </c>
      <c r="E59" t="str">
        <f>VLOOKUP(D59,[1]!Species_table[[SpeciesID]:[ID_new]],5,FALSE)</f>
        <v>SERPL07</v>
      </c>
      <c r="F59" t="str">
        <f>VLOOKUP(E59,[1]!Species_table[[ID_new]:[Sci_name_new]],2,FALSE)</f>
        <v>Plectropomus pessuliferus marisrubri</v>
      </c>
      <c r="G59" t="str">
        <f>VLOOKUP(E59,[1]!Species_table[[ID_new]:[fam_new]],3,FALSE)</f>
        <v>SERRANIDAE</v>
      </c>
      <c r="H59" t="s">
        <v>36</v>
      </c>
      <c r="I59">
        <f t="shared" si="0"/>
        <v>1</v>
      </c>
      <c r="J59">
        <v>1.63</v>
      </c>
      <c r="K59">
        <v>1</v>
      </c>
      <c r="L59">
        <v>27</v>
      </c>
      <c r="M59">
        <v>38.396999999999998</v>
      </c>
      <c r="N59">
        <v>18.496500000000001</v>
      </c>
      <c r="O59">
        <v>7</v>
      </c>
      <c r="Q59" t="s">
        <v>23</v>
      </c>
      <c r="R59" s="1">
        <v>41219.708333333336</v>
      </c>
      <c r="S59" s="1">
        <v>41220.30972222222</v>
      </c>
      <c r="T59">
        <v>14.433</v>
      </c>
      <c r="U59">
        <v>311</v>
      </c>
      <c r="V59">
        <v>312</v>
      </c>
      <c r="W59">
        <v>17</v>
      </c>
      <c r="X59">
        <v>7.4329999999999998</v>
      </c>
    </row>
    <row r="60" spans="1:24" x14ac:dyDescent="0.2">
      <c r="A60">
        <v>2012901</v>
      </c>
      <c r="B60">
        <v>44</v>
      </c>
      <c r="C60">
        <v>2012901044</v>
      </c>
      <c r="D60" t="s">
        <v>28</v>
      </c>
      <c r="E60" t="str">
        <f>VLOOKUP(D60,[1]!Species_table[[SpeciesID]:[ID_new]],5,FALSE)</f>
        <v>LUTLU06</v>
      </c>
      <c r="F60" t="str">
        <f>VLOOKUP(E60,[1]!Species_table[[ID_new]:[Sci_name_new]],2,FALSE)</f>
        <v>Lutjanus bohar</v>
      </c>
      <c r="G60" t="str">
        <f>VLOOKUP(E60,[1]!Species_table[[ID_new]:[fam_new]],3,FALSE)</f>
        <v>LUTJANIDAE</v>
      </c>
      <c r="H60" t="s">
        <v>29</v>
      </c>
      <c r="I60">
        <f t="shared" si="0"/>
        <v>1</v>
      </c>
      <c r="J60">
        <v>0.72</v>
      </c>
      <c r="K60">
        <v>1</v>
      </c>
      <c r="L60">
        <v>23</v>
      </c>
      <c r="M60">
        <v>38.39833333</v>
      </c>
      <c r="N60">
        <v>18.497166669999999</v>
      </c>
      <c r="O60">
        <v>7</v>
      </c>
      <c r="Q60" t="s">
        <v>23</v>
      </c>
      <c r="R60" s="1">
        <v>41218.552083333336</v>
      </c>
      <c r="S60" s="1">
        <v>41219.405555555553</v>
      </c>
      <c r="T60">
        <v>20.483000000000001</v>
      </c>
      <c r="U60">
        <v>310</v>
      </c>
      <c r="V60">
        <v>311</v>
      </c>
      <c r="W60">
        <v>13.25</v>
      </c>
      <c r="X60">
        <v>9.7330000000000005</v>
      </c>
    </row>
    <row r="61" spans="1:24" x14ac:dyDescent="0.2">
      <c r="A61">
        <v>2012901</v>
      </c>
      <c r="B61">
        <v>45</v>
      </c>
      <c r="C61">
        <v>2012901045</v>
      </c>
      <c r="D61" t="s">
        <v>49</v>
      </c>
      <c r="E61" t="str">
        <f>VLOOKUP(D61,[1]!Species_table[[SpeciesID]:[ID_new]],5,FALSE)</f>
        <v>CHRCH01</v>
      </c>
      <c r="F61" t="str">
        <f>VLOOKUP(E61,[1]!Species_table[[ID_new]:[Sci_name_new]],2,FALSE)</f>
        <v>Chirocentrus dorab</v>
      </c>
      <c r="G61" t="str">
        <f>VLOOKUP(E61,[1]!Species_table[[ID_new]:[fam_new]],3,FALSE)</f>
        <v>CHIROCENTRIDAE</v>
      </c>
      <c r="H61" t="s">
        <v>50</v>
      </c>
      <c r="I61">
        <f t="shared" si="0"/>
        <v>1</v>
      </c>
      <c r="J61">
        <v>2.4700000000000002</v>
      </c>
      <c r="K61">
        <v>6</v>
      </c>
      <c r="L61">
        <v>30</v>
      </c>
      <c r="M61">
        <v>38.433333330000004</v>
      </c>
      <c r="N61">
        <v>18.45</v>
      </c>
      <c r="O61">
        <v>7</v>
      </c>
      <c r="Q61" t="s">
        <v>38</v>
      </c>
      <c r="R61" s="1">
        <v>41219.770833333336</v>
      </c>
      <c r="S61" s="1">
        <v>41220.291666666664</v>
      </c>
      <c r="T61">
        <v>12.5</v>
      </c>
      <c r="U61">
        <v>311</v>
      </c>
      <c r="V61">
        <v>312</v>
      </c>
      <c r="W61">
        <v>18.5</v>
      </c>
      <c r="X61">
        <v>7</v>
      </c>
    </row>
    <row r="62" spans="1:24" x14ac:dyDescent="0.2">
      <c r="A62">
        <v>2012901</v>
      </c>
      <c r="B62">
        <v>45</v>
      </c>
      <c r="C62">
        <v>2012901045</v>
      </c>
      <c r="D62" t="s">
        <v>24</v>
      </c>
      <c r="E62" t="str">
        <f>VLOOKUP(D62,[1]!Species_table[[SpeciesID]:[ID_new]],5,FALSE)</f>
        <v>SCMGR02</v>
      </c>
      <c r="F62" t="str">
        <f>VLOOKUP(E62,[1]!Species_table[[ID_new]:[Sci_name_new]],2,FALSE)</f>
        <v>Grammatorcynus bilineatus</v>
      </c>
      <c r="G62" t="str">
        <f>VLOOKUP(E62,[1]!Species_table[[ID_new]:[fam_new]],3,FALSE)</f>
        <v>SCOMBRIDAE</v>
      </c>
      <c r="H62" t="s">
        <v>25</v>
      </c>
      <c r="I62">
        <f t="shared" si="0"/>
        <v>1</v>
      </c>
      <c r="J62">
        <v>4.4999999999999998E-2</v>
      </c>
      <c r="K62">
        <v>1</v>
      </c>
      <c r="L62">
        <v>30</v>
      </c>
      <c r="M62">
        <v>38.433333330000004</v>
      </c>
      <c r="N62">
        <v>18.45</v>
      </c>
      <c r="O62">
        <v>7</v>
      </c>
      <c r="Q62" t="s">
        <v>38</v>
      </c>
      <c r="R62" s="1">
        <v>41219.770833333336</v>
      </c>
      <c r="S62" s="1">
        <v>41220.291666666664</v>
      </c>
      <c r="T62">
        <v>12.5</v>
      </c>
      <c r="U62">
        <v>311</v>
      </c>
      <c r="V62">
        <v>312</v>
      </c>
      <c r="W62">
        <v>18.5</v>
      </c>
      <c r="X62">
        <v>7</v>
      </c>
    </row>
    <row r="63" spans="1:24" x14ac:dyDescent="0.2">
      <c r="A63">
        <v>2012901</v>
      </c>
      <c r="B63">
        <v>45</v>
      </c>
      <c r="C63">
        <v>2012901045</v>
      </c>
      <c r="D63" t="s">
        <v>51</v>
      </c>
      <c r="E63" t="str">
        <f>VLOOKUP(D63,[1]!Species_table[[SpeciesID]:[ID_new]],5,FALSE)</f>
        <v>SCMTH02</v>
      </c>
      <c r="F63" t="str">
        <f>VLOOKUP(E63,[1]!Species_table[[ID_new]:[Sci_name_new]],2,FALSE)</f>
        <v>Thunnus albacares</v>
      </c>
      <c r="G63" t="str">
        <f>VLOOKUP(E63,[1]!Species_table[[ID_new]:[fam_new]],3,FALSE)</f>
        <v>SCOMBRIDAE</v>
      </c>
      <c r="H63" t="s">
        <v>25</v>
      </c>
      <c r="I63">
        <f t="shared" si="0"/>
        <v>1</v>
      </c>
      <c r="J63">
        <v>5.92</v>
      </c>
      <c r="K63">
        <v>11</v>
      </c>
      <c r="L63">
        <v>30</v>
      </c>
      <c r="M63">
        <v>38.433333330000004</v>
      </c>
      <c r="N63">
        <v>18.45</v>
      </c>
      <c r="O63">
        <v>7</v>
      </c>
      <c r="Q63" t="s">
        <v>38</v>
      </c>
      <c r="R63" s="1">
        <v>41219.770833333336</v>
      </c>
      <c r="S63" s="1">
        <v>41220.291666666664</v>
      </c>
      <c r="T63">
        <v>12.5</v>
      </c>
      <c r="U63">
        <v>311</v>
      </c>
      <c r="V63">
        <v>312</v>
      </c>
      <c r="W63">
        <v>18.5</v>
      </c>
      <c r="X63">
        <v>7</v>
      </c>
    </row>
    <row r="64" spans="1:24" x14ac:dyDescent="0.2">
      <c r="A64">
        <v>2012901</v>
      </c>
      <c r="B64">
        <v>46</v>
      </c>
      <c r="C64">
        <v>2012901046</v>
      </c>
      <c r="D64" t="s">
        <v>47</v>
      </c>
      <c r="E64" t="str">
        <f>VLOOKUP(D64,[1]!Species_table[[SpeciesID]:[ID_new]],5,FALSE)</f>
        <v>SEREP07</v>
      </c>
      <c r="F64" t="str">
        <f>VLOOKUP(E64,[1]!Species_table[[ID_new]:[Sci_name_new]],2,FALSE)</f>
        <v>Epinephelus tauvina</v>
      </c>
      <c r="G64" t="str">
        <f>VLOOKUP(E64,[1]!Species_table[[ID_new]:[fam_new]],3,FALSE)</f>
        <v>SERRANIDAE</v>
      </c>
      <c r="H64" t="s">
        <v>36</v>
      </c>
      <c r="I64">
        <f t="shared" si="0"/>
        <v>1</v>
      </c>
      <c r="J64">
        <v>14</v>
      </c>
      <c r="K64">
        <v>1</v>
      </c>
      <c r="L64">
        <v>12</v>
      </c>
      <c r="M64">
        <v>38.149333329999997</v>
      </c>
      <c r="N64">
        <v>18.806999999999999</v>
      </c>
      <c r="O64">
        <v>7</v>
      </c>
      <c r="Q64" t="s">
        <v>38</v>
      </c>
      <c r="R64" s="1">
        <v>41220.635416666664</v>
      </c>
      <c r="S64" s="1">
        <v>41221.630555555559</v>
      </c>
      <c r="T64">
        <v>23.882999999999999</v>
      </c>
      <c r="U64">
        <v>312</v>
      </c>
      <c r="V64">
        <v>313</v>
      </c>
      <c r="W64">
        <v>15.25</v>
      </c>
      <c r="X64">
        <v>15.132999999999999</v>
      </c>
    </row>
    <row r="65" spans="1:24" x14ac:dyDescent="0.2">
      <c r="A65">
        <v>2012901</v>
      </c>
      <c r="B65">
        <v>47</v>
      </c>
      <c r="C65">
        <v>2012901047</v>
      </c>
      <c r="D65" t="s">
        <v>26</v>
      </c>
      <c r="E65" t="str">
        <f>VLOOKUP(D65,[1]!Species_table[[SpeciesID]:[ID_new]],5,FALSE)</f>
        <v>NOCATCH</v>
      </c>
      <c r="F65" t="str">
        <f>VLOOKUP(E65,[1]!Species_table[[ID_new]:[Sci_name_new]],2,FALSE)</f>
        <v>NO CATCH</v>
      </c>
      <c r="G65" t="str">
        <f>VLOOKUP(E65,[1]!Species_table[[ID_new]:[fam_new]],3,FALSE)</f>
        <v>NO CATCH</v>
      </c>
      <c r="H65" t="s">
        <v>27</v>
      </c>
      <c r="I65">
        <f t="shared" si="0"/>
        <v>0</v>
      </c>
      <c r="J65">
        <v>0</v>
      </c>
      <c r="K65">
        <v>0</v>
      </c>
      <c r="L65">
        <v>37</v>
      </c>
      <c r="M65">
        <v>38.149500000000003</v>
      </c>
      <c r="N65">
        <v>18.797333330000001</v>
      </c>
      <c r="O65">
        <v>7</v>
      </c>
      <c r="Q65" t="s">
        <v>23</v>
      </c>
      <c r="R65" s="1">
        <v>41219.649305555555</v>
      </c>
      <c r="S65" s="1">
        <v>41220.643055555556</v>
      </c>
      <c r="T65">
        <v>23.85</v>
      </c>
      <c r="U65">
        <v>311</v>
      </c>
      <c r="V65">
        <v>312</v>
      </c>
      <c r="W65">
        <v>15.583</v>
      </c>
      <c r="X65">
        <v>15.433</v>
      </c>
    </row>
    <row r="66" spans="1:24" x14ac:dyDescent="0.2">
      <c r="A66">
        <v>2012901</v>
      </c>
      <c r="B66">
        <v>48</v>
      </c>
      <c r="C66">
        <v>2012901048</v>
      </c>
      <c r="D66" t="s">
        <v>26</v>
      </c>
      <c r="E66" t="str">
        <f>VLOOKUP(D66,[1]!Species_table[[SpeciesID]:[ID_new]],5,FALSE)</f>
        <v>NOCATCH</v>
      </c>
      <c r="F66" t="str">
        <f>VLOOKUP(E66,[1]!Species_table[[ID_new]:[Sci_name_new]],2,FALSE)</f>
        <v>NO CATCH</v>
      </c>
      <c r="G66" t="str">
        <f>VLOOKUP(E66,[1]!Species_table[[ID_new]:[fam_new]],3,FALSE)</f>
        <v>NO CATCH</v>
      </c>
      <c r="H66" t="s">
        <v>27</v>
      </c>
      <c r="I66">
        <f t="shared" si="0"/>
        <v>0</v>
      </c>
      <c r="J66">
        <v>0</v>
      </c>
      <c r="K66">
        <v>0</v>
      </c>
      <c r="L66">
        <v>35</v>
      </c>
      <c r="M66">
        <v>38.149500000000003</v>
      </c>
      <c r="N66">
        <v>18.793500000000002</v>
      </c>
      <c r="O66">
        <v>7</v>
      </c>
      <c r="Q66" t="s">
        <v>23</v>
      </c>
      <c r="R66" s="1">
        <v>41219.652777777781</v>
      </c>
      <c r="S66" s="1">
        <v>41220.658333333333</v>
      </c>
      <c r="T66">
        <v>24.132999999999999</v>
      </c>
      <c r="U66">
        <v>311</v>
      </c>
      <c r="V66">
        <v>312</v>
      </c>
      <c r="W66">
        <v>15.667</v>
      </c>
      <c r="X66">
        <v>15.8</v>
      </c>
    </row>
    <row r="67" spans="1:24" x14ac:dyDescent="0.2">
      <c r="A67">
        <v>2012901</v>
      </c>
      <c r="B67">
        <v>49</v>
      </c>
      <c r="C67">
        <v>2012901049</v>
      </c>
      <c r="D67" t="s">
        <v>26</v>
      </c>
      <c r="E67" t="str">
        <f>VLOOKUP(D67,[1]!Species_table[[SpeciesID]:[ID_new]],5,FALSE)</f>
        <v>NOCATCH</v>
      </c>
      <c r="F67" t="str">
        <f>VLOOKUP(E67,[1]!Species_table[[ID_new]:[Sci_name_new]],2,FALSE)</f>
        <v>NO CATCH</v>
      </c>
      <c r="G67" t="str">
        <f>VLOOKUP(E67,[1]!Species_table[[ID_new]:[fam_new]],3,FALSE)</f>
        <v>NO CATCH</v>
      </c>
      <c r="H67" t="s">
        <v>27</v>
      </c>
      <c r="I67">
        <f t="shared" ref="I67:I129" si="1">IF(G67=H67,1,0)</f>
        <v>0</v>
      </c>
      <c r="J67">
        <v>0</v>
      </c>
      <c r="K67">
        <v>0</v>
      </c>
      <c r="L67">
        <v>36</v>
      </c>
      <c r="M67">
        <v>38.14683333</v>
      </c>
      <c r="N67">
        <v>18.791833329999999</v>
      </c>
      <c r="O67">
        <v>7</v>
      </c>
      <c r="Q67" t="s">
        <v>23</v>
      </c>
      <c r="R67" s="1">
        <v>41222.656944444447</v>
      </c>
      <c r="S67" s="1">
        <v>41223.650694444441</v>
      </c>
      <c r="T67">
        <v>23.85</v>
      </c>
      <c r="U67">
        <v>314</v>
      </c>
      <c r="V67">
        <v>315</v>
      </c>
      <c r="W67">
        <v>15.766999999999999</v>
      </c>
      <c r="X67">
        <v>15.617000000000001</v>
      </c>
    </row>
    <row r="68" spans="1:24" x14ac:dyDescent="0.2">
      <c r="A68">
        <v>2012901</v>
      </c>
      <c r="B68">
        <v>50</v>
      </c>
      <c r="C68">
        <v>2012901050</v>
      </c>
      <c r="D68" t="s">
        <v>52</v>
      </c>
      <c r="E68" t="str">
        <f>VLOOKUP(D68,[1]!Species_table[[SpeciesID]:[ID_new]],5,FALSE)</f>
        <v>LUTLU00</v>
      </c>
      <c r="F68" t="str">
        <f>VLOOKUP(E68,[1]!Species_table[[ID_new]:[Sci_name_new]],2,FALSE)</f>
        <v>Lutjanus sp.</v>
      </c>
      <c r="G68" t="str">
        <f>VLOOKUP(E68,[1]!Species_table[[ID_new]:[fam_new]],3,FALSE)</f>
        <v>LUTJANIDAE</v>
      </c>
      <c r="H68" t="s">
        <v>29</v>
      </c>
      <c r="I68">
        <f t="shared" si="1"/>
        <v>1</v>
      </c>
      <c r="J68">
        <v>2.6</v>
      </c>
      <c r="K68">
        <v>1</v>
      </c>
      <c r="L68">
        <v>36</v>
      </c>
      <c r="M68">
        <v>38.136666669999997</v>
      </c>
      <c r="N68">
        <v>18.786333330000001</v>
      </c>
      <c r="O68">
        <v>7</v>
      </c>
      <c r="Q68" t="s">
        <v>23</v>
      </c>
      <c r="R68" s="1">
        <v>41219.670138888891</v>
      </c>
      <c r="S68" s="1">
        <v>41220.666666666664</v>
      </c>
      <c r="T68">
        <v>23.917000000000002</v>
      </c>
      <c r="U68">
        <v>311</v>
      </c>
      <c r="V68">
        <v>312</v>
      </c>
      <c r="W68">
        <v>16.082999999999998</v>
      </c>
      <c r="X68">
        <v>16</v>
      </c>
    </row>
    <row r="69" spans="1:24" x14ac:dyDescent="0.2">
      <c r="A69">
        <v>2012901</v>
      </c>
      <c r="B69">
        <v>51</v>
      </c>
      <c r="C69">
        <v>2012901051</v>
      </c>
      <c r="D69" t="s">
        <v>26</v>
      </c>
      <c r="E69" t="str">
        <f>VLOOKUP(D69,[1]!Species_table[[SpeciesID]:[ID_new]],5,FALSE)</f>
        <v>NOCATCH</v>
      </c>
      <c r="F69" t="str">
        <f>VLOOKUP(E69,[1]!Species_table[[ID_new]:[Sci_name_new]],2,FALSE)</f>
        <v>NO CATCH</v>
      </c>
      <c r="G69" t="str">
        <f>VLOOKUP(E69,[1]!Species_table[[ID_new]:[fam_new]],3,FALSE)</f>
        <v>NO CATCH</v>
      </c>
      <c r="H69" t="s">
        <v>27</v>
      </c>
      <c r="I69">
        <f t="shared" si="1"/>
        <v>0</v>
      </c>
      <c r="J69">
        <v>0</v>
      </c>
      <c r="K69">
        <v>0</v>
      </c>
      <c r="L69">
        <v>35</v>
      </c>
      <c r="M69">
        <v>38.127166670000001</v>
      </c>
      <c r="N69">
        <v>18.7805</v>
      </c>
      <c r="O69">
        <v>7</v>
      </c>
      <c r="Q69" t="s">
        <v>23</v>
      </c>
      <c r="R69" s="1">
        <v>41219.680555555555</v>
      </c>
      <c r="S69" s="1">
        <v>41220.673611111109</v>
      </c>
      <c r="T69">
        <v>23.832999999999998</v>
      </c>
      <c r="U69">
        <v>311</v>
      </c>
      <c r="V69">
        <v>312</v>
      </c>
      <c r="W69">
        <v>16.332999999999998</v>
      </c>
      <c r="X69">
        <v>16.167000000000002</v>
      </c>
    </row>
    <row r="70" spans="1:24" x14ac:dyDescent="0.2">
      <c r="A70">
        <v>2012901</v>
      </c>
      <c r="B70">
        <v>52</v>
      </c>
      <c r="C70">
        <v>2012901052</v>
      </c>
      <c r="D70" t="s">
        <v>45</v>
      </c>
      <c r="E70" t="str">
        <f>VLOOKUP(D70,[1]!Species_table[[SpeciesID]:[ID_new]],5,FALSE)</f>
        <v>LETLE02</v>
      </c>
      <c r="F70" t="str">
        <f>VLOOKUP(E70,[1]!Species_table[[ID_new]:[Sci_name_new]],2,FALSE)</f>
        <v>Lethrinus lentjan</v>
      </c>
      <c r="G70" t="str">
        <f>VLOOKUP(E70,[1]!Species_table[[ID_new]:[fam_new]],3,FALSE)</f>
        <v>LETHRINIDAE</v>
      </c>
      <c r="H70" t="s">
        <v>44</v>
      </c>
      <c r="I70">
        <f t="shared" si="1"/>
        <v>1</v>
      </c>
      <c r="J70">
        <v>0.27</v>
      </c>
      <c r="K70">
        <v>1</v>
      </c>
      <c r="L70">
        <v>35</v>
      </c>
      <c r="M70">
        <v>38.116333330000003</v>
      </c>
      <c r="N70">
        <v>18.774999999999999</v>
      </c>
      <c r="O70">
        <v>7</v>
      </c>
      <c r="Q70" t="s">
        <v>23</v>
      </c>
      <c r="R70" s="1">
        <v>41219.684027777781</v>
      </c>
      <c r="S70" s="1">
        <v>41220.684027777781</v>
      </c>
      <c r="T70">
        <v>24</v>
      </c>
      <c r="U70">
        <v>311</v>
      </c>
      <c r="V70">
        <v>312</v>
      </c>
      <c r="W70">
        <v>16.417000000000002</v>
      </c>
      <c r="X70">
        <v>16.417000000000002</v>
      </c>
    </row>
    <row r="71" spans="1:24" x14ac:dyDescent="0.2">
      <c r="A71">
        <v>2012901</v>
      </c>
      <c r="B71">
        <v>53</v>
      </c>
      <c r="C71">
        <v>2012901053</v>
      </c>
      <c r="D71" t="s">
        <v>26</v>
      </c>
      <c r="E71" t="str">
        <f>VLOOKUP(D71,[1]!Species_table[[SpeciesID]:[ID_new]],5,FALSE)</f>
        <v>NOCATCH</v>
      </c>
      <c r="F71" t="str">
        <f>VLOOKUP(E71,[1]!Species_table[[ID_new]:[Sci_name_new]],2,FALSE)</f>
        <v>NO CATCH</v>
      </c>
      <c r="G71" t="str">
        <f>VLOOKUP(E71,[1]!Species_table[[ID_new]:[fam_new]],3,FALSE)</f>
        <v>NO CATCH</v>
      </c>
      <c r="H71" t="s">
        <v>27</v>
      </c>
      <c r="I71">
        <f t="shared" si="1"/>
        <v>0</v>
      </c>
      <c r="J71">
        <v>0</v>
      </c>
      <c r="K71">
        <v>0</v>
      </c>
      <c r="L71">
        <v>33</v>
      </c>
      <c r="M71">
        <v>38.110666670000001</v>
      </c>
      <c r="N71">
        <v>18.774000000000001</v>
      </c>
      <c r="O71">
        <v>7</v>
      </c>
      <c r="Q71" t="s">
        <v>42</v>
      </c>
      <c r="R71" s="1">
        <v>41219.690972222219</v>
      </c>
      <c r="S71" s="1">
        <v>41220.690972222219</v>
      </c>
      <c r="T71">
        <v>24</v>
      </c>
      <c r="U71">
        <v>311</v>
      </c>
      <c r="V71">
        <v>312</v>
      </c>
      <c r="W71">
        <v>16.582999999999998</v>
      </c>
      <c r="X71">
        <v>16.582999999999998</v>
      </c>
    </row>
    <row r="72" spans="1:24" x14ac:dyDescent="0.2">
      <c r="A72">
        <v>2012901</v>
      </c>
      <c r="B72">
        <v>54</v>
      </c>
      <c r="C72">
        <v>2012901054</v>
      </c>
      <c r="D72" t="s">
        <v>49</v>
      </c>
      <c r="E72" t="str">
        <f>VLOOKUP(D72,[1]!Species_table[[SpeciesID]:[ID_new]],5,FALSE)</f>
        <v>CHRCH01</v>
      </c>
      <c r="F72" t="str">
        <f>VLOOKUP(E72,[1]!Species_table[[ID_new]:[Sci_name_new]],2,FALSE)</f>
        <v>Chirocentrus dorab</v>
      </c>
      <c r="G72" t="str">
        <f>VLOOKUP(E72,[1]!Species_table[[ID_new]:[fam_new]],3,FALSE)</f>
        <v>CHIROCENTRIDAE</v>
      </c>
      <c r="H72" t="s">
        <v>50</v>
      </c>
      <c r="I72">
        <f t="shared" si="1"/>
        <v>1</v>
      </c>
      <c r="J72">
        <v>1.56</v>
      </c>
      <c r="K72">
        <v>4</v>
      </c>
      <c r="L72">
        <v>25</v>
      </c>
      <c r="M72">
        <v>38.146666670000002</v>
      </c>
      <c r="N72">
        <v>18.80683333</v>
      </c>
      <c r="O72">
        <v>7</v>
      </c>
      <c r="Q72" t="s">
        <v>38</v>
      </c>
      <c r="R72" s="1">
        <v>41219.755555555559</v>
      </c>
      <c r="S72" s="1">
        <v>41220.275000000001</v>
      </c>
      <c r="T72">
        <v>12.467000000000001</v>
      </c>
      <c r="U72">
        <v>311</v>
      </c>
      <c r="V72">
        <v>312</v>
      </c>
      <c r="W72">
        <v>18.132999999999999</v>
      </c>
      <c r="X72">
        <v>6.6</v>
      </c>
    </row>
    <row r="73" spans="1:24" x14ac:dyDescent="0.2">
      <c r="A73">
        <v>2012901</v>
      </c>
      <c r="B73">
        <v>54</v>
      </c>
      <c r="C73">
        <v>2012901054</v>
      </c>
      <c r="D73" t="s">
        <v>53</v>
      </c>
      <c r="E73" t="str">
        <f>VLOOKUP(D73,[1]!Species_table[[SpeciesID]:[ID_new]],5,FALSE)</f>
        <v>SPHSP07</v>
      </c>
      <c r="F73" t="str">
        <f>VLOOKUP(E73,[1]!Species_table[[ID_new]:[Sci_name_new]],2,FALSE)</f>
        <v>Sphyraena jello</v>
      </c>
      <c r="G73" t="str">
        <f>VLOOKUP(E73,[1]!Species_table[[ID_new]:[fam_new]],3,FALSE)</f>
        <v>SPHYRAENIDAE</v>
      </c>
      <c r="H73" t="s">
        <v>27</v>
      </c>
      <c r="I73">
        <f t="shared" si="1"/>
        <v>0</v>
      </c>
      <c r="J73">
        <v>0.76</v>
      </c>
      <c r="K73">
        <v>1</v>
      </c>
      <c r="L73">
        <v>25</v>
      </c>
      <c r="M73">
        <v>38.146666670000002</v>
      </c>
      <c r="N73">
        <v>18.80683333</v>
      </c>
      <c r="O73">
        <v>7</v>
      </c>
      <c r="Q73" t="s">
        <v>38</v>
      </c>
      <c r="R73" s="1">
        <v>41219.755555555559</v>
      </c>
      <c r="S73" s="1">
        <v>41220.275000000001</v>
      </c>
      <c r="T73">
        <v>12.467000000000001</v>
      </c>
      <c r="U73">
        <v>311</v>
      </c>
      <c r="V73">
        <v>312</v>
      </c>
      <c r="W73">
        <v>18.132999999999999</v>
      </c>
      <c r="X73">
        <v>6.6</v>
      </c>
    </row>
    <row r="74" spans="1:24" x14ac:dyDescent="0.2">
      <c r="A74">
        <v>2012901</v>
      </c>
      <c r="B74">
        <v>55</v>
      </c>
      <c r="C74">
        <v>2012901055</v>
      </c>
      <c r="D74" t="s">
        <v>26</v>
      </c>
      <c r="E74" t="str">
        <f>VLOOKUP(D74,[1]!Species_table[[SpeciesID]:[ID_new]],5,FALSE)</f>
        <v>NOCATCH</v>
      </c>
      <c r="F74" t="str">
        <f>VLOOKUP(E74,[1]!Species_table[[ID_new]:[Sci_name_new]],2,FALSE)</f>
        <v>NO CATCH</v>
      </c>
      <c r="G74" t="str">
        <f>VLOOKUP(E74,[1]!Species_table[[ID_new]:[fam_new]],3,FALSE)</f>
        <v>NO CATCH</v>
      </c>
      <c r="H74" t="s">
        <v>27</v>
      </c>
      <c r="I74">
        <f t="shared" si="1"/>
        <v>0</v>
      </c>
      <c r="J74">
        <v>0</v>
      </c>
      <c r="K74">
        <v>0</v>
      </c>
      <c r="L74">
        <v>26</v>
      </c>
      <c r="M74">
        <v>38.144166669999997</v>
      </c>
      <c r="N74">
        <v>18.809999999999999</v>
      </c>
      <c r="O74">
        <v>7</v>
      </c>
      <c r="Q74" t="s">
        <v>38</v>
      </c>
      <c r="R74" s="1">
        <v>41219.756944444445</v>
      </c>
      <c r="S74" s="1">
        <v>41220.239583333336</v>
      </c>
      <c r="T74">
        <v>11.583</v>
      </c>
      <c r="U74">
        <v>311</v>
      </c>
      <c r="V74">
        <v>312</v>
      </c>
      <c r="W74">
        <v>18.167000000000002</v>
      </c>
      <c r="X74">
        <v>5.75</v>
      </c>
    </row>
    <row r="75" spans="1:24" x14ac:dyDescent="0.2">
      <c r="A75">
        <v>2012901</v>
      </c>
      <c r="B75">
        <v>56</v>
      </c>
      <c r="C75">
        <v>2012901056</v>
      </c>
      <c r="D75" t="s">
        <v>45</v>
      </c>
      <c r="E75" t="str">
        <f>VLOOKUP(D75,[1]!Species_table[[SpeciesID]:[ID_new]],5,FALSE)</f>
        <v>LETLE02</v>
      </c>
      <c r="F75" t="str">
        <f>VLOOKUP(E75,[1]!Species_table[[ID_new]:[Sci_name_new]],2,FALSE)</f>
        <v>Lethrinus lentjan</v>
      </c>
      <c r="G75" t="str">
        <f>VLOOKUP(E75,[1]!Species_table[[ID_new]:[fam_new]],3,FALSE)</f>
        <v>LETHRINIDAE</v>
      </c>
      <c r="H75" t="s">
        <v>44</v>
      </c>
      <c r="I75">
        <f t="shared" si="1"/>
        <v>1</v>
      </c>
      <c r="J75">
        <v>0.53</v>
      </c>
      <c r="K75">
        <v>3</v>
      </c>
      <c r="L75">
        <v>35</v>
      </c>
      <c r="M75">
        <v>38.137999999999998</v>
      </c>
      <c r="N75">
        <v>18.8005</v>
      </c>
      <c r="O75">
        <v>7</v>
      </c>
      <c r="Q75" t="s">
        <v>38</v>
      </c>
      <c r="R75" s="1">
        <v>41219.75</v>
      </c>
      <c r="S75" s="1">
        <v>41220.211111111108</v>
      </c>
      <c r="T75">
        <v>11.067</v>
      </c>
      <c r="U75">
        <v>311</v>
      </c>
      <c r="V75">
        <v>312</v>
      </c>
      <c r="W75">
        <v>18</v>
      </c>
      <c r="X75">
        <v>5.0670000000000002</v>
      </c>
    </row>
    <row r="76" spans="1:24" x14ac:dyDescent="0.2">
      <c r="A76">
        <v>2012901</v>
      </c>
      <c r="B76">
        <v>57</v>
      </c>
      <c r="C76">
        <v>2012901057</v>
      </c>
      <c r="D76" t="s">
        <v>54</v>
      </c>
      <c r="E76" t="str">
        <f>VLOOKUP(D76,[1]!Species_table[[SpeciesID]:[ID_new]],5,FALSE)</f>
        <v>HAEPL01</v>
      </c>
      <c r="F76" t="str">
        <f>VLOOKUP(E76,[1]!Species_table[[ID_new]:[Sci_name_new]],2,FALSE)</f>
        <v>Plectorhinchus gaterinus</v>
      </c>
      <c r="G76" t="str">
        <f>VLOOKUP(E76,[1]!Species_table[[ID_new]:[fam_new]],3,FALSE)</f>
        <v>HAEMULIDAE</v>
      </c>
      <c r="H76" t="s">
        <v>27</v>
      </c>
      <c r="I76">
        <f t="shared" si="1"/>
        <v>0</v>
      </c>
      <c r="J76">
        <v>0.32</v>
      </c>
      <c r="K76">
        <v>1</v>
      </c>
      <c r="L76">
        <v>24</v>
      </c>
      <c r="M76">
        <v>38.16183333</v>
      </c>
      <c r="N76">
        <v>18.853833330000001</v>
      </c>
      <c r="O76">
        <v>7</v>
      </c>
      <c r="Q76" t="s">
        <v>23</v>
      </c>
      <c r="R76" s="1">
        <v>41220.381944444445</v>
      </c>
      <c r="S76" s="1">
        <v>41221.375</v>
      </c>
      <c r="T76">
        <v>23.832999999999998</v>
      </c>
      <c r="U76">
        <v>312</v>
      </c>
      <c r="V76">
        <v>313</v>
      </c>
      <c r="W76">
        <v>9.1669999999999998</v>
      </c>
      <c r="X76">
        <v>9</v>
      </c>
    </row>
    <row r="77" spans="1:24" x14ac:dyDescent="0.2">
      <c r="A77">
        <v>2012901</v>
      </c>
      <c r="B77">
        <v>57</v>
      </c>
      <c r="C77">
        <v>2012901057</v>
      </c>
      <c r="D77" t="s">
        <v>54</v>
      </c>
      <c r="E77" t="str">
        <f>VLOOKUP(D77,[1]!Species_table[[SpeciesID]:[ID_new]],5,FALSE)</f>
        <v>HAEPL01</v>
      </c>
      <c r="F77" t="str">
        <f>VLOOKUP(E77,[1]!Species_table[[ID_new]:[Sci_name_new]],2,FALSE)</f>
        <v>Plectorhinchus gaterinus</v>
      </c>
      <c r="G77" t="str">
        <f>VLOOKUP(E77,[1]!Species_table[[ID_new]:[fam_new]],3,FALSE)</f>
        <v>HAEMULIDAE</v>
      </c>
      <c r="H77" t="s">
        <v>27</v>
      </c>
      <c r="I77">
        <f t="shared" si="1"/>
        <v>0</v>
      </c>
      <c r="J77">
        <v>0.4</v>
      </c>
      <c r="K77">
        <v>1</v>
      </c>
      <c r="L77">
        <v>24</v>
      </c>
      <c r="M77">
        <v>38.16183333</v>
      </c>
      <c r="N77">
        <v>18.853833330000001</v>
      </c>
      <c r="O77">
        <v>7</v>
      </c>
      <c r="Q77" t="s">
        <v>23</v>
      </c>
      <c r="R77" s="1">
        <v>41220.381944444445</v>
      </c>
      <c r="S77" s="1">
        <v>41221.375</v>
      </c>
      <c r="T77">
        <v>23.832999999999998</v>
      </c>
      <c r="U77">
        <v>312</v>
      </c>
      <c r="V77">
        <v>313</v>
      </c>
      <c r="W77">
        <v>9.1669999999999998</v>
      </c>
      <c r="X77">
        <v>9</v>
      </c>
    </row>
    <row r="78" spans="1:24" x14ac:dyDescent="0.2">
      <c r="A78">
        <v>2012901</v>
      </c>
      <c r="B78">
        <v>58</v>
      </c>
      <c r="C78">
        <v>2012901058</v>
      </c>
      <c r="D78" t="s">
        <v>26</v>
      </c>
      <c r="E78" t="str">
        <f>VLOOKUP(D78,[1]!Species_table[[SpeciesID]:[ID_new]],5,FALSE)</f>
        <v>NOCATCH</v>
      </c>
      <c r="F78" t="str">
        <f>VLOOKUP(E78,[1]!Species_table[[ID_new]:[Sci_name_new]],2,FALSE)</f>
        <v>NO CATCH</v>
      </c>
      <c r="G78" t="str">
        <f>VLOOKUP(E78,[1]!Species_table[[ID_new]:[fam_new]],3,FALSE)</f>
        <v>NO CATCH</v>
      </c>
      <c r="H78" t="s">
        <v>27</v>
      </c>
      <c r="I78">
        <f t="shared" si="1"/>
        <v>0</v>
      </c>
      <c r="J78">
        <v>0</v>
      </c>
      <c r="K78">
        <v>0</v>
      </c>
      <c r="L78">
        <v>9</v>
      </c>
      <c r="M78">
        <v>38.162333330000003</v>
      </c>
      <c r="N78">
        <v>18.842500000000001</v>
      </c>
      <c r="O78">
        <v>7</v>
      </c>
      <c r="Q78" t="s">
        <v>42</v>
      </c>
      <c r="R78" s="1">
        <v>41220.381944444445</v>
      </c>
      <c r="S78" s="1">
        <v>41221.395138888889</v>
      </c>
      <c r="T78">
        <v>24.317</v>
      </c>
      <c r="U78">
        <v>312</v>
      </c>
      <c r="V78">
        <v>313</v>
      </c>
      <c r="W78">
        <v>9.1669999999999998</v>
      </c>
      <c r="X78">
        <v>9.4830000000000005</v>
      </c>
    </row>
    <row r="79" spans="1:24" x14ac:dyDescent="0.2">
      <c r="A79">
        <v>2012901</v>
      </c>
      <c r="B79">
        <v>59</v>
      </c>
      <c r="C79">
        <v>2012901059</v>
      </c>
      <c r="D79" t="s">
        <v>26</v>
      </c>
      <c r="E79" t="str">
        <f>VLOOKUP(D79,[1]!Species_table[[SpeciesID]:[ID_new]],5,FALSE)</f>
        <v>NOCATCH</v>
      </c>
      <c r="F79" t="str">
        <f>VLOOKUP(E79,[1]!Species_table[[ID_new]:[Sci_name_new]],2,FALSE)</f>
        <v>NO CATCH</v>
      </c>
      <c r="G79" t="str">
        <f>VLOOKUP(E79,[1]!Species_table[[ID_new]:[fam_new]],3,FALSE)</f>
        <v>NO CATCH</v>
      </c>
      <c r="H79" t="s">
        <v>27</v>
      </c>
      <c r="I79">
        <f t="shared" si="1"/>
        <v>0</v>
      </c>
      <c r="J79">
        <v>0</v>
      </c>
      <c r="K79">
        <v>0</v>
      </c>
      <c r="L79">
        <v>27</v>
      </c>
      <c r="M79">
        <v>38.160499999999999</v>
      </c>
      <c r="N79">
        <v>18.852666670000001</v>
      </c>
      <c r="O79">
        <v>7</v>
      </c>
      <c r="Q79" t="s">
        <v>23</v>
      </c>
      <c r="R79" s="1">
        <v>41220.413888888892</v>
      </c>
      <c r="S79" s="1">
        <v>41221.402777777781</v>
      </c>
      <c r="T79">
        <v>23.733000000000001</v>
      </c>
      <c r="U79">
        <v>312</v>
      </c>
      <c r="V79">
        <v>313</v>
      </c>
      <c r="W79">
        <v>9.9329999999999998</v>
      </c>
      <c r="X79">
        <v>9.6669999999999998</v>
      </c>
    </row>
    <row r="80" spans="1:24" x14ac:dyDescent="0.2">
      <c r="A80">
        <v>2012901</v>
      </c>
      <c r="B80">
        <v>60</v>
      </c>
      <c r="C80">
        <v>2012901060</v>
      </c>
      <c r="D80" t="s">
        <v>33</v>
      </c>
      <c r="E80" t="str">
        <f>VLOOKUP(D80,[1]!Species_table[[SpeciesID]:[ID_new]],5,FALSE)</f>
        <v>LUTLU04</v>
      </c>
      <c r="F80" t="str">
        <f>VLOOKUP(E80,[1]!Species_table[[ID_new]:[Sci_name_new]],2,FALSE)</f>
        <v>Lutjanus gibbus</v>
      </c>
      <c r="G80" t="str">
        <f>VLOOKUP(E80,[1]!Species_table[[ID_new]:[fam_new]],3,FALSE)</f>
        <v>LUTJANIDAE</v>
      </c>
      <c r="H80" t="s">
        <v>29</v>
      </c>
      <c r="I80">
        <f t="shared" si="1"/>
        <v>1</v>
      </c>
      <c r="J80">
        <v>0.5</v>
      </c>
      <c r="K80">
        <v>1</v>
      </c>
      <c r="L80">
        <v>24</v>
      </c>
      <c r="M80">
        <v>38.160666669999998</v>
      </c>
      <c r="N80">
        <v>18.853333330000002</v>
      </c>
      <c r="O80">
        <v>7</v>
      </c>
      <c r="Q80" t="s">
        <v>42</v>
      </c>
      <c r="R80" s="1">
        <v>41220.416666666664</v>
      </c>
      <c r="S80" s="1">
        <v>41221.341666666667</v>
      </c>
      <c r="T80">
        <v>22.2</v>
      </c>
      <c r="U80">
        <v>312</v>
      </c>
      <c r="V80">
        <v>313</v>
      </c>
      <c r="W80">
        <v>10</v>
      </c>
      <c r="X80">
        <v>8.1999999999999993</v>
      </c>
    </row>
    <row r="81" spans="1:24" x14ac:dyDescent="0.2">
      <c r="A81">
        <v>2012901</v>
      </c>
      <c r="B81">
        <v>60</v>
      </c>
      <c r="C81">
        <v>2012901060</v>
      </c>
      <c r="D81" t="s">
        <v>33</v>
      </c>
      <c r="E81" t="str">
        <f>VLOOKUP(D81,[1]!Species_table[[SpeciesID]:[ID_new]],5,FALSE)</f>
        <v>LUTLU04</v>
      </c>
      <c r="F81" t="str">
        <f>VLOOKUP(E81,[1]!Species_table[[ID_new]:[Sci_name_new]],2,FALSE)</f>
        <v>Lutjanus gibbus</v>
      </c>
      <c r="G81" t="str">
        <f>VLOOKUP(E81,[1]!Species_table[[ID_new]:[fam_new]],3,FALSE)</f>
        <v>LUTJANIDAE</v>
      </c>
      <c r="H81" t="s">
        <v>29</v>
      </c>
      <c r="I81">
        <f t="shared" si="1"/>
        <v>1</v>
      </c>
      <c r="J81">
        <v>0.22</v>
      </c>
      <c r="K81">
        <v>1</v>
      </c>
      <c r="L81">
        <v>24</v>
      </c>
      <c r="M81">
        <v>38.160666669999998</v>
      </c>
      <c r="N81">
        <v>18.853333330000002</v>
      </c>
      <c r="O81">
        <v>7</v>
      </c>
      <c r="Q81" t="s">
        <v>42</v>
      </c>
      <c r="R81" s="1">
        <v>41220.416666666664</v>
      </c>
      <c r="S81" s="1">
        <v>41221.341666666667</v>
      </c>
      <c r="T81">
        <v>22.2</v>
      </c>
      <c r="U81">
        <v>312</v>
      </c>
      <c r="V81">
        <v>313</v>
      </c>
      <c r="W81">
        <v>10</v>
      </c>
      <c r="X81">
        <v>8.1999999999999993</v>
      </c>
    </row>
    <row r="82" spans="1:24" x14ac:dyDescent="0.2">
      <c r="A82">
        <v>2012901</v>
      </c>
      <c r="B82">
        <v>61</v>
      </c>
      <c r="C82">
        <v>2012901061</v>
      </c>
      <c r="D82" t="s">
        <v>26</v>
      </c>
      <c r="E82" t="str">
        <f>VLOOKUP(D82,[1]!Species_table[[SpeciesID]:[ID_new]],5,FALSE)</f>
        <v>NOCATCH</v>
      </c>
      <c r="F82" t="str">
        <f>VLOOKUP(E82,[1]!Species_table[[ID_new]:[Sci_name_new]],2,FALSE)</f>
        <v>NO CATCH</v>
      </c>
      <c r="G82" t="str">
        <f>VLOOKUP(E82,[1]!Species_table[[ID_new]:[fam_new]],3,FALSE)</f>
        <v>NO CATCH</v>
      </c>
      <c r="H82" t="s">
        <v>27</v>
      </c>
      <c r="I82">
        <f t="shared" si="1"/>
        <v>0</v>
      </c>
      <c r="J82">
        <v>0</v>
      </c>
      <c r="K82">
        <v>0</v>
      </c>
      <c r="L82">
        <v>61</v>
      </c>
      <c r="M82">
        <v>38.16266667</v>
      </c>
      <c r="N82">
        <v>18.86933333</v>
      </c>
      <c r="O82">
        <v>7</v>
      </c>
      <c r="Q82" t="s">
        <v>23</v>
      </c>
      <c r="R82" s="1">
        <v>41220.427777777775</v>
      </c>
      <c r="S82" s="1">
        <v>41221.424305555556</v>
      </c>
      <c r="T82">
        <v>23.917000000000002</v>
      </c>
      <c r="U82">
        <v>312</v>
      </c>
      <c r="V82">
        <v>313</v>
      </c>
      <c r="W82">
        <v>10.266999999999999</v>
      </c>
      <c r="X82">
        <v>10.183</v>
      </c>
    </row>
    <row r="83" spans="1:24" x14ac:dyDescent="0.2">
      <c r="A83">
        <v>2012901</v>
      </c>
      <c r="B83">
        <v>62</v>
      </c>
      <c r="C83">
        <v>2012901062</v>
      </c>
      <c r="D83" t="s">
        <v>26</v>
      </c>
      <c r="E83" t="str">
        <f>VLOOKUP(D83,[1]!Species_table[[SpeciesID]:[ID_new]],5,FALSE)</f>
        <v>NOCATCH</v>
      </c>
      <c r="F83" t="str">
        <f>VLOOKUP(E83,[1]!Species_table[[ID_new]:[Sci_name_new]],2,FALSE)</f>
        <v>NO CATCH</v>
      </c>
      <c r="G83" t="str">
        <f>VLOOKUP(E83,[1]!Species_table[[ID_new]:[fam_new]],3,FALSE)</f>
        <v>NO CATCH</v>
      </c>
      <c r="H83" t="s">
        <v>27</v>
      </c>
      <c r="I83">
        <f t="shared" si="1"/>
        <v>0</v>
      </c>
      <c r="J83">
        <v>0</v>
      </c>
      <c r="K83">
        <v>0</v>
      </c>
      <c r="L83">
        <v>79</v>
      </c>
      <c r="M83">
        <v>38.157499999999999</v>
      </c>
      <c r="N83">
        <v>18.879000000000001</v>
      </c>
      <c r="O83">
        <v>7</v>
      </c>
      <c r="Q83" t="s">
        <v>23</v>
      </c>
      <c r="R83" s="1">
        <v>41220.434027777781</v>
      </c>
      <c r="S83" s="1">
        <v>41221.431944444441</v>
      </c>
      <c r="T83">
        <v>23.95</v>
      </c>
      <c r="U83">
        <v>312</v>
      </c>
      <c r="V83">
        <v>313</v>
      </c>
      <c r="W83">
        <v>10.417</v>
      </c>
      <c r="X83">
        <v>10.367000000000001</v>
      </c>
    </row>
    <row r="84" spans="1:24" x14ac:dyDescent="0.2">
      <c r="A84">
        <v>2012901</v>
      </c>
      <c r="B84">
        <v>63</v>
      </c>
      <c r="C84">
        <v>2012901063</v>
      </c>
      <c r="D84" t="s">
        <v>55</v>
      </c>
      <c r="E84" t="str">
        <f>VLOOKUP(D84,[1]!Species_table[[SpeciesID]:[ID_new]],5,FALSE)</f>
        <v>SHACA24</v>
      </c>
      <c r="F84" t="str">
        <f>VLOOKUP(E84,[1]!Species_table[[ID_new]:[Sci_name_new]],2,FALSE)</f>
        <v>Carcharhinus melanopterus</v>
      </c>
      <c r="G84" t="str">
        <f>VLOOKUP(E84,[1]!Species_table[[ID_new]:[fam_new]],3,FALSE)</f>
        <v>Carcharhinidae</v>
      </c>
      <c r="H84" t="s">
        <v>31</v>
      </c>
      <c r="I84">
        <f t="shared" si="1"/>
        <v>1</v>
      </c>
      <c r="J84">
        <v>0.6</v>
      </c>
      <c r="K84">
        <v>0</v>
      </c>
      <c r="L84">
        <v>88</v>
      </c>
      <c r="M84">
        <v>38.157499999999999</v>
      </c>
      <c r="N84">
        <v>18.886500000000002</v>
      </c>
      <c r="O84">
        <v>7</v>
      </c>
      <c r="Q84" t="s">
        <v>23</v>
      </c>
      <c r="R84" s="1">
        <v>41220.444444444445</v>
      </c>
      <c r="S84" s="1">
        <v>41221.438194444447</v>
      </c>
      <c r="T84">
        <v>23.85</v>
      </c>
      <c r="U84">
        <v>312</v>
      </c>
      <c r="V84">
        <v>313</v>
      </c>
      <c r="W84">
        <v>10.667</v>
      </c>
      <c r="X84">
        <v>10.516999999999999</v>
      </c>
    </row>
    <row r="85" spans="1:24" x14ac:dyDescent="0.2">
      <c r="A85">
        <v>2012901</v>
      </c>
      <c r="B85">
        <v>64</v>
      </c>
      <c r="C85">
        <v>2012901064</v>
      </c>
      <c r="D85" t="s">
        <v>26</v>
      </c>
      <c r="E85" t="str">
        <f>VLOOKUP(D85,[1]!Species_table[[SpeciesID]:[ID_new]],5,FALSE)</f>
        <v>NOCATCH</v>
      </c>
      <c r="F85" t="str">
        <f>VLOOKUP(E85,[1]!Species_table[[ID_new]:[Sci_name_new]],2,FALSE)</f>
        <v>NO CATCH</v>
      </c>
      <c r="G85" t="str">
        <f>VLOOKUP(E85,[1]!Species_table[[ID_new]:[fam_new]],3,FALSE)</f>
        <v>NO CATCH</v>
      </c>
      <c r="H85" t="s">
        <v>27</v>
      </c>
      <c r="I85">
        <f t="shared" si="1"/>
        <v>0</v>
      </c>
      <c r="J85">
        <v>0</v>
      </c>
      <c r="K85">
        <v>0</v>
      </c>
      <c r="L85">
        <v>15</v>
      </c>
      <c r="M85">
        <v>38.175666669999998</v>
      </c>
      <c r="N85">
        <v>18.82</v>
      </c>
      <c r="O85">
        <v>7</v>
      </c>
      <c r="Q85" t="s">
        <v>23</v>
      </c>
      <c r="R85" s="1">
        <v>41220.484722222223</v>
      </c>
      <c r="S85" s="1">
        <v>41221.337500000001</v>
      </c>
      <c r="T85">
        <v>20.466999999999999</v>
      </c>
      <c r="U85">
        <v>312</v>
      </c>
      <c r="V85">
        <v>313</v>
      </c>
      <c r="W85">
        <v>11.632999999999999</v>
      </c>
      <c r="X85">
        <v>8.1</v>
      </c>
    </row>
    <row r="86" spans="1:24" x14ac:dyDescent="0.2">
      <c r="A86">
        <v>2012901</v>
      </c>
      <c r="B86">
        <v>65</v>
      </c>
      <c r="C86">
        <v>2012901065</v>
      </c>
      <c r="D86" t="s">
        <v>26</v>
      </c>
      <c r="E86" t="str">
        <f>VLOOKUP(D86,[1]!Species_table[[SpeciesID]:[ID_new]],5,FALSE)</f>
        <v>NOCATCH</v>
      </c>
      <c r="F86" t="str">
        <f>VLOOKUP(E86,[1]!Species_table[[ID_new]:[Sci_name_new]],2,FALSE)</f>
        <v>NO CATCH</v>
      </c>
      <c r="G86" t="str">
        <f>VLOOKUP(E86,[1]!Species_table[[ID_new]:[fam_new]],3,FALSE)</f>
        <v>NO CATCH</v>
      </c>
      <c r="H86" t="s">
        <v>27</v>
      </c>
      <c r="I86">
        <f t="shared" si="1"/>
        <v>0</v>
      </c>
      <c r="J86">
        <v>0</v>
      </c>
      <c r="K86">
        <v>0</v>
      </c>
      <c r="L86">
        <v>47</v>
      </c>
      <c r="M86">
        <v>38.184666669999999</v>
      </c>
      <c r="N86">
        <v>18.818999999999999</v>
      </c>
      <c r="O86">
        <v>7</v>
      </c>
      <c r="Q86" t="s">
        <v>42</v>
      </c>
      <c r="R86" s="1">
        <v>41220.49722222222</v>
      </c>
      <c r="S86" s="1">
        <v>41221.338888888888</v>
      </c>
      <c r="T86">
        <v>20.2</v>
      </c>
      <c r="U86">
        <v>312</v>
      </c>
      <c r="V86">
        <v>313</v>
      </c>
      <c r="W86">
        <v>11.933</v>
      </c>
      <c r="X86">
        <v>8.1329999999999991</v>
      </c>
    </row>
    <row r="87" spans="1:24" x14ac:dyDescent="0.2">
      <c r="A87">
        <v>2012901</v>
      </c>
      <c r="B87">
        <v>66</v>
      </c>
      <c r="C87">
        <v>2012901066</v>
      </c>
      <c r="D87" t="s">
        <v>26</v>
      </c>
      <c r="E87" t="str">
        <f>VLOOKUP(D87,[1]!Species_table[[SpeciesID]:[ID_new]],5,FALSE)</f>
        <v>NOCATCH</v>
      </c>
      <c r="F87" t="str">
        <f>VLOOKUP(E87,[1]!Species_table[[ID_new]:[Sci_name_new]],2,FALSE)</f>
        <v>NO CATCH</v>
      </c>
      <c r="G87" t="str">
        <f>VLOOKUP(E87,[1]!Species_table[[ID_new]:[fam_new]],3,FALSE)</f>
        <v>NO CATCH</v>
      </c>
      <c r="H87" t="s">
        <v>27</v>
      </c>
      <c r="I87">
        <f t="shared" si="1"/>
        <v>0</v>
      </c>
      <c r="J87">
        <v>0</v>
      </c>
      <c r="K87">
        <v>0</v>
      </c>
      <c r="L87">
        <v>49</v>
      </c>
      <c r="M87">
        <v>38.185833330000001</v>
      </c>
      <c r="N87">
        <v>18.818999999999999</v>
      </c>
      <c r="O87">
        <v>7</v>
      </c>
      <c r="Q87" t="s">
        <v>23</v>
      </c>
      <c r="R87" s="1">
        <v>41220.496527777781</v>
      </c>
      <c r="S87" s="1">
        <v>41221.345138888886</v>
      </c>
      <c r="T87">
        <v>20.367000000000001</v>
      </c>
      <c r="U87">
        <v>312</v>
      </c>
      <c r="V87">
        <v>313</v>
      </c>
      <c r="W87">
        <v>11.917</v>
      </c>
      <c r="X87">
        <v>8.2829999999999995</v>
      </c>
    </row>
    <row r="88" spans="1:24" x14ac:dyDescent="0.2">
      <c r="A88">
        <v>2012901</v>
      </c>
      <c r="B88">
        <v>67</v>
      </c>
      <c r="C88">
        <v>2012901067</v>
      </c>
      <c r="D88" t="s">
        <v>26</v>
      </c>
      <c r="E88" t="str">
        <f>VLOOKUP(D88,[1]!Species_table[[SpeciesID]:[ID_new]],5,FALSE)</f>
        <v>NOCATCH</v>
      </c>
      <c r="F88" t="str">
        <f>VLOOKUP(E88,[1]!Species_table[[ID_new]:[Sci_name_new]],2,FALSE)</f>
        <v>NO CATCH</v>
      </c>
      <c r="G88" t="str">
        <f>VLOOKUP(E88,[1]!Species_table[[ID_new]:[fam_new]],3,FALSE)</f>
        <v>NO CATCH</v>
      </c>
      <c r="H88" t="s">
        <v>27</v>
      </c>
      <c r="I88">
        <f t="shared" si="1"/>
        <v>0</v>
      </c>
      <c r="J88">
        <v>0</v>
      </c>
      <c r="K88">
        <v>0</v>
      </c>
      <c r="L88">
        <v>51</v>
      </c>
      <c r="M88">
        <v>38.192500000000003</v>
      </c>
      <c r="N88">
        <v>18.81966667</v>
      </c>
      <c r="O88">
        <v>7</v>
      </c>
      <c r="Q88" t="s">
        <v>23</v>
      </c>
      <c r="R88" s="1">
        <v>41220.510416666664</v>
      </c>
      <c r="S88" s="1">
        <v>41221.350694444445</v>
      </c>
      <c r="T88">
        <v>20.167000000000002</v>
      </c>
      <c r="U88">
        <v>312</v>
      </c>
      <c r="V88">
        <v>313</v>
      </c>
      <c r="W88">
        <v>12.25</v>
      </c>
      <c r="X88">
        <v>8.4169999999999998</v>
      </c>
    </row>
    <row r="89" spans="1:24" x14ac:dyDescent="0.2">
      <c r="A89">
        <v>2012901</v>
      </c>
      <c r="B89">
        <v>68</v>
      </c>
      <c r="C89">
        <v>2012901068</v>
      </c>
      <c r="D89" t="s">
        <v>26</v>
      </c>
      <c r="E89" t="str">
        <f>VLOOKUP(D89,[1]!Species_table[[SpeciesID]:[ID_new]],5,FALSE)</f>
        <v>NOCATCH</v>
      </c>
      <c r="F89" t="str">
        <f>VLOOKUP(E89,[1]!Species_table[[ID_new]:[Sci_name_new]],2,FALSE)</f>
        <v>NO CATCH</v>
      </c>
      <c r="G89" t="str">
        <f>VLOOKUP(E89,[1]!Species_table[[ID_new]:[fam_new]],3,FALSE)</f>
        <v>NO CATCH</v>
      </c>
      <c r="H89" t="s">
        <v>27</v>
      </c>
      <c r="I89">
        <f t="shared" si="1"/>
        <v>0</v>
      </c>
      <c r="J89">
        <v>0</v>
      </c>
      <c r="K89">
        <v>0</v>
      </c>
      <c r="L89">
        <v>52</v>
      </c>
      <c r="M89">
        <v>38.198666670000001</v>
      </c>
      <c r="N89">
        <v>18.82033333</v>
      </c>
      <c r="O89">
        <v>7</v>
      </c>
      <c r="Q89" t="s">
        <v>23</v>
      </c>
      <c r="R89" s="1">
        <v>41220.517361111109</v>
      </c>
      <c r="S89" s="1">
        <v>41221.357638888891</v>
      </c>
      <c r="T89">
        <v>20.167000000000002</v>
      </c>
      <c r="U89">
        <v>312</v>
      </c>
      <c r="V89">
        <v>313</v>
      </c>
      <c r="W89">
        <v>12.417</v>
      </c>
      <c r="X89">
        <v>8.5830000000000002</v>
      </c>
    </row>
    <row r="90" spans="1:24" x14ac:dyDescent="0.2">
      <c r="A90">
        <v>2012901</v>
      </c>
      <c r="B90">
        <v>69</v>
      </c>
      <c r="C90">
        <v>2012901069</v>
      </c>
      <c r="D90" t="s">
        <v>26</v>
      </c>
      <c r="E90" t="str">
        <f>VLOOKUP(D90,[1]!Species_table[[SpeciesID]:[ID_new]],5,FALSE)</f>
        <v>NOCATCH</v>
      </c>
      <c r="F90" t="str">
        <f>VLOOKUP(E90,[1]!Species_table[[ID_new]:[Sci_name_new]],2,FALSE)</f>
        <v>NO CATCH</v>
      </c>
      <c r="G90" t="str">
        <f>VLOOKUP(E90,[1]!Species_table[[ID_new]:[fam_new]],3,FALSE)</f>
        <v>NO CATCH</v>
      </c>
      <c r="H90" t="s">
        <v>27</v>
      </c>
      <c r="I90">
        <f t="shared" si="1"/>
        <v>0</v>
      </c>
      <c r="J90">
        <v>0</v>
      </c>
      <c r="K90">
        <v>0</v>
      </c>
      <c r="L90">
        <v>55</v>
      </c>
      <c r="M90">
        <v>38.207999999999998</v>
      </c>
      <c r="N90">
        <v>18.82033333</v>
      </c>
      <c r="O90">
        <v>7</v>
      </c>
      <c r="Q90" t="s">
        <v>42</v>
      </c>
      <c r="R90" s="1">
        <v>41220.524305555555</v>
      </c>
      <c r="S90" s="1">
        <v>41221.364583333336</v>
      </c>
      <c r="T90">
        <v>20.167000000000002</v>
      </c>
      <c r="U90">
        <v>312</v>
      </c>
      <c r="V90">
        <v>313</v>
      </c>
      <c r="W90">
        <v>12.583</v>
      </c>
      <c r="X90">
        <v>8.75</v>
      </c>
    </row>
    <row r="91" spans="1:24" x14ac:dyDescent="0.2">
      <c r="A91">
        <v>2012901</v>
      </c>
      <c r="B91">
        <v>70</v>
      </c>
      <c r="C91">
        <v>2012901070</v>
      </c>
      <c r="D91" t="s">
        <v>26</v>
      </c>
      <c r="E91" t="str">
        <f>VLOOKUP(D91,[1]!Species_table[[SpeciesID]:[ID_new]],5,FALSE)</f>
        <v>NOCATCH</v>
      </c>
      <c r="F91" t="str">
        <f>VLOOKUP(E91,[1]!Species_table[[ID_new]:[Sci_name_new]],2,FALSE)</f>
        <v>NO CATCH</v>
      </c>
      <c r="G91" t="str">
        <f>VLOOKUP(E91,[1]!Species_table[[ID_new]:[fam_new]],3,FALSE)</f>
        <v>NO CATCH</v>
      </c>
      <c r="H91" t="s">
        <v>27</v>
      </c>
      <c r="I91">
        <f t="shared" si="1"/>
        <v>0</v>
      </c>
      <c r="J91">
        <v>0</v>
      </c>
      <c r="K91">
        <v>0</v>
      </c>
      <c r="L91">
        <v>56</v>
      </c>
      <c r="M91">
        <v>38.217333330000002</v>
      </c>
      <c r="N91">
        <v>18.82033333</v>
      </c>
      <c r="O91">
        <v>7</v>
      </c>
      <c r="Q91" t="s">
        <v>23</v>
      </c>
      <c r="R91" s="1">
        <v>41220.53125</v>
      </c>
      <c r="S91" s="1">
        <v>41221.370833333334</v>
      </c>
      <c r="T91">
        <v>20.149999999999999</v>
      </c>
      <c r="U91">
        <v>312</v>
      </c>
      <c r="V91">
        <v>313</v>
      </c>
      <c r="W91">
        <v>12.75</v>
      </c>
      <c r="X91">
        <v>8.9</v>
      </c>
    </row>
    <row r="92" spans="1:24" x14ac:dyDescent="0.2">
      <c r="A92">
        <v>2012901</v>
      </c>
      <c r="B92">
        <v>71</v>
      </c>
      <c r="C92">
        <v>2012901071</v>
      </c>
      <c r="D92" t="s">
        <v>49</v>
      </c>
      <c r="E92" t="str">
        <f>VLOOKUP(D92,[1]!Species_table[[SpeciesID]:[ID_new]],5,FALSE)</f>
        <v>CHRCH01</v>
      </c>
      <c r="F92" t="str">
        <f>VLOOKUP(E92,[1]!Species_table[[ID_new]:[Sci_name_new]],2,FALSE)</f>
        <v>Chirocentrus dorab</v>
      </c>
      <c r="G92" t="str">
        <f>VLOOKUP(E92,[1]!Species_table[[ID_new]:[fam_new]],3,FALSE)</f>
        <v>CHIROCENTRIDAE</v>
      </c>
      <c r="H92" t="s">
        <v>50</v>
      </c>
      <c r="I92">
        <f t="shared" si="1"/>
        <v>1</v>
      </c>
      <c r="J92">
        <v>0.8</v>
      </c>
      <c r="K92">
        <v>2</v>
      </c>
      <c r="L92">
        <v>20</v>
      </c>
      <c r="M92">
        <v>38.15</v>
      </c>
      <c r="N92">
        <v>18.8</v>
      </c>
      <c r="O92">
        <v>7</v>
      </c>
      <c r="Q92" t="s">
        <v>38</v>
      </c>
      <c r="R92" s="1">
        <v>41220.75</v>
      </c>
      <c r="S92" s="1">
        <v>41221.25</v>
      </c>
      <c r="T92">
        <v>12</v>
      </c>
      <c r="U92">
        <v>312</v>
      </c>
      <c r="V92">
        <v>313</v>
      </c>
      <c r="W92">
        <v>18</v>
      </c>
      <c r="X92">
        <v>6</v>
      </c>
    </row>
    <row r="93" spans="1:24" x14ac:dyDescent="0.2">
      <c r="A93">
        <v>2012901</v>
      </c>
      <c r="B93">
        <v>72</v>
      </c>
      <c r="C93">
        <v>2012901072</v>
      </c>
      <c r="D93" t="s">
        <v>45</v>
      </c>
      <c r="E93" t="str">
        <f>VLOOKUP(D93,[1]!Species_table[[SpeciesID]:[ID_new]],5,FALSE)</f>
        <v>LETLE02</v>
      </c>
      <c r="F93" t="str">
        <f>VLOOKUP(E93,[1]!Species_table[[ID_new]:[Sci_name_new]],2,FALSE)</f>
        <v>Lethrinus lentjan</v>
      </c>
      <c r="G93" t="str">
        <f>VLOOKUP(E93,[1]!Species_table[[ID_new]:[fam_new]],3,FALSE)</f>
        <v>LETHRINIDAE</v>
      </c>
      <c r="H93" t="s">
        <v>44</v>
      </c>
      <c r="I93">
        <f t="shared" si="1"/>
        <v>1</v>
      </c>
      <c r="J93">
        <v>0.68</v>
      </c>
      <c r="K93">
        <v>2</v>
      </c>
      <c r="L93">
        <v>17</v>
      </c>
      <c r="M93">
        <v>37.752833330000001</v>
      </c>
      <c r="N93">
        <v>18.75116667</v>
      </c>
      <c r="O93">
        <v>7</v>
      </c>
      <c r="Q93" t="s">
        <v>23</v>
      </c>
      <c r="R93" s="1">
        <v>41221.756944444445</v>
      </c>
      <c r="S93" s="1">
        <v>41222.25</v>
      </c>
      <c r="T93">
        <v>11.833</v>
      </c>
      <c r="U93">
        <v>313</v>
      </c>
      <c r="V93">
        <v>314</v>
      </c>
      <c r="W93">
        <v>18.167000000000002</v>
      </c>
      <c r="X93">
        <v>6</v>
      </c>
    </row>
    <row r="94" spans="1:24" x14ac:dyDescent="0.2">
      <c r="A94">
        <v>2012901</v>
      </c>
      <c r="B94">
        <v>73</v>
      </c>
      <c r="C94">
        <v>2012901073</v>
      </c>
      <c r="D94" t="s">
        <v>26</v>
      </c>
      <c r="E94" t="str">
        <f>VLOOKUP(D94,[1]!Species_table[[SpeciesID]:[ID_new]],5,FALSE)</f>
        <v>NOCATCH</v>
      </c>
      <c r="F94" t="str">
        <f>VLOOKUP(E94,[1]!Species_table[[ID_new]:[Sci_name_new]],2,FALSE)</f>
        <v>NO CATCH</v>
      </c>
      <c r="G94" t="str">
        <f>VLOOKUP(E94,[1]!Species_table[[ID_new]:[fam_new]],3,FALSE)</f>
        <v>NO CATCH</v>
      </c>
      <c r="H94" t="s">
        <v>27</v>
      </c>
      <c r="I94">
        <f t="shared" si="1"/>
        <v>0</v>
      </c>
      <c r="J94">
        <v>0</v>
      </c>
      <c r="K94">
        <v>0</v>
      </c>
      <c r="L94">
        <v>14</v>
      </c>
      <c r="M94">
        <v>37.750999999999998</v>
      </c>
      <c r="N94">
        <v>18.75333333</v>
      </c>
      <c r="O94">
        <v>7</v>
      </c>
      <c r="Q94" t="s">
        <v>23</v>
      </c>
      <c r="R94" s="1">
        <v>41221.758333333331</v>
      </c>
      <c r="S94" s="1">
        <v>41222.770833333336</v>
      </c>
      <c r="T94">
        <v>24.3</v>
      </c>
      <c r="U94">
        <v>313</v>
      </c>
      <c r="V94">
        <v>314</v>
      </c>
      <c r="W94">
        <v>18.2</v>
      </c>
      <c r="X94">
        <v>18.5</v>
      </c>
    </row>
    <row r="95" spans="1:24" x14ac:dyDescent="0.2">
      <c r="A95">
        <v>2012901</v>
      </c>
      <c r="B95">
        <v>74</v>
      </c>
      <c r="C95">
        <v>2012901074</v>
      </c>
      <c r="D95" t="s">
        <v>49</v>
      </c>
      <c r="E95" t="str">
        <f>VLOOKUP(D95,[1]!Species_table[[SpeciesID]:[ID_new]],5,FALSE)</f>
        <v>CHRCH01</v>
      </c>
      <c r="F95" t="str">
        <f>VLOOKUP(E95,[1]!Species_table[[ID_new]:[Sci_name_new]],2,FALSE)</f>
        <v>Chirocentrus dorab</v>
      </c>
      <c r="G95" t="str">
        <f>VLOOKUP(E95,[1]!Species_table[[ID_new]:[fam_new]],3,FALSE)</f>
        <v>CHIROCENTRIDAE</v>
      </c>
      <c r="H95" t="s">
        <v>50</v>
      </c>
      <c r="I95">
        <f t="shared" si="1"/>
        <v>1</v>
      </c>
      <c r="J95">
        <v>1.32</v>
      </c>
      <c r="K95">
        <v>3</v>
      </c>
      <c r="L95">
        <v>15</v>
      </c>
      <c r="M95">
        <v>37.803666669999998</v>
      </c>
      <c r="N95">
        <v>18.751999999999999</v>
      </c>
      <c r="O95">
        <v>7</v>
      </c>
      <c r="Q95" t="s">
        <v>38</v>
      </c>
      <c r="R95" s="1">
        <v>41221.756944444445</v>
      </c>
      <c r="S95" s="1">
        <v>41222.416666666664</v>
      </c>
      <c r="T95">
        <v>15.833</v>
      </c>
      <c r="U95">
        <v>313</v>
      </c>
      <c r="V95">
        <v>314</v>
      </c>
      <c r="W95">
        <v>18.167000000000002</v>
      </c>
      <c r="X95">
        <v>10</v>
      </c>
    </row>
    <row r="96" spans="1:24" x14ac:dyDescent="0.2">
      <c r="A96">
        <v>2012901</v>
      </c>
      <c r="B96">
        <v>74</v>
      </c>
      <c r="C96">
        <v>2012901074</v>
      </c>
      <c r="D96" t="s">
        <v>56</v>
      </c>
      <c r="E96" t="str">
        <f>VLOOKUP(D96,[1]!Species_table[[SpeciesID]:[ID_new]],5,FALSE)</f>
        <v>SCMSM03</v>
      </c>
      <c r="F96" t="str">
        <f>VLOOKUP(E96,[1]!Species_table[[ID_new]:[Sci_name_new]],2,FALSE)</f>
        <v>Scomberomorus commerson</v>
      </c>
      <c r="G96" t="str">
        <f>VLOOKUP(E96,[1]!Species_table[[ID_new]:[fam_new]],3,FALSE)</f>
        <v>SCOMBRIDAE</v>
      </c>
      <c r="H96" t="s">
        <v>25</v>
      </c>
      <c r="I96">
        <f t="shared" si="1"/>
        <v>1</v>
      </c>
      <c r="J96">
        <v>19.68</v>
      </c>
      <c r="K96">
        <v>35</v>
      </c>
      <c r="L96">
        <v>15</v>
      </c>
      <c r="M96">
        <v>37.803666669999998</v>
      </c>
      <c r="N96">
        <v>18.751999999999999</v>
      </c>
      <c r="O96">
        <v>7</v>
      </c>
      <c r="Q96" t="s">
        <v>38</v>
      </c>
      <c r="R96" s="1">
        <v>41221.756944444445</v>
      </c>
      <c r="S96" s="1">
        <v>41222.416666666664</v>
      </c>
      <c r="T96">
        <v>15.833</v>
      </c>
      <c r="U96">
        <v>313</v>
      </c>
      <c r="V96">
        <v>314</v>
      </c>
      <c r="W96">
        <v>18.167000000000002</v>
      </c>
      <c r="X96">
        <v>10</v>
      </c>
    </row>
    <row r="97" spans="1:24" x14ac:dyDescent="0.2">
      <c r="A97">
        <v>2012901</v>
      </c>
      <c r="B97">
        <v>74</v>
      </c>
      <c r="C97">
        <v>2012901074</v>
      </c>
      <c r="D97" t="s">
        <v>57</v>
      </c>
      <c r="E97" t="str">
        <f>VLOOKUP(D97,[1]!Species_table[[SpeciesID]:[ID_new]],5,FALSE)</f>
        <v>SHACA14</v>
      </c>
      <c r="F97" t="str">
        <f>VLOOKUP(E97,[1]!Species_table[[ID_new]:[Sci_name_new]],2,FALSE)</f>
        <v>Carcharhinus albimarginatus</v>
      </c>
      <c r="G97" t="str">
        <f>VLOOKUP(E97,[1]!Species_table[[ID_new]:[fam_new]],3,FALSE)</f>
        <v>Carcharhinidae</v>
      </c>
      <c r="H97" t="s">
        <v>31</v>
      </c>
      <c r="I97">
        <f t="shared" si="1"/>
        <v>1</v>
      </c>
      <c r="J97">
        <v>5</v>
      </c>
      <c r="K97">
        <v>2</v>
      </c>
      <c r="L97">
        <v>15</v>
      </c>
      <c r="M97">
        <v>37.803666669999998</v>
      </c>
      <c r="N97">
        <v>18.751999999999999</v>
      </c>
      <c r="O97">
        <v>7</v>
      </c>
      <c r="Q97" t="s">
        <v>38</v>
      </c>
      <c r="R97" s="1">
        <v>41221.756944444445</v>
      </c>
      <c r="S97" s="1">
        <v>41222.416666666664</v>
      </c>
      <c r="T97">
        <v>15.833</v>
      </c>
      <c r="U97">
        <v>313</v>
      </c>
      <c r="V97">
        <v>314</v>
      </c>
      <c r="W97">
        <v>18.167000000000002</v>
      </c>
      <c r="X97">
        <v>10</v>
      </c>
    </row>
    <row r="98" spans="1:24" x14ac:dyDescent="0.2">
      <c r="A98">
        <v>2012901</v>
      </c>
      <c r="B98">
        <v>74</v>
      </c>
      <c r="C98">
        <v>2012901074</v>
      </c>
      <c r="D98" t="s">
        <v>58</v>
      </c>
      <c r="E98" t="str">
        <f>VLOOKUP(D98,[1]!Species_table[[SpeciesID]:[ID_new]],5,FALSE)</f>
        <v>SHASP12</v>
      </c>
      <c r="F98" t="str">
        <f>VLOOKUP(E98,[1]!Species_table[[ID_new]:[Sci_name_new]],2,FALSE)</f>
        <v>Sphyrna lewini</v>
      </c>
      <c r="G98" t="str">
        <f>VLOOKUP(E98,[1]!Species_table[[ID_new]:[fam_new]],3,FALSE)</f>
        <v>SPHYRNIDAE</v>
      </c>
      <c r="H98" t="s">
        <v>31</v>
      </c>
      <c r="I98">
        <f t="shared" si="1"/>
        <v>0</v>
      </c>
      <c r="J98">
        <v>12</v>
      </c>
      <c r="K98">
        <v>1</v>
      </c>
      <c r="L98">
        <v>15</v>
      </c>
      <c r="M98">
        <v>37.803666669999998</v>
      </c>
      <c r="N98">
        <v>18.751999999999999</v>
      </c>
      <c r="O98">
        <v>7</v>
      </c>
      <c r="Q98" t="s">
        <v>38</v>
      </c>
      <c r="R98" s="1">
        <v>41221.756944444445</v>
      </c>
      <c r="S98" s="1">
        <v>41222.416666666664</v>
      </c>
      <c r="T98">
        <v>15.833</v>
      </c>
      <c r="U98">
        <v>313</v>
      </c>
      <c r="V98">
        <v>314</v>
      </c>
      <c r="W98">
        <v>18.167000000000002</v>
      </c>
      <c r="X98">
        <v>10</v>
      </c>
    </row>
    <row r="99" spans="1:24" x14ac:dyDescent="0.2">
      <c r="A99">
        <v>2012901</v>
      </c>
      <c r="B99">
        <v>75</v>
      </c>
      <c r="C99">
        <v>2012901075</v>
      </c>
      <c r="D99" t="s">
        <v>26</v>
      </c>
      <c r="E99" t="str">
        <f>VLOOKUP(D99,[1]!Species_table[[SpeciesID]:[ID_new]],5,FALSE)</f>
        <v>NOCATCH</v>
      </c>
      <c r="F99" t="str">
        <f>VLOOKUP(E99,[1]!Species_table[[ID_new]:[Sci_name_new]],2,FALSE)</f>
        <v>NO CATCH</v>
      </c>
      <c r="G99" t="str">
        <f>VLOOKUP(E99,[1]!Species_table[[ID_new]:[fam_new]],3,FALSE)</f>
        <v>NO CATCH</v>
      </c>
      <c r="H99" t="s">
        <v>27</v>
      </c>
      <c r="I99">
        <f t="shared" si="1"/>
        <v>0</v>
      </c>
      <c r="J99">
        <v>0</v>
      </c>
      <c r="K99">
        <v>0</v>
      </c>
      <c r="L99">
        <v>15</v>
      </c>
      <c r="M99">
        <v>37.754666669999999</v>
      </c>
      <c r="N99">
        <v>18.748999999999999</v>
      </c>
      <c r="O99">
        <v>7</v>
      </c>
      <c r="Q99" t="s">
        <v>38</v>
      </c>
      <c r="R99" s="1">
        <v>41221.34097222222</v>
      </c>
      <c r="S99" s="1">
        <v>41221.770833333336</v>
      </c>
      <c r="T99">
        <v>10.317</v>
      </c>
      <c r="U99">
        <v>313</v>
      </c>
      <c r="V99">
        <v>313</v>
      </c>
      <c r="W99">
        <v>8.1829999999999998</v>
      </c>
      <c r="X99">
        <v>18.5</v>
      </c>
    </row>
    <row r="100" spans="1:24" x14ac:dyDescent="0.2">
      <c r="A100">
        <v>2012901</v>
      </c>
      <c r="B100">
        <v>76</v>
      </c>
      <c r="C100">
        <v>2012901076</v>
      </c>
      <c r="D100" t="s">
        <v>26</v>
      </c>
      <c r="E100" t="str">
        <f>VLOOKUP(D100,[1]!Species_table[[SpeciesID]:[ID_new]],5,FALSE)</f>
        <v>NOCATCH</v>
      </c>
      <c r="F100" t="str">
        <f>VLOOKUP(E100,[1]!Species_table[[ID_new]:[Sci_name_new]],2,FALSE)</f>
        <v>NO CATCH</v>
      </c>
      <c r="G100" t="str">
        <f>VLOOKUP(E100,[1]!Species_table[[ID_new]:[fam_new]],3,FALSE)</f>
        <v>NO CATCH</v>
      </c>
      <c r="H100" t="s">
        <v>27</v>
      </c>
      <c r="I100">
        <f t="shared" si="1"/>
        <v>0</v>
      </c>
      <c r="J100">
        <v>0</v>
      </c>
      <c r="K100">
        <v>0</v>
      </c>
      <c r="L100">
        <v>23</v>
      </c>
      <c r="M100">
        <v>37.751166670000003</v>
      </c>
      <c r="N100">
        <v>18.867999999999999</v>
      </c>
      <c r="O100">
        <v>7</v>
      </c>
      <c r="Q100" t="s">
        <v>23</v>
      </c>
      <c r="R100" s="1">
        <v>41222.382638888892</v>
      </c>
      <c r="S100" s="1">
        <v>41223.450694444444</v>
      </c>
      <c r="T100">
        <v>25.65</v>
      </c>
      <c r="U100">
        <v>314</v>
      </c>
      <c r="V100">
        <v>315</v>
      </c>
      <c r="W100">
        <v>9.1829999999999998</v>
      </c>
      <c r="X100">
        <v>10.817</v>
      </c>
    </row>
    <row r="101" spans="1:24" x14ac:dyDescent="0.2">
      <c r="A101">
        <v>2012901</v>
      </c>
      <c r="B101">
        <v>77</v>
      </c>
      <c r="C101">
        <v>2012901077</v>
      </c>
      <c r="D101" t="s">
        <v>45</v>
      </c>
      <c r="E101" t="str">
        <f>VLOOKUP(D101,[1]!Species_table[[SpeciesID]:[ID_new]],5,FALSE)</f>
        <v>LETLE02</v>
      </c>
      <c r="F101" t="str">
        <f>VLOOKUP(E101,[1]!Species_table[[ID_new]:[Sci_name_new]],2,FALSE)</f>
        <v>Lethrinus lentjan</v>
      </c>
      <c r="G101" t="str">
        <f>VLOOKUP(E101,[1]!Species_table[[ID_new]:[fam_new]],3,FALSE)</f>
        <v>LETHRINIDAE</v>
      </c>
      <c r="H101" t="s">
        <v>44</v>
      </c>
      <c r="I101">
        <f t="shared" si="1"/>
        <v>1</v>
      </c>
      <c r="J101">
        <v>1.63</v>
      </c>
      <c r="K101">
        <v>2</v>
      </c>
      <c r="L101">
        <v>22</v>
      </c>
      <c r="M101">
        <v>37.766500000000001</v>
      </c>
      <c r="N101">
        <v>18.878833329999999</v>
      </c>
      <c r="O101">
        <v>7</v>
      </c>
      <c r="Q101" t="s">
        <v>23</v>
      </c>
      <c r="R101" s="1">
        <v>41222.382638888892</v>
      </c>
      <c r="S101" s="1">
        <v>41223.48541666667</v>
      </c>
      <c r="T101">
        <v>26.483000000000001</v>
      </c>
      <c r="U101">
        <v>314</v>
      </c>
      <c r="V101">
        <v>315</v>
      </c>
      <c r="W101">
        <v>9.1829999999999998</v>
      </c>
      <c r="X101">
        <v>11.65</v>
      </c>
    </row>
    <row r="102" spans="1:24" x14ac:dyDescent="0.2">
      <c r="A102">
        <v>2012901</v>
      </c>
      <c r="B102">
        <v>77</v>
      </c>
      <c r="C102">
        <v>2012901077</v>
      </c>
      <c r="D102" t="s">
        <v>59</v>
      </c>
      <c r="E102" t="str">
        <f>VLOOKUP(D102,[1]!Species_table[[SpeciesID]:[ID_new]],5,FALSE)</f>
        <v>LETLE05</v>
      </c>
      <c r="F102" t="str">
        <f>VLOOKUP(E102,[1]!Species_table[[ID_new]:[Sci_name_new]],2,FALSE)</f>
        <v xml:space="preserve">Lethrinus elongatus </v>
      </c>
      <c r="G102" t="str">
        <f>VLOOKUP(E102,[1]!Species_table[[ID_new]:[fam_new]],3,FALSE)</f>
        <v>LETHRINIDAE</v>
      </c>
      <c r="H102" t="s">
        <v>44</v>
      </c>
      <c r="I102">
        <f t="shared" si="1"/>
        <v>1</v>
      </c>
      <c r="J102">
        <v>0.55000000000000004</v>
      </c>
      <c r="K102">
        <v>1</v>
      </c>
      <c r="L102">
        <v>22</v>
      </c>
      <c r="M102">
        <v>37.766500000000001</v>
      </c>
      <c r="N102">
        <v>18.878833329999999</v>
      </c>
      <c r="O102">
        <v>7</v>
      </c>
      <c r="Q102" t="s">
        <v>23</v>
      </c>
      <c r="R102" s="1">
        <v>41222.382638888892</v>
      </c>
      <c r="S102" s="1">
        <v>41223.48541666667</v>
      </c>
      <c r="T102">
        <v>26.483000000000001</v>
      </c>
      <c r="U102">
        <v>314</v>
      </c>
      <c r="V102">
        <v>315</v>
      </c>
      <c r="W102">
        <v>9.1829999999999998</v>
      </c>
      <c r="X102">
        <v>11.65</v>
      </c>
    </row>
    <row r="103" spans="1:24" x14ac:dyDescent="0.2">
      <c r="A103">
        <v>2012901</v>
      </c>
      <c r="B103">
        <v>77</v>
      </c>
      <c r="C103">
        <v>2012901077</v>
      </c>
      <c r="D103" t="s">
        <v>47</v>
      </c>
      <c r="E103" t="str">
        <f>VLOOKUP(D103,[1]!Species_table[[SpeciesID]:[ID_new]],5,FALSE)</f>
        <v>SEREP07</v>
      </c>
      <c r="F103" t="str">
        <f>VLOOKUP(E103,[1]!Species_table[[ID_new]:[Sci_name_new]],2,FALSE)</f>
        <v>Epinephelus tauvina</v>
      </c>
      <c r="G103" t="str">
        <f>VLOOKUP(E103,[1]!Species_table[[ID_new]:[fam_new]],3,FALSE)</f>
        <v>SERRANIDAE</v>
      </c>
      <c r="H103" t="s">
        <v>36</v>
      </c>
      <c r="I103">
        <f t="shared" si="1"/>
        <v>1</v>
      </c>
      <c r="J103">
        <v>1.62</v>
      </c>
      <c r="K103">
        <v>1</v>
      </c>
      <c r="L103">
        <v>22</v>
      </c>
      <c r="M103">
        <v>37.766500000000001</v>
      </c>
      <c r="N103">
        <v>18.878833329999999</v>
      </c>
      <c r="O103">
        <v>7</v>
      </c>
      <c r="Q103" t="s">
        <v>23</v>
      </c>
      <c r="R103" s="1">
        <v>41222.382638888892</v>
      </c>
      <c r="S103" s="1">
        <v>41223.48541666667</v>
      </c>
      <c r="T103">
        <v>26.483000000000001</v>
      </c>
      <c r="U103">
        <v>314</v>
      </c>
      <c r="V103">
        <v>315</v>
      </c>
      <c r="W103">
        <v>9.1829999999999998</v>
      </c>
      <c r="X103">
        <v>11.65</v>
      </c>
    </row>
    <row r="104" spans="1:24" x14ac:dyDescent="0.2">
      <c r="A104">
        <v>2012901</v>
      </c>
      <c r="B104">
        <v>78</v>
      </c>
      <c r="C104">
        <v>2012901078</v>
      </c>
      <c r="D104" t="s">
        <v>26</v>
      </c>
      <c r="E104" t="str">
        <f>VLOOKUP(D104,[1]!Species_table[[SpeciesID]:[ID_new]],5,FALSE)</f>
        <v>NOCATCH</v>
      </c>
      <c r="F104" t="str">
        <f>VLOOKUP(E104,[1]!Species_table[[ID_new]:[Sci_name_new]],2,FALSE)</f>
        <v>NO CATCH</v>
      </c>
      <c r="G104" t="str">
        <f>VLOOKUP(E104,[1]!Species_table[[ID_new]:[fam_new]],3,FALSE)</f>
        <v>NO CATCH</v>
      </c>
      <c r="H104" t="s">
        <v>27</v>
      </c>
      <c r="I104">
        <f t="shared" si="1"/>
        <v>0</v>
      </c>
      <c r="J104">
        <v>0</v>
      </c>
      <c r="K104">
        <v>0</v>
      </c>
      <c r="L104">
        <v>15</v>
      </c>
      <c r="M104">
        <v>37.768999999999998</v>
      </c>
      <c r="N104">
        <v>18.879666669999999</v>
      </c>
      <c r="O104">
        <v>7</v>
      </c>
      <c r="Q104" t="s">
        <v>23</v>
      </c>
      <c r="R104" s="1">
        <v>41222.382638888892</v>
      </c>
      <c r="S104" s="1">
        <v>41223.461111111108</v>
      </c>
      <c r="T104">
        <v>25.9</v>
      </c>
      <c r="U104">
        <v>314</v>
      </c>
      <c r="V104">
        <v>315</v>
      </c>
      <c r="W104">
        <v>9.1829999999999998</v>
      </c>
      <c r="X104">
        <v>11.067</v>
      </c>
    </row>
    <row r="105" spans="1:24" x14ac:dyDescent="0.2">
      <c r="A105">
        <v>2012901</v>
      </c>
      <c r="B105">
        <v>79</v>
      </c>
      <c r="C105">
        <v>2012901079</v>
      </c>
      <c r="D105" t="s">
        <v>26</v>
      </c>
      <c r="E105" t="str">
        <f>VLOOKUP(D105,[1]!Species_table[[SpeciesID]:[ID_new]],5,FALSE)</f>
        <v>NOCATCH</v>
      </c>
      <c r="F105" t="str">
        <f>VLOOKUP(E105,[1]!Species_table[[ID_new]:[Sci_name_new]],2,FALSE)</f>
        <v>NO CATCH</v>
      </c>
      <c r="G105" t="str">
        <f>VLOOKUP(E105,[1]!Species_table[[ID_new]:[fam_new]],3,FALSE)</f>
        <v>NO CATCH</v>
      </c>
      <c r="H105" t="s">
        <v>27</v>
      </c>
      <c r="I105">
        <f t="shared" si="1"/>
        <v>0</v>
      </c>
      <c r="J105">
        <v>0</v>
      </c>
      <c r="K105">
        <v>0</v>
      </c>
      <c r="L105">
        <v>7</v>
      </c>
      <c r="M105">
        <v>37.768999999999998</v>
      </c>
      <c r="N105">
        <v>18.88283333</v>
      </c>
      <c r="O105">
        <v>7</v>
      </c>
      <c r="Q105" t="s">
        <v>23</v>
      </c>
      <c r="R105" s="1">
        <v>41222.382638888892</v>
      </c>
      <c r="S105" s="1">
        <v>41223.461111111108</v>
      </c>
      <c r="T105">
        <v>25.9</v>
      </c>
      <c r="U105">
        <v>314</v>
      </c>
      <c r="V105">
        <v>315</v>
      </c>
      <c r="W105">
        <v>9.1829999999999998</v>
      </c>
      <c r="X105">
        <v>11.067</v>
      </c>
    </row>
    <row r="106" spans="1:24" x14ac:dyDescent="0.2">
      <c r="A106">
        <v>2012901</v>
      </c>
      <c r="B106">
        <v>80</v>
      </c>
      <c r="C106">
        <v>2012901080</v>
      </c>
      <c r="D106" t="s">
        <v>26</v>
      </c>
      <c r="E106" t="str">
        <f>VLOOKUP(D106,[1]!Species_table[[SpeciesID]:[ID_new]],5,FALSE)</f>
        <v>NOCATCH</v>
      </c>
      <c r="F106" t="str">
        <f>VLOOKUP(E106,[1]!Species_table[[ID_new]:[Sci_name_new]],2,FALSE)</f>
        <v>NO CATCH</v>
      </c>
      <c r="G106" t="str">
        <f>VLOOKUP(E106,[1]!Species_table[[ID_new]:[fam_new]],3,FALSE)</f>
        <v>NO CATCH</v>
      </c>
      <c r="H106" t="s">
        <v>27</v>
      </c>
      <c r="I106">
        <f t="shared" si="1"/>
        <v>0</v>
      </c>
      <c r="J106">
        <v>0</v>
      </c>
      <c r="K106">
        <v>0</v>
      </c>
      <c r="L106">
        <v>9</v>
      </c>
      <c r="M106">
        <v>37.768999999999998</v>
      </c>
      <c r="N106">
        <v>18.88283333</v>
      </c>
      <c r="O106">
        <v>7</v>
      </c>
      <c r="Q106" t="s">
        <v>23</v>
      </c>
      <c r="R106" s="1">
        <v>41222.382638888892</v>
      </c>
      <c r="S106" s="1">
        <v>41223.47152777778</v>
      </c>
      <c r="T106">
        <v>26.15</v>
      </c>
      <c r="U106">
        <v>314</v>
      </c>
      <c r="V106">
        <v>315</v>
      </c>
      <c r="W106">
        <v>9.1829999999999998</v>
      </c>
      <c r="X106">
        <v>11.317</v>
      </c>
    </row>
    <row r="107" spans="1:24" x14ac:dyDescent="0.2">
      <c r="A107">
        <v>2012901</v>
      </c>
      <c r="B107">
        <v>81</v>
      </c>
      <c r="C107">
        <v>2012901081</v>
      </c>
      <c r="D107" t="s">
        <v>26</v>
      </c>
      <c r="E107" t="str">
        <f>VLOOKUP(D107,[1]!Species_table[[SpeciesID]:[ID_new]],5,FALSE)</f>
        <v>NOCATCH</v>
      </c>
      <c r="F107" t="str">
        <f>VLOOKUP(E107,[1]!Species_table[[ID_new]:[Sci_name_new]],2,FALSE)</f>
        <v>NO CATCH</v>
      </c>
      <c r="G107" t="str">
        <f>VLOOKUP(E107,[1]!Species_table[[ID_new]:[fam_new]],3,FALSE)</f>
        <v>NO CATCH</v>
      </c>
      <c r="H107" t="s">
        <v>27</v>
      </c>
      <c r="I107">
        <f t="shared" si="1"/>
        <v>0</v>
      </c>
      <c r="J107">
        <v>0</v>
      </c>
      <c r="K107">
        <v>0</v>
      </c>
      <c r="L107">
        <v>12</v>
      </c>
      <c r="M107">
        <v>37.771166669999999</v>
      </c>
      <c r="N107">
        <v>18.881166669999999</v>
      </c>
      <c r="O107">
        <v>7</v>
      </c>
      <c r="Q107" t="s">
        <v>42</v>
      </c>
      <c r="R107" s="1">
        <v>41222.382638888892</v>
      </c>
      <c r="S107" s="1">
        <v>41223.474999999999</v>
      </c>
      <c r="T107">
        <v>26.233000000000001</v>
      </c>
      <c r="U107">
        <v>314</v>
      </c>
      <c r="V107">
        <v>315</v>
      </c>
      <c r="W107">
        <v>9.1829999999999998</v>
      </c>
      <c r="X107">
        <v>11.4</v>
      </c>
    </row>
    <row r="108" spans="1:24" x14ac:dyDescent="0.2">
      <c r="A108">
        <v>2012901</v>
      </c>
      <c r="B108">
        <v>82</v>
      </c>
      <c r="C108">
        <v>2012901082</v>
      </c>
      <c r="D108" t="s">
        <v>26</v>
      </c>
      <c r="E108" t="str">
        <f>VLOOKUP(D108,[1]!Species_table[[SpeciesID]:[ID_new]],5,FALSE)</f>
        <v>NOCATCH</v>
      </c>
      <c r="F108" t="str">
        <f>VLOOKUP(E108,[1]!Species_table[[ID_new]:[Sci_name_new]],2,FALSE)</f>
        <v>NO CATCH</v>
      </c>
      <c r="G108" t="str">
        <f>VLOOKUP(E108,[1]!Species_table[[ID_new]:[fam_new]],3,FALSE)</f>
        <v>NO CATCH</v>
      </c>
      <c r="H108" t="s">
        <v>27</v>
      </c>
      <c r="I108">
        <f t="shared" si="1"/>
        <v>0</v>
      </c>
      <c r="J108">
        <v>0</v>
      </c>
      <c r="K108">
        <v>0</v>
      </c>
      <c r="L108">
        <v>17</v>
      </c>
      <c r="M108">
        <v>37.77183333</v>
      </c>
      <c r="N108">
        <v>18.879333330000001</v>
      </c>
      <c r="O108">
        <v>7</v>
      </c>
      <c r="Q108" t="s">
        <v>23</v>
      </c>
      <c r="R108" s="1">
        <v>41222.382638888892</v>
      </c>
      <c r="S108" s="1">
        <v>41223.481944444444</v>
      </c>
      <c r="T108">
        <v>26.4</v>
      </c>
      <c r="U108">
        <v>314</v>
      </c>
      <c r="V108">
        <v>315</v>
      </c>
      <c r="W108">
        <v>9.1829999999999998</v>
      </c>
      <c r="X108">
        <v>11.567</v>
      </c>
    </row>
    <row r="109" spans="1:24" x14ac:dyDescent="0.2">
      <c r="A109">
        <v>2012901</v>
      </c>
      <c r="B109">
        <v>83</v>
      </c>
      <c r="C109">
        <v>2012901083</v>
      </c>
      <c r="D109" t="s">
        <v>26</v>
      </c>
      <c r="E109" t="str">
        <f>VLOOKUP(D109,[1]!Species_table[[SpeciesID]:[ID_new]],5,FALSE)</f>
        <v>NOCATCH</v>
      </c>
      <c r="F109" t="str">
        <f>VLOOKUP(E109,[1]!Species_table[[ID_new]:[Sci_name_new]],2,FALSE)</f>
        <v>NO CATCH</v>
      </c>
      <c r="G109" t="str">
        <f>VLOOKUP(E109,[1]!Species_table[[ID_new]:[fam_new]],3,FALSE)</f>
        <v>NO CATCH</v>
      </c>
      <c r="H109" t="s">
        <v>27</v>
      </c>
      <c r="I109">
        <f t="shared" si="1"/>
        <v>0</v>
      </c>
      <c r="J109">
        <v>0</v>
      </c>
      <c r="K109">
        <v>0</v>
      </c>
      <c r="L109">
        <v>13</v>
      </c>
      <c r="M109">
        <v>37.771166669999999</v>
      </c>
      <c r="N109">
        <v>18.89083333</v>
      </c>
      <c r="O109">
        <v>7</v>
      </c>
      <c r="Q109" t="s">
        <v>42</v>
      </c>
      <c r="R109" s="1">
        <v>41222.382638888892</v>
      </c>
      <c r="S109" s="1">
        <v>41223.488888888889</v>
      </c>
      <c r="T109">
        <v>26.565999999999999</v>
      </c>
      <c r="U109">
        <v>314</v>
      </c>
      <c r="V109">
        <v>315</v>
      </c>
      <c r="W109">
        <v>9.1829999999999998</v>
      </c>
      <c r="X109">
        <v>11.733000000000001</v>
      </c>
    </row>
    <row r="110" spans="1:24" x14ac:dyDescent="0.2">
      <c r="A110">
        <v>2012901</v>
      </c>
      <c r="B110">
        <v>84</v>
      </c>
      <c r="C110">
        <v>2012901084</v>
      </c>
      <c r="D110" t="s">
        <v>26</v>
      </c>
      <c r="E110" t="str">
        <f>VLOOKUP(D110,[1]!Species_table[[SpeciesID]:[ID_new]],5,FALSE)</f>
        <v>NOCATCH</v>
      </c>
      <c r="F110" t="str">
        <f>VLOOKUP(E110,[1]!Species_table[[ID_new]:[Sci_name_new]],2,FALSE)</f>
        <v>NO CATCH</v>
      </c>
      <c r="G110" t="str">
        <f>VLOOKUP(E110,[1]!Species_table[[ID_new]:[fam_new]],3,FALSE)</f>
        <v>NO CATCH</v>
      </c>
      <c r="H110" t="s">
        <v>27</v>
      </c>
      <c r="I110">
        <f t="shared" si="1"/>
        <v>0</v>
      </c>
      <c r="J110">
        <v>0</v>
      </c>
      <c r="K110">
        <v>0</v>
      </c>
      <c r="L110">
        <v>25</v>
      </c>
      <c r="M110">
        <v>37.710999999999999</v>
      </c>
      <c r="N110">
        <v>18.926833330000001</v>
      </c>
      <c r="O110">
        <v>7</v>
      </c>
      <c r="Q110" t="s">
        <v>23</v>
      </c>
      <c r="R110" s="1">
        <v>41222.382638888892</v>
      </c>
      <c r="S110" s="1">
        <v>41223.551388888889</v>
      </c>
      <c r="T110">
        <v>28.065999999999999</v>
      </c>
      <c r="U110">
        <v>314</v>
      </c>
      <c r="V110">
        <v>315</v>
      </c>
      <c r="W110">
        <v>9.1829999999999998</v>
      </c>
      <c r="X110">
        <v>13.233000000000001</v>
      </c>
    </row>
    <row r="111" spans="1:24" x14ac:dyDescent="0.2">
      <c r="A111">
        <v>2012901</v>
      </c>
      <c r="B111">
        <v>85</v>
      </c>
      <c r="C111">
        <v>2012901085</v>
      </c>
      <c r="D111" t="s">
        <v>28</v>
      </c>
      <c r="E111" t="str">
        <f>VLOOKUP(D111,[1]!Species_table[[SpeciesID]:[ID_new]],5,FALSE)</f>
        <v>LUTLU06</v>
      </c>
      <c r="F111" t="str">
        <f>VLOOKUP(E111,[1]!Species_table[[ID_new]:[Sci_name_new]],2,FALSE)</f>
        <v>Lutjanus bohar</v>
      </c>
      <c r="G111" t="str">
        <f>VLOOKUP(E111,[1]!Species_table[[ID_new]:[fam_new]],3,FALSE)</f>
        <v>LUTJANIDAE</v>
      </c>
      <c r="H111" t="s">
        <v>29</v>
      </c>
      <c r="I111">
        <f t="shared" si="1"/>
        <v>1</v>
      </c>
      <c r="J111">
        <v>2.2000000000000002</v>
      </c>
      <c r="K111">
        <v>2</v>
      </c>
      <c r="L111">
        <v>27</v>
      </c>
      <c r="M111">
        <v>37.707000000000001</v>
      </c>
      <c r="N111">
        <v>18.92816667</v>
      </c>
      <c r="O111">
        <v>7</v>
      </c>
      <c r="Q111" t="s">
        <v>23</v>
      </c>
      <c r="R111" s="1">
        <v>41222.382638888892</v>
      </c>
      <c r="S111" s="1">
        <v>41223.554861111108</v>
      </c>
      <c r="T111">
        <v>28.15</v>
      </c>
      <c r="U111">
        <v>314</v>
      </c>
      <c r="V111">
        <v>315</v>
      </c>
      <c r="W111">
        <v>9.1829999999999998</v>
      </c>
      <c r="X111">
        <v>13.317</v>
      </c>
    </row>
    <row r="112" spans="1:24" x14ac:dyDescent="0.2">
      <c r="A112">
        <v>2012901</v>
      </c>
      <c r="B112">
        <v>86</v>
      </c>
      <c r="C112">
        <v>2012901086</v>
      </c>
      <c r="D112" t="s">
        <v>28</v>
      </c>
      <c r="E112" t="str">
        <f>VLOOKUP(D112,[1]!Species_table[[SpeciesID]:[ID_new]],5,FALSE)</f>
        <v>LUTLU06</v>
      </c>
      <c r="F112" t="str">
        <f>VLOOKUP(E112,[1]!Species_table[[ID_new]:[Sci_name_new]],2,FALSE)</f>
        <v>Lutjanus bohar</v>
      </c>
      <c r="G112" t="str">
        <f>VLOOKUP(E112,[1]!Species_table[[ID_new]:[fam_new]],3,FALSE)</f>
        <v>LUTJANIDAE</v>
      </c>
      <c r="H112" t="s">
        <v>29</v>
      </c>
      <c r="I112">
        <f t="shared" si="1"/>
        <v>1</v>
      </c>
      <c r="J112">
        <v>8.5399999999999991</v>
      </c>
      <c r="K112">
        <v>4</v>
      </c>
      <c r="L112">
        <v>25</v>
      </c>
      <c r="M112">
        <v>37.704166669999999</v>
      </c>
      <c r="N112">
        <v>18.927499999999998</v>
      </c>
      <c r="O112">
        <v>7</v>
      </c>
      <c r="Q112" t="s">
        <v>42</v>
      </c>
      <c r="R112" s="1">
        <v>41222.382638888892</v>
      </c>
      <c r="S112" s="1">
        <v>41223.559027777781</v>
      </c>
      <c r="T112">
        <v>28.233000000000001</v>
      </c>
      <c r="U112">
        <v>314</v>
      </c>
      <c r="V112">
        <v>315</v>
      </c>
      <c r="W112">
        <v>9.1829999999999998</v>
      </c>
      <c r="X112">
        <v>13.417</v>
      </c>
    </row>
    <row r="113" spans="1:24" x14ac:dyDescent="0.2">
      <c r="A113">
        <v>2012901</v>
      </c>
      <c r="B113">
        <v>87</v>
      </c>
      <c r="C113">
        <v>2012901087</v>
      </c>
      <c r="D113" t="s">
        <v>47</v>
      </c>
      <c r="E113" t="str">
        <f>VLOOKUP(D113,[1]!Species_table[[SpeciesID]:[ID_new]],5,FALSE)</f>
        <v>SEREP07</v>
      </c>
      <c r="F113" t="str">
        <f>VLOOKUP(E113,[1]!Species_table[[ID_new]:[Sci_name_new]],2,FALSE)</f>
        <v>Epinephelus tauvina</v>
      </c>
      <c r="G113" t="str">
        <f>VLOOKUP(E113,[1]!Species_table[[ID_new]:[fam_new]],3,FALSE)</f>
        <v>SERRANIDAE</v>
      </c>
      <c r="H113" t="s">
        <v>36</v>
      </c>
      <c r="I113">
        <f t="shared" si="1"/>
        <v>1</v>
      </c>
      <c r="J113">
        <v>13.2</v>
      </c>
      <c r="K113">
        <v>1</v>
      </c>
      <c r="L113">
        <v>27</v>
      </c>
      <c r="M113">
        <v>37.700833330000002</v>
      </c>
      <c r="N113">
        <v>18.92883333</v>
      </c>
      <c r="O113">
        <v>7</v>
      </c>
      <c r="Q113" t="s">
        <v>23</v>
      </c>
      <c r="R113" s="1">
        <v>41222.382638888892</v>
      </c>
      <c r="S113" s="1">
        <v>41223.561805555553</v>
      </c>
      <c r="T113">
        <v>28.315999999999999</v>
      </c>
      <c r="U113">
        <v>314</v>
      </c>
      <c r="V113">
        <v>315</v>
      </c>
      <c r="W113">
        <v>9.1829999999999998</v>
      </c>
      <c r="X113">
        <v>13.483000000000001</v>
      </c>
    </row>
    <row r="114" spans="1:24" x14ac:dyDescent="0.2">
      <c r="A114">
        <v>2012901</v>
      </c>
      <c r="B114">
        <v>88</v>
      </c>
      <c r="C114">
        <v>2012901088</v>
      </c>
      <c r="D114" t="s">
        <v>59</v>
      </c>
      <c r="E114" t="str">
        <f>VLOOKUP(D114,[1]!Species_table[[SpeciesID]:[ID_new]],5,FALSE)</f>
        <v>LETLE05</v>
      </c>
      <c r="F114" t="str">
        <f>VLOOKUP(E114,[1]!Species_table[[ID_new]:[Sci_name_new]],2,FALSE)</f>
        <v xml:space="preserve">Lethrinus elongatus </v>
      </c>
      <c r="G114" t="str">
        <f>VLOOKUP(E114,[1]!Species_table[[ID_new]:[fam_new]],3,FALSE)</f>
        <v>LETHRINIDAE</v>
      </c>
      <c r="H114" t="s">
        <v>44</v>
      </c>
      <c r="I114">
        <f t="shared" si="1"/>
        <v>1</v>
      </c>
      <c r="J114">
        <v>1.8</v>
      </c>
      <c r="K114">
        <v>1</v>
      </c>
      <c r="L114">
        <v>27</v>
      </c>
      <c r="M114">
        <v>37.698</v>
      </c>
      <c r="N114">
        <v>18.931000000000001</v>
      </c>
      <c r="O114">
        <v>5</v>
      </c>
      <c r="Q114" t="s">
        <v>23</v>
      </c>
      <c r="R114" s="1">
        <v>41222.382638888892</v>
      </c>
      <c r="S114" s="1">
        <v>41223.570138888892</v>
      </c>
      <c r="T114">
        <v>28.515999999999998</v>
      </c>
      <c r="U114">
        <v>314</v>
      </c>
      <c r="V114">
        <v>315</v>
      </c>
      <c r="W114">
        <v>9.1829999999999998</v>
      </c>
      <c r="X114">
        <v>13.683</v>
      </c>
    </row>
    <row r="115" spans="1:24" x14ac:dyDescent="0.2">
      <c r="A115">
        <v>2012901</v>
      </c>
      <c r="B115">
        <v>88</v>
      </c>
      <c r="C115">
        <v>2012901088</v>
      </c>
      <c r="D115" t="s">
        <v>28</v>
      </c>
      <c r="E115" t="str">
        <f>VLOOKUP(D115,[1]!Species_table[[SpeciesID]:[ID_new]],5,FALSE)</f>
        <v>LUTLU06</v>
      </c>
      <c r="F115" t="str">
        <f>VLOOKUP(E115,[1]!Species_table[[ID_new]:[Sci_name_new]],2,FALSE)</f>
        <v>Lutjanus bohar</v>
      </c>
      <c r="G115" t="str">
        <f>VLOOKUP(E115,[1]!Species_table[[ID_new]:[fam_new]],3,FALSE)</f>
        <v>LUTJANIDAE</v>
      </c>
      <c r="H115" t="s">
        <v>29</v>
      </c>
      <c r="I115">
        <f t="shared" si="1"/>
        <v>1</v>
      </c>
      <c r="J115">
        <v>3.7</v>
      </c>
      <c r="K115">
        <v>1</v>
      </c>
      <c r="L115">
        <v>27</v>
      </c>
      <c r="M115">
        <v>37.698</v>
      </c>
      <c r="N115">
        <v>18.931000000000001</v>
      </c>
      <c r="O115">
        <v>5</v>
      </c>
      <c r="Q115" t="s">
        <v>23</v>
      </c>
      <c r="R115" s="1">
        <v>41222.382638888892</v>
      </c>
      <c r="S115" s="1">
        <v>41223.570138888892</v>
      </c>
      <c r="T115">
        <v>28.515999999999998</v>
      </c>
      <c r="U115">
        <v>314</v>
      </c>
      <c r="V115">
        <v>315</v>
      </c>
      <c r="W115">
        <v>9.1829999999999998</v>
      </c>
      <c r="X115">
        <v>13.683</v>
      </c>
    </row>
    <row r="116" spans="1:24" x14ac:dyDescent="0.2">
      <c r="A116">
        <v>2012901</v>
      </c>
      <c r="B116">
        <v>89</v>
      </c>
      <c r="C116">
        <v>2012901089</v>
      </c>
      <c r="D116" t="s">
        <v>60</v>
      </c>
      <c r="E116" t="str">
        <f>VLOOKUP(D116,[1]!Species_table[[SpeciesID]:[ID_new]],5,FALSE)</f>
        <v>LETGY02</v>
      </c>
      <c r="F116" t="str">
        <f>VLOOKUP(E116,[1]!Species_table[[ID_new]:[Sci_name_new]],2,FALSE)</f>
        <v>Gymnocranius grandoculis</v>
      </c>
      <c r="G116" t="str">
        <f>VLOOKUP(E116,[1]!Species_table[[ID_new]:[fam_new]],3,FALSE)</f>
        <v>LETHRINIDAE</v>
      </c>
      <c r="H116" t="s">
        <v>44</v>
      </c>
      <c r="I116">
        <f t="shared" si="1"/>
        <v>1</v>
      </c>
      <c r="J116">
        <v>1.5</v>
      </c>
      <c r="K116">
        <v>1</v>
      </c>
      <c r="L116">
        <v>29</v>
      </c>
      <c r="M116">
        <v>37.6965</v>
      </c>
      <c r="N116">
        <v>18.931000000000001</v>
      </c>
      <c r="O116">
        <v>5</v>
      </c>
      <c r="Q116" t="s">
        <v>42</v>
      </c>
      <c r="R116" s="1">
        <v>41222.382638888892</v>
      </c>
      <c r="S116" s="1">
        <v>41223.574305555558</v>
      </c>
      <c r="T116">
        <v>28.616</v>
      </c>
      <c r="U116">
        <v>314</v>
      </c>
      <c r="V116">
        <v>315</v>
      </c>
      <c r="W116">
        <v>9.1829999999999998</v>
      </c>
      <c r="X116">
        <v>13.782999999999999</v>
      </c>
    </row>
    <row r="117" spans="1:24" x14ac:dyDescent="0.2">
      <c r="A117">
        <v>2012901</v>
      </c>
      <c r="B117">
        <v>89</v>
      </c>
      <c r="C117">
        <v>2012901089</v>
      </c>
      <c r="D117" t="s">
        <v>45</v>
      </c>
      <c r="E117" t="str">
        <f>VLOOKUP(D117,[1]!Species_table[[SpeciesID]:[ID_new]],5,FALSE)</f>
        <v>LETLE02</v>
      </c>
      <c r="F117" t="str">
        <f>VLOOKUP(E117,[1]!Species_table[[ID_new]:[Sci_name_new]],2,FALSE)</f>
        <v>Lethrinus lentjan</v>
      </c>
      <c r="G117" t="str">
        <f>VLOOKUP(E117,[1]!Species_table[[ID_new]:[fam_new]],3,FALSE)</f>
        <v>LETHRINIDAE</v>
      </c>
      <c r="H117" t="s">
        <v>44</v>
      </c>
      <c r="I117">
        <f t="shared" si="1"/>
        <v>1</v>
      </c>
      <c r="J117">
        <v>0.31</v>
      </c>
      <c r="K117">
        <v>0</v>
      </c>
      <c r="L117">
        <v>29</v>
      </c>
      <c r="M117">
        <v>37.6965</v>
      </c>
      <c r="N117">
        <v>18.931000000000001</v>
      </c>
      <c r="O117">
        <v>5</v>
      </c>
      <c r="Q117" t="s">
        <v>42</v>
      </c>
      <c r="R117" s="1">
        <v>41222.382638888892</v>
      </c>
      <c r="S117" s="1">
        <v>41223.574305555558</v>
      </c>
      <c r="T117">
        <v>28.616</v>
      </c>
      <c r="U117">
        <v>314</v>
      </c>
      <c r="V117">
        <v>315</v>
      </c>
      <c r="W117">
        <v>9.1829999999999998</v>
      </c>
      <c r="X117">
        <v>13.782999999999999</v>
      </c>
    </row>
    <row r="118" spans="1:24" x14ac:dyDescent="0.2">
      <c r="A118">
        <v>2012901</v>
      </c>
      <c r="B118">
        <v>89</v>
      </c>
      <c r="C118">
        <v>2012901089</v>
      </c>
      <c r="D118" t="s">
        <v>61</v>
      </c>
      <c r="E118" t="str">
        <f>VLOOKUP(D118,[1]!Species_table[[SpeciesID]:[ID_new]],5,FALSE)</f>
        <v>SPAAR00</v>
      </c>
      <c r="F118" t="str">
        <f>VLOOKUP(E118,[1]!Species_table[[ID_new]:[Sci_name_new]],2,FALSE)</f>
        <v>Argyrops sp.</v>
      </c>
      <c r="G118" t="str">
        <f>VLOOKUP(E118,[1]!Species_table[[ID_new]:[fam_new]],3,FALSE)</f>
        <v>SPARIDAE</v>
      </c>
      <c r="H118" t="s">
        <v>27</v>
      </c>
      <c r="I118">
        <f t="shared" si="1"/>
        <v>0</v>
      </c>
      <c r="J118">
        <v>0.5</v>
      </c>
      <c r="K118">
        <v>0</v>
      </c>
      <c r="L118">
        <v>29</v>
      </c>
      <c r="M118">
        <v>37.6965</v>
      </c>
      <c r="N118">
        <v>18.931000000000001</v>
      </c>
      <c r="O118">
        <v>5</v>
      </c>
      <c r="Q118" t="s">
        <v>42</v>
      </c>
      <c r="R118" s="1">
        <v>41222.382638888892</v>
      </c>
      <c r="S118" s="1">
        <v>41223.574305555558</v>
      </c>
      <c r="T118">
        <v>28.616</v>
      </c>
      <c r="U118">
        <v>314</v>
      </c>
      <c r="V118">
        <v>315</v>
      </c>
      <c r="W118">
        <v>9.1829999999999998</v>
      </c>
      <c r="X118">
        <v>13.782999999999999</v>
      </c>
    </row>
    <row r="119" spans="1:24" x14ac:dyDescent="0.2">
      <c r="A119">
        <v>2012901</v>
      </c>
      <c r="B119">
        <v>90</v>
      </c>
      <c r="C119">
        <v>2012901090</v>
      </c>
      <c r="D119" t="s">
        <v>26</v>
      </c>
      <c r="E119" t="str">
        <f>VLOOKUP(D119,[1]!Species_table[[SpeciesID]:[ID_new]],5,FALSE)</f>
        <v>NOCATCH</v>
      </c>
      <c r="F119" t="str">
        <f>VLOOKUP(E119,[1]!Species_table[[ID_new]:[Sci_name_new]],2,FALSE)</f>
        <v>NO CATCH</v>
      </c>
      <c r="G119" t="str">
        <f>VLOOKUP(E119,[1]!Species_table[[ID_new]:[fam_new]],3,FALSE)</f>
        <v>NO CATCH</v>
      </c>
      <c r="H119" t="s">
        <v>27</v>
      </c>
      <c r="I119">
        <f t="shared" si="1"/>
        <v>0</v>
      </c>
      <c r="J119">
        <v>0</v>
      </c>
      <c r="K119">
        <v>0</v>
      </c>
      <c r="L119">
        <v>28</v>
      </c>
      <c r="M119">
        <v>37.694166670000001</v>
      </c>
      <c r="N119">
        <v>18.945499999999999</v>
      </c>
      <c r="O119">
        <v>5</v>
      </c>
      <c r="Q119" t="s">
        <v>42</v>
      </c>
      <c r="R119" s="1">
        <v>41222.586805555555</v>
      </c>
      <c r="S119" s="1">
        <v>41223.34375</v>
      </c>
      <c r="T119">
        <v>18.167000000000002</v>
      </c>
      <c r="U119">
        <v>314</v>
      </c>
      <c r="V119">
        <v>315</v>
      </c>
      <c r="W119">
        <v>14.083</v>
      </c>
      <c r="X119">
        <v>8.25</v>
      </c>
    </row>
    <row r="120" spans="1:24" x14ac:dyDescent="0.2">
      <c r="A120">
        <v>2012901</v>
      </c>
      <c r="B120">
        <v>91</v>
      </c>
      <c r="C120">
        <v>2012901091</v>
      </c>
      <c r="D120" t="s">
        <v>45</v>
      </c>
      <c r="E120" t="str">
        <f>VLOOKUP(D120,[1]!Species_table[[SpeciesID]:[ID_new]],5,FALSE)</f>
        <v>LETLE02</v>
      </c>
      <c r="F120" t="str">
        <f>VLOOKUP(E120,[1]!Species_table[[ID_new]:[Sci_name_new]],2,FALSE)</f>
        <v>Lethrinus lentjan</v>
      </c>
      <c r="G120" t="str">
        <f>VLOOKUP(E120,[1]!Species_table[[ID_new]:[fam_new]],3,FALSE)</f>
        <v>LETHRINIDAE</v>
      </c>
      <c r="H120" t="s">
        <v>44</v>
      </c>
      <c r="I120">
        <f t="shared" si="1"/>
        <v>1</v>
      </c>
      <c r="J120">
        <v>0.62</v>
      </c>
      <c r="K120">
        <v>1</v>
      </c>
      <c r="L120">
        <v>26</v>
      </c>
      <c r="M120">
        <v>37.700666669999997</v>
      </c>
      <c r="N120">
        <v>18.933666670000001</v>
      </c>
      <c r="O120">
        <v>7</v>
      </c>
      <c r="Q120" t="s">
        <v>23</v>
      </c>
      <c r="R120" s="1">
        <v>41222.382638888892</v>
      </c>
      <c r="S120" s="1">
        <v>41223.586111111108</v>
      </c>
      <c r="T120">
        <v>28.9</v>
      </c>
      <c r="U120">
        <v>314</v>
      </c>
      <c r="V120">
        <v>315</v>
      </c>
      <c r="W120">
        <v>9.1829999999999998</v>
      </c>
      <c r="X120">
        <v>14.067</v>
      </c>
    </row>
    <row r="121" spans="1:24" x14ac:dyDescent="0.2">
      <c r="A121">
        <v>2012901</v>
      </c>
      <c r="B121">
        <v>91</v>
      </c>
      <c r="C121">
        <v>2012901091</v>
      </c>
      <c r="D121" t="s">
        <v>28</v>
      </c>
      <c r="E121" t="str">
        <f>VLOOKUP(D121,[1]!Species_table[[SpeciesID]:[ID_new]],5,FALSE)</f>
        <v>LUTLU06</v>
      </c>
      <c r="F121" t="str">
        <f>VLOOKUP(E121,[1]!Species_table[[ID_new]:[Sci_name_new]],2,FALSE)</f>
        <v>Lutjanus bohar</v>
      </c>
      <c r="G121" t="str">
        <f>VLOOKUP(E121,[1]!Species_table[[ID_new]:[fam_new]],3,FALSE)</f>
        <v>LUTJANIDAE</v>
      </c>
      <c r="H121" t="s">
        <v>29</v>
      </c>
      <c r="I121">
        <f t="shared" si="1"/>
        <v>1</v>
      </c>
      <c r="J121">
        <v>0.5</v>
      </c>
      <c r="K121">
        <v>1</v>
      </c>
      <c r="L121">
        <v>26</v>
      </c>
      <c r="M121">
        <v>37.700666669999997</v>
      </c>
      <c r="N121">
        <v>18.933666670000001</v>
      </c>
      <c r="O121">
        <v>7</v>
      </c>
      <c r="Q121" t="s">
        <v>23</v>
      </c>
      <c r="R121" s="1">
        <v>41222.382638888892</v>
      </c>
      <c r="S121" s="1">
        <v>41223.586111111108</v>
      </c>
      <c r="T121">
        <v>28.9</v>
      </c>
      <c r="U121">
        <v>314</v>
      </c>
      <c r="V121">
        <v>315</v>
      </c>
      <c r="W121">
        <v>9.1829999999999998</v>
      </c>
      <c r="X121">
        <v>14.067</v>
      </c>
    </row>
    <row r="122" spans="1:24" x14ac:dyDescent="0.2">
      <c r="A122">
        <v>2012901</v>
      </c>
      <c r="B122">
        <v>91</v>
      </c>
      <c r="C122">
        <v>2012901091</v>
      </c>
      <c r="D122" t="s">
        <v>47</v>
      </c>
      <c r="E122" t="str">
        <f>VLOOKUP(D122,[1]!Species_table[[SpeciesID]:[ID_new]],5,FALSE)</f>
        <v>SEREP07</v>
      </c>
      <c r="F122" t="str">
        <f>VLOOKUP(E122,[1]!Species_table[[ID_new]:[Sci_name_new]],2,FALSE)</f>
        <v>Epinephelus tauvina</v>
      </c>
      <c r="G122" t="str">
        <f>VLOOKUP(E122,[1]!Species_table[[ID_new]:[fam_new]],3,FALSE)</f>
        <v>SERRANIDAE</v>
      </c>
      <c r="H122" t="s">
        <v>36</v>
      </c>
      <c r="I122">
        <f t="shared" si="1"/>
        <v>1</v>
      </c>
      <c r="J122">
        <v>13.5</v>
      </c>
      <c r="K122">
        <v>1</v>
      </c>
      <c r="L122">
        <v>26</v>
      </c>
      <c r="M122">
        <v>37.700666669999997</v>
      </c>
      <c r="N122">
        <v>18.933666670000001</v>
      </c>
      <c r="O122">
        <v>7</v>
      </c>
      <c r="Q122" t="s">
        <v>23</v>
      </c>
      <c r="R122" s="1">
        <v>41222.382638888892</v>
      </c>
      <c r="S122" s="1">
        <v>41223.586111111108</v>
      </c>
      <c r="T122">
        <v>28.9</v>
      </c>
      <c r="U122">
        <v>314</v>
      </c>
      <c r="V122">
        <v>315</v>
      </c>
      <c r="W122">
        <v>9.1829999999999998</v>
      </c>
      <c r="X122">
        <v>14.067</v>
      </c>
    </row>
    <row r="123" spans="1:24" x14ac:dyDescent="0.2">
      <c r="A123">
        <v>2012901</v>
      </c>
      <c r="B123">
        <v>92</v>
      </c>
      <c r="C123">
        <v>2012901092</v>
      </c>
      <c r="D123" t="s">
        <v>62</v>
      </c>
      <c r="E123" t="str">
        <f>VLOOKUP(D123,[1]!Species_table[[SpeciesID]:[ID_new]],5,FALSE)</f>
        <v>HAEDP01</v>
      </c>
      <c r="F123" t="str">
        <f>VLOOKUP(E123,[1]!Species_table[[ID_new]:[Sci_name_new]],2,FALSE)</f>
        <v>Diagramma pictum</v>
      </c>
      <c r="G123" t="str">
        <f>VLOOKUP(E123,[1]!Species_table[[ID_new]:[fam_new]],3,FALSE)</f>
        <v>HAEMULIDAE</v>
      </c>
      <c r="H123" t="s">
        <v>27</v>
      </c>
      <c r="I123">
        <f t="shared" si="1"/>
        <v>0</v>
      </c>
      <c r="J123">
        <v>1.5</v>
      </c>
      <c r="K123">
        <v>1</v>
      </c>
      <c r="L123">
        <v>26</v>
      </c>
      <c r="M123">
        <v>37.71233333</v>
      </c>
      <c r="N123">
        <v>18.921166670000002</v>
      </c>
      <c r="O123">
        <v>7</v>
      </c>
      <c r="Q123" t="s">
        <v>63</v>
      </c>
      <c r="R123" s="1">
        <v>41222.382638888892</v>
      </c>
      <c r="S123" s="1">
        <v>41223.665972222225</v>
      </c>
      <c r="T123">
        <v>30.815999999999999</v>
      </c>
      <c r="U123">
        <v>314</v>
      </c>
      <c r="V123">
        <v>315</v>
      </c>
      <c r="W123">
        <v>9.1829999999999998</v>
      </c>
      <c r="X123">
        <v>15.983000000000001</v>
      </c>
    </row>
    <row r="124" spans="1:24" x14ac:dyDescent="0.2">
      <c r="A124">
        <v>2012901</v>
      </c>
      <c r="B124">
        <v>93</v>
      </c>
      <c r="C124">
        <v>2012901093</v>
      </c>
      <c r="D124" t="s">
        <v>26</v>
      </c>
      <c r="E124" t="str">
        <f>VLOOKUP(D124,[1]!Species_table[[SpeciesID]:[ID_new]],5,FALSE)</f>
        <v>NOCATCH</v>
      </c>
      <c r="F124" t="str">
        <f>VLOOKUP(E124,[1]!Species_table[[ID_new]:[Sci_name_new]],2,FALSE)</f>
        <v>NO CATCH</v>
      </c>
      <c r="G124" t="str">
        <f>VLOOKUP(E124,[1]!Species_table[[ID_new]:[fam_new]],3,FALSE)</f>
        <v>NO CATCH</v>
      </c>
      <c r="H124" t="s">
        <v>27</v>
      </c>
      <c r="I124">
        <f t="shared" si="1"/>
        <v>0</v>
      </c>
      <c r="J124">
        <v>0</v>
      </c>
      <c r="K124">
        <v>0</v>
      </c>
      <c r="L124">
        <v>7</v>
      </c>
      <c r="M124">
        <v>37.72066667</v>
      </c>
      <c r="N124">
        <v>18.916499999999999</v>
      </c>
      <c r="O124">
        <v>7</v>
      </c>
      <c r="Q124" t="s">
        <v>23</v>
      </c>
      <c r="R124" s="1">
        <v>41222.686111111114</v>
      </c>
      <c r="S124" s="1">
        <v>41224.36041666667</v>
      </c>
      <c r="T124">
        <v>40.200000000000003</v>
      </c>
      <c r="U124">
        <v>314</v>
      </c>
      <c r="V124">
        <v>316</v>
      </c>
      <c r="W124">
        <v>16.466999999999999</v>
      </c>
      <c r="X124">
        <v>8.65</v>
      </c>
    </row>
    <row r="125" spans="1:24" x14ac:dyDescent="0.2">
      <c r="A125">
        <v>2012901</v>
      </c>
      <c r="B125">
        <v>94</v>
      </c>
      <c r="C125">
        <v>2012901094</v>
      </c>
      <c r="D125" t="s">
        <v>59</v>
      </c>
      <c r="E125" t="str">
        <f>VLOOKUP(D125,[1]!Species_table[[SpeciesID]:[ID_new]],5,FALSE)</f>
        <v>LETLE05</v>
      </c>
      <c r="F125" t="str">
        <f>VLOOKUP(E125,[1]!Species_table[[ID_new]:[Sci_name_new]],2,FALSE)</f>
        <v xml:space="preserve">Lethrinus elongatus </v>
      </c>
      <c r="G125" t="str">
        <f>VLOOKUP(E125,[1]!Species_table[[ID_new]:[fam_new]],3,FALSE)</f>
        <v>LETHRINIDAE</v>
      </c>
      <c r="H125" t="s">
        <v>44</v>
      </c>
      <c r="I125">
        <f t="shared" si="1"/>
        <v>1</v>
      </c>
      <c r="J125">
        <v>0.34</v>
      </c>
      <c r="K125">
        <v>1</v>
      </c>
      <c r="L125">
        <v>14</v>
      </c>
      <c r="M125">
        <v>37.559666669999999</v>
      </c>
      <c r="N125">
        <v>18.927833329999999</v>
      </c>
      <c r="O125">
        <v>5</v>
      </c>
      <c r="Q125" t="s">
        <v>23</v>
      </c>
      <c r="R125" s="1">
        <v>41223.580555555556</v>
      </c>
      <c r="S125" s="1">
        <v>41224.338888888888</v>
      </c>
      <c r="T125">
        <v>18.2</v>
      </c>
      <c r="U125">
        <v>315</v>
      </c>
      <c r="V125">
        <v>316</v>
      </c>
      <c r="W125">
        <v>13.933</v>
      </c>
      <c r="X125">
        <v>8.1329999999999991</v>
      </c>
    </row>
    <row r="126" spans="1:24" x14ac:dyDescent="0.2">
      <c r="A126">
        <v>2012901</v>
      </c>
      <c r="B126">
        <v>94</v>
      </c>
      <c r="C126">
        <v>2012901094</v>
      </c>
      <c r="D126" t="s">
        <v>32</v>
      </c>
      <c r="E126" t="str">
        <f>VLOOKUP(D126,[1]!Species_table[[SpeciesID]:[ID_new]],5,FALSE)</f>
        <v>MURGY13</v>
      </c>
      <c r="F126" t="str">
        <f>VLOOKUP(E126,[1]!Species_table[[ID_new]:[Sci_name_new]],2,FALSE)</f>
        <v>Gymnothorax javanicus</v>
      </c>
      <c r="G126" t="str">
        <f>VLOOKUP(E126,[1]!Species_table[[ID_new]:[fam_new]],3,FALSE)</f>
        <v>MURAENIDAE</v>
      </c>
      <c r="H126" t="s">
        <v>27</v>
      </c>
      <c r="I126">
        <f t="shared" si="1"/>
        <v>0</v>
      </c>
      <c r="J126">
        <v>6</v>
      </c>
      <c r="K126">
        <v>1</v>
      </c>
      <c r="L126">
        <v>14</v>
      </c>
      <c r="M126">
        <v>37.559666669999999</v>
      </c>
      <c r="N126">
        <v>18.927833329999999</v>
      </c>
      <c r="O126">
        <v>5</v>
      </c>
      <c r="Q126" t="s">
        <v>23</v>
      </c>
      <c r="R126" s="1">
        <v>41223.580555555556</v>
      </c>
      <c r="S126" s="1">
        <v>41224.338888888888</v>
      </c>
      <c r="T126">
        <v>18.2</v>
      </c>
      <c r="U126">
        <v>315</v>
      </c>
      <c r="V126">
        <v>316</v>
      </c>
      <c r="W126">
        <v>13.933</v>
      </c>
      <c r="X126">
        <v>8.1329999999999991</v>
      </c>
    </row>
    <row r="127" spans="1:24" x14ac:dyDescent="0.2">
      <c r="A127">
        <v>2012901</v>
      </c>
      <c r="B127">
        <v>95</v>
      </c>
      <c r="C127">
        <v>2012901095</v>
      </c>
      <c r="D127" t="s">
        <v>64</v>
      </c>
      <c r="E127" t="str">
        <f>VLOOKUP(D127,[1]!Species_table[[SpeciesID]:[ID_new]],5,FALSE)</f>
        <v>LABCH09</v>
      </c>
      <c r="F127" t="str">
        <f>VLOOKUP(E127,[1]!Species_table[[ID_new]:[Sci_name_new]],2,FALSE)</f>
        <v>Cheilinus quinquecintus</v>
      </c>
      <c r="G127" t="str">
        <f>VLOOKUP(E127,[1]!Species_table[[ID_new]:[fam_new]],3,FALSE)</f>
        <v>LABRIDAE</v>
      </c>
      <c r="H127" t="s">
        <v>27</v>
      </c>
      <c r="I127">
        <f t="shared" si="1"/>
        <v>0</v>
      </c>
      <c r="J127">
        <v>0.42</v>
      </c>
      <c r="K127">
        <v>1</v>
      </c>
      <c r="L127">
        <v>31</v>
      </c>
      <c r="M127">
        <v>38.501833329999997</v>
      </c>
      <c r="N127">
        <v>18.744</v>
      </c>
      <c r="O127">
        <v>6</v>
      </c>
      <c r="Q127" t="s">
        <v>23</v>
      </c>
      <c r="R127" s="1">
        <v>41223.583333333336</v>
      </c>
      <c r="S127" s="1">
        <v>41224.345138888886</v>
      </c>
      <c r="T127">
        <v>18.283000000000001</v>
      </c>
      <c r="U127">
        <v>315</v>
      </c>
      <c r="V127">
        <v>316</v>
      </c>
      <c r="W127">
        <v>14</v>
      </c>
      <c r="X127">
        <v>8.2829999999999995</v>
      </c>
    </row>
    <row r="128" spans="1:24" x14ac:dyDescent="0.2">
      <c r="A128">
        <v>2012901</v>
      </c>
      <c r="B128">
        <v>95</v>
      </c>
      <c r="C128">
        <v>2012901095</v>
      </c>
      <c r="D128" t="s">
        <v>43</v>
      </c>
      <c r="E128" t="str">
        <f>VLOOKUP(D128,[1]!Species_table[[SpeciesID]:[ID_new]],5,FALSE)</f>
        <v>LETLE13</v>
      </c>
      <c r="F128" t="str">
        <f>VLOOKUP(E128,[1]!Species_table[[ID_new]:[Sci_name_new]],2,FALSE)</f>
        <v>Lethrinus mahsena</v>
      </c>
      <c r="G128" t="str">
        <f>VLOOKUP(E128,[1]!Species_table[[ID_new]:[fam_new]],3,FALSE)</f>
        <v>LETHRINIDAE</v>
      </c>
      <c r="H128" t="s">
        <v>44</v>
      </c>
      <c r="I128">
        <f t="shared" si="1"/>
        <v>1</v>
      </c>
      <c r="J128">
        <v>0.36</v>
      </c>
      <c r="K128">
        <v>1</v>
      </c>
      <c r="L128">
        <v>31</v>
      </c>
      <c r="M128">
        <v>38.501833329999997</v>
      </c>
      <c r="N128">
        <v>18.744</v>
      </c>
      <c r="O128">
        <v>6</v>
      </c>
      <c r="Q128" t="s">
        <v>23</v>
      </c>
      <c r="R128" s="1">
        <v>41223.583333333336</v>
      </c>
      <c r="S128" s="1">
        <v>41224.345138888886</v>
      </c>
      <c r="T128">
        <v>18.283000000000001</v>
      </c>
      <c r="U128">
        <v>315</v>
      </c>
      <c r="V128">
        <v>316</v>
      </c>
      <c r="W128">
        <v>14</v>
      </c>
      <c r="X128">
        <v>8.2829999999999995</v>
      </c>
    </row>
    <row r="129" spans="1:24" x14ac:dyDescent="0.2">
      <c r="A129">
        <v>2012901</v>
      </c>
      <c r="B129">
        <v>96</v>
      </c>
      <c r="C129">
        <v>2012901096</v>
      </c>
      <c r="D129" t="s">
        <v>26</v>
      </c>
      <c r="E129" t="str">
        <f>VLOOKUP(D129,[1]!Species_table[[SpeciesID]:[ID_new]],5,FALSE)</f>
        <v>NOCATCH</v>
      </c>
      <c r="F129" t="str">
        <f>VLOOKUP(E129,[1]!Species_table[[ID_new]:[Sci_name_new]],2,FALSE)</f>
        <v>NO CATCH</v>
      </c>
      <c r="G129" t="str">
        <f>VLOOKUP(E129,[1]!Species_table[[ID_new]:[fam_new]],3,FALSE)</f>
        <v>NO CATCH</v>
      </c>
      <c r="H129" t="s">
        <v>27</v>
      </c>
      <c r="I129">
        <f t="shared" si="1"/>
        <v>0</v>
      </c>
      <c r="J129">
        <v>0</v>
      </c>
      <c r="K129">
        <v>0</v>
      </c>
      <c r="L129">
        <v>21</v>
      </c>
      <c r="M129">
        <v>37.548833330000001</v>
      </c>
      <c r="N129">
        <v>18.9175</v>
      </c>
      <c r="O129">
        <v>5</v>
      </c>
      <c r="Q129" t="s">
        <v>38</v>
      </c>
      <c r="R129" s="1">
        <v>41223.590277777781</v>
      </c>
      <c r="S129" s="1">
        <v>41224.349305555559</v>
      </c>
      <c r="T129">
        <v>18.216999999999999</v>
      </c>
      <c r="U129">
        <v>315</v>
      </c>
      <c r="V129">
        <v>316</v>
      </c>
      <c r="W129">
        <v>14.167</v>
      </c>
      <c r="X129">
        <v>8.3829999999999991</v>
      </c>
    </row>
    <row r="130" spans="1:24" x14ac:dyDescent="0.2">
      <c r="A130">
        <v>2012901</v>
      </c>
      <c r="B130">
        <v>97</v>
      </c>
      <c r="C130">
        <v>2012901097</v>
      </c>
      <c r="D130" t="s">
        <v>26</v>
      </c>
      <c r="E130" t="str">
        <f>VLOOKUP(D130,[1]!Species_table[[SpeciesID]:[ID_new]],5,FALSE)</f>
        <v>NOCATCH</v>
      </c>
      <c r="F130" t="str">
        <f>VLOOKUP(E130,[1]!Species_table[[ID_new]:[Sci_name_new]],2,FALSE)</f>
        <v>NO CATCH</v>
      </c>
      <c r="G130" t="str">
        <f>VLOOKUP(E130,[1]!Species_table[[ID_new]:[fam_new]],3,FALSE)</f>
        <v>NO CATCH</v>
      </c>
      <c r="H130" t="s">
        <v>27</v>
      </c>
      <c r="I130">
        <f t="shared" ref="I130:I193" si="2">IF(G130=H130,1,0)</f>
        <v>0</v>
      </c>
      <c r="J130">
        <v>0</v>
      </c>
      <c r="K130">
        <v>0</v>
      </c>
      <c r="L130">
        <v>28</v>
      </c>
      <c r="M130">
        <v>37.544666669999998</v>
      </c>
      <c r="N130">
        <v>18.906166670000001</v>
      </c>
      <c r="O130">
        <v>5</v>
      </c>
      <c r="Q130" t="s">
        <v>23</v>
      </c>
      <c r="R130" s="1">
        <v>41223.597222222219</v>
      </c>
      <c r="S130" s="1">
        <v>41224.19027777778</v>
      </c>
      <c r="T130">
        <v>14.233000000000001</v>
      </c>
      <c r="U130">
        <v>315</v>
      </c>
      <c r="V130">
        <v>316</v>
      </c>
      <c r="W130">
        <v>14.333</v>
      </c>
      <c r="X130">
        <v>4.5670000000000002</v>
      </c>
    </row>
    <row r="131" spans="1:24" x14ac:dyDescent="0.2">
      <c r="A131">
        <v>2012901</v>
      </c>
      <c r="B131">
        <v>98</v>
      </c>
      <c r="C131">
        <v>2012901098</v>
      </c>
      <c r="D131" t="s">
        <v>26</v>
      </c>
      <c r="E131" t="str">
        <f>VLOOKUP(D131,[1]!Species_table[[SpeciesID]:[ID_new]],5,FALSE)</f>
        <v>NOCATCH</v>
      </c>
      <c r="F131" t="str">
        <f>VLOOKUP(E131,[1]!Species_table[[ID_new]:[Sci_name_new]],2,FALSE)</f>
        <v>NO CATCH</v>
      </c>
      <c r="G131" t="str">
        <f>VLOOKUP(E131,[1]!Species_table[[ID_new]:[fam_new]],3,FALSE)</f>
        <v>NO CATCH</v>
      </c>
      <c r="H131" t="s">
        <v>27</v>
      </c>
      <c r="I131">
        <f t="shared" si="2"/>
        <v>0</v>
      </c>
      <c r="J131">
        <v>0</v>
      </c>
      <c r="K131">
        <v>0</v>
      </c>
      <c r="L131">
        <v>27</v>
      </c>
      <c r="M131">
        <v>37.540500000000002</v>
      </c>
      <c r="N131">
        <v>18.904</v>
      </c>
      <c r="O131">
        <v>5</v>
      </c>
      <c r="Q131" t="s">
        <v>23</v>
      </c>
      <c r="R131" s="1">
        <v>41223.600694444445</v>
      </c>
      <c r="S131" s="1">
        <v>41224.36041666667</v>
      </c>
      <c r="T131">
        <v>18.233000000000001</v>
      </c>
      <c r="U131">
        <v>315</v>
      </c>
      <c r="V131">
        <v>316</v>
      </c>
      <c r="W131">
        <v>14.417</v>
      </c>
      <c r="X131">
        <v>8.65</v>
      </c>
    </row>
    <row r="132" spans="1:24" x14ac:dyDescent="0.2">
      <c r="A132">
        <v>2012901</v>
      </c>
      <c r="B132">
        <v>99</v>
      </c>
      <c r="C132">
        <v>2012901099</v>
      </c>
      <c r="D132" t="s">
        <v>62</v>
      </c>
      <c r="E132" t="str">
        <f>VLOOKUP(D132,[1]!Species_table[[SpeciesID]:[ID_new]],5,FALSE)</f>
        <v>HAEDP01</v>
      </c>
      <c r="F132" t="str">
        <f>VLOOKUP(E132,[1]!Species_table[[ID_new]:[Sci_name_new]],2,FALSE)</f>
        <v>Diagramma pictum</v>
      </c>
      <c r="G132" t="str">
        <f>VLOOKUP(E132,[1]!Species_table[[ID_new]:[fam_new]],3,FALSE)</f>
        <v>HAEMULIDAE</v>
      </c>
      <c r="H132" t="s">
        <v>27</v>
      </c>
      <c r="I132">
        <f t="shared" si="2"/>
        <v>0</v>
      </c>
      <c r="J132">
        <v>1.1499999999999999</v>
      </c>
      <c r="K132">
        <v>1</v>
      </c>
      <c r="L132">
        <v>26</v>
      </c>
      <c r="M132">
        <v>37.53683333</v>
      </c>
      <c r="N132">
        <v>18.899333330000001</v>
      </c>
      <c r="O132">
        <v>5</v>
      </c>
      <c r="Q132" t="s">
        <v>23</v>
      </c>
      <c r="R132" s="1">
        <v>41223.604166666664</v>
      </c>
      <c r="S132" s="1">
        <v>41224.365277777775</v>
      </c>
      <c r="T132">
        <v>18.266999999999999</v>
      </c>
      <c r="U132">
        <v>315</v>
      </c>
      <c r="V132">
        <v>316</v>
      </c>
      <c r="W132">
        <v>14.5</v>
      </c>
      <c r="X132">
        <v>8.7669999999999995</v>
      </c>
    </row>
    <row r="133" spans="1:24" x14ac:dyDescent="0.2">
      <c r="A133">
        <v>2012901</v>
      </c>
      <c r="B133">
        <v>99</v>
      </c>
      <c r="C133">
        <v>2012901099</v>
      </c>
      <c r="D133" t="s">
        <v>45</v>
      </c>
      <c r="E133" t="str">
        <f>VLOOKUP(D133,[1]!Species_table[[SpeciesID]:[ID_new]],5,FALSE)</f>
        <v>LETLE02</v>
      </c>
      <c r="F133" t="str">
        <f>VLOOKUP(E133,[1]!Species_table[[ID_new]:[Sci_name_new]],2,FALSE)</f>
        <v>Lethrinus lentjan</v>
      </c>
      <c r="G133" t="str">
        <f>VLOOKUP(E133,[1]!Species_table[[ID_new]:[fam_new]],3,FALSE)</f>
        <v>LETHRINIDAE</v>
      </c>
      <c r="H133" t="s">
        <v>44</v>
      </c>
      <c r="I133">
        <f t="shared" si="2"/>
        <v>1</v>
      </c>
      <c r="J133">
        <v>1.01</v>
      </c>
      <c r="K133">
        <v>3</v>
      </c>
      <c r="L133">
        <v>26</v>
      </c>
      <c r="M133">
        <v>37.53683333</v>
      </c>
      <c r="N133">
        <v>18.899333330000001</v>
      </c>
      <c r="O133">
        <v>5</v>
      </c>
      <c r="Q133" t="s">
        <v>23</v>
      </c>
      <c r="R133" s="1">
        <v>41223.604166666664</v>
      </c>
      <c r="S133" s="1">
        <v>41224.365277777775</v>
      </c>
      <c r="T133">
        <v>18.266999999999999</v>
      </c>
      <c r="U133">
        <v>315</v>
      </c>
      <c r="V133">
        <v>316</v>
      </c>
      <c r="W133">
        <v>14.5</v>
      </c>
      <c r="X133">
        <v>8.7669999999999995</v>
      </c>
    </row>
    <row r="134" spans="1:24" x14ac:dyDescent="0.2">
      <c r="A134">
        <v>2012901</v>
      </c>
      <c r="B134">
        <v>99</v>
      </c>
      <c r="C134">
        <v>2012901099</v>
      </c>
      <c r="D134" t="s">
        <v>43</v>
      </c>
      <c r="E134" t="str">
        <f>VLOOKUP(D134,[1]!Species_table[[SpeciesID]:[ID_new]],5,FALSE)</f>
        <v>LETLE13</v>
      </c>
      <c r="F134" t="str">
        <f>VLOOKUP(E134,[1]!Species_table[[ID_new]:[Sci_name_new]],2,FALSE)</f>
        <v>Lethrinus mahsena</v>
      </c>
      <c r="G134" t="str">
        <f>VLOOKUP(E134,[1]!Species_table[[ID_new]:[fam_new]],3,FALSE)</f>
        <v>LETHRINIDAE</v>
      </c>
      <c r="H134" t="s">
        <v>44</v>
      </c>
      <c r="I134">
        <f t="shared" si="2"/>
        <v>1</v>
      </c>
      <c r="J134">
        <v>0.93</v>
      </c>
      <c r="K134">
        <v>1</v>
      </c>
      <c r="L134">
        <v>26</v>
      </c>
      <c r="M134">
        <v>37.53683333</v>
      </c>
      <c r="N134">
        <v>18.899333330000001</v>
      </c>
      <c r="O134">
        <v>5</v>
      </c>
      <c r="Q134" t="s">
        <v>23</v>
      </c>
      <c r="R134" s="1">
        <v>41223.604166666664</v>
      </c>
      <c r="S134" s="1">
        <v>41224.365277777775</v>
      </c>
      <c r="T134">
        <v>18.266999999999999</v>
      </c>
      <c r="U134">
        <v>315</v>
      </c>
      <c r="V134">
        <v>316</v>
      </c>
      <c r="W134">
        <v>14.5</v>
      </c>
      <c r="X134">
        <v>8.7669999999999995</v>
      </c>
    </row>
    <row r="135" spans="1:24" x14ac:dyDescent="0.2">
      <c r="A135">
        <v>2012901</v>
      </c>
      <c r="B135">
        <v>100</v>
      </c>
      <c r="C135">
        <v>2012901100</v>
      </c>
      <c r="D135" t="s">
        <v>59</v>
      </c>
      <c r="E135" t="str">
        <f>VLOOKUP(D135,[1]!Species_table[[SpeciesID]:[ID_new]],5,FALSE)</f>
        <v>LETLE05</v>
      </c>
      <c r="F135" t="str">
        <f>VLOOKUP(E135,[1]!Species_table[[ID_new]:[Sci_name_new]],2,FALSE)</f>
        <v xml:space="preserve">Lethrinus elongatus </v>
      </c>
      <c r="G135" t="str">
        <f>VLOOKUP(E135,[1]!Species_table[[ID_new]:[fam_new]],3,FALSE)</f>
        <v>LETHRINIDAE</v>
      </c>
      <c r="H135" t="s">
        <v>44</v>
      </c>
      <c r="I135">
        <f t="shared" si="2"/>
        <v>1</v>
      </c>
      <c r="J135">
        <v>0.68</v>
      </c>
      <c r="K135">
        <v>1</v>
      </c>
      <c r="L135">
        <v>14</v>
      </c>
      <c r="M135">
        <v>37.535133330000001</v>
      </c>
      <c r="N135">
        <v>18.899333330000001</v>
      </c>
      <c r="O135">
        <v>5</v>
      </c>
      <c r="Q135" t="s">
        <v>23</v>
      </c>
      <c r="R135" s="1">
        <v>41223.611111111109</v>
      </c>
      <c r="S135" s="1">
        <v>41224.370833333334</v>
      </c>
      <c r="T135">
        <v>18.233000000000001</v>
      </c>
      <c r="U135">
        <v>315</v>
      </c>
      <c r="V135">
        <v>316</v>
      </c>
      <c r="W135">
        <v>14.667</v>
      </c>
      <c r="X135">
        <v>8.9</v>
      </c>
    </row>
    <row r="136" spans="1:24" x14ac:dyDescent="0.2">
      <c r="A136">
        <v>2012901</v>
      </c>
      <c r="B136">
        <v>100</v>
      </c>
      <c r="C136">
        <v>2012901100</v>
      </c>
      <c r="D136" t="s">
        <v>28</v>
      </c>
      <c r="E136" t="str">
        <f>VLOOKUP(D136,[1]!Species_table[[SpeciesID]:[ID_new]],5,FALSE)</f>
        <v>LUTLU06</v>
      </c>
      <c r="F136" t="str">
        <f>VLOOKUP(E136,[1]!Species_table[[ID_new]:[Sci_name_new]],2,FALSE)</f>
        <v>Lutjanus bohar</v>
      </c>
      <c r="G136" t="str">
        <f>VLOOKUP(E136,[1]!Species_table[[ID_new]:[fam_new]],3,FALSE)</f>
        <v>LUTJANIDAE</v>
      </c>
      <c r="H136" t="s">
        <v>29</v>
      </c>
      <c r="I136">
        <f t="shared" si="2"/>
        <v>1</v>
      </c>
      <c r="J136">
        <v>1.5</v>
      </c>
      <c r="K136">
        <v>1</v>
      </c>
      <c r="L136">
        <v>14</v>
      </c>
      <c r="M136">
        <v>37.535133330000001</v>
      </c>
      <c r="N136">
        <v>18.899333330000001</v>
      </c>
      <c r="O136">
        <v>5</v>
      </c>
      <c r="Q136" t="s">
        <v>23</v>
      </c>
      <c r="R136" s="1">
        <v>41223.611111111109</v>
      </c>
      <c r="S136" s="1">
        <v>41224.370833333334</v>
      </c>
      <c r="T136">
        <v>18.233000000000001</v>
      </c>
      <c r="U136">
        <v>315</v>
      </c>
      <c r="V136">
        <v>316</v>
      </c>
      <c r="W136">
        <v>14.667</v>
      </c>
      <c r="X136">
        <v>8.9</v>
      </c>
    </row>
    <row r="137" spans="1:24" x14ac:dyDescent="0.2">
      <c r="A137">
        <v>2012901</v>
      </c>
      <c r="B137">
        <v>101</v>
      </c>
      <c r="C137">
        <v>2012901101</v>
      </c>
      <c r="D137" t="s">
        <v>43</v>
      </c>
      <c r="E137" t="str">
        <f>VLOOKUP(D137,[1]!Species_table[[SpeciesID]:[ID_new]],5,FALSE)</f>
        <v>LETLE13</v>
      </c>
      <c r="F137" t="str">
        <f>VLOOKUP(E137,[1]!Species_table[[ID_new]:[Sci_name_new]],2,FALSE)</f>
        <v>Lethrinus mahsena</v>
      </c>
      <c r="G137" t="str">
        <f>VLOOKUP(E137,[1]!Species_table[[ID_new]:[fam_new]],3,FALSE)</f>
        <v>LETHRINIDAE</v>
      </c>
      <c r="H137" t="s">
        <v>44</v>
      </c>
      <c r="I137">
        <f t="shared" si="2"/>
        <v>1</v>
      </c>
      <c r="J137">
        <v>0.95</v>
      </c>
      <c r="K137">
        <v>1</v>
      </c>
      <c r="L137">
        <v>14</v>
      </c>
      <c r="M137">
        <v>37.535166670000002</v>
      </c>
      <c r="N137">
        <v>18.899333330000001</v>
      </c>
      <c r="O137">
        <v>5</v>
      </c>
      <c r="Q137" t="s">
        <v>23</v>
      </c>
      <c r="R137" s="1">
        <v>41223.611111111109</v>
      </c>
      <c r="S137" s="1">
        <v>41224.370833333334</v>
      </c>
      <c r="T137">
        <v>18.233000000000001</v>
      </c>
      <c r="U137">
        <v>315</v>
      </c>
      <c r="V137">
        <v>316</v>
      </c>
      <c r="W137">
        <v>14.667</v>
      </c>
      <c r="X137">
        <v>8.9</v>
      </c>
    </row>
    <row r="138" spans="1:24" x14ac:dyDescent="0.2">
      <c r="A138">
        <v>2012901</v>
      </c>
      <c r="B138">
        <v>102</v>
      </c>
      <c r="C138">
        <v>2012901102</v>
      </c>
      <c r="D138" t="s">
        <v>26</v>
      </c>
      <c r="E138" t="str">
        <f>VLOOKUP(D138,[1]!Species_table[[SpeciesID]:[ID_new]],5,FALSE)</f>
        <v>NOCATCH</v>
      </c>
      <c r="F138" t="str">
        <f>VLOOKUP(E138,[1]!Species_table[[ID_new]:[Sci_name_new]],2,FALSE)</f>
        <v>NO CATCH</v>
      </c>
      <c r="G138" t="str">
        <f>VLOOKUP(E138,[1]!Species_table[[ID_new]:[fam_new]],3,FALSE)</f>
        <v>NO CATCH</v>
      </c>
      <c r="H138" t="s">
        <v>27</v>
      </c>
      <c r="I138">
        <f t="shared" si="2"/>
        <v>0</v>
      </c>
      <c r="J138">
        <v>0</v>
      </c>
      <c r="K138">
        <v>0</v>
      </c>
      <c r="L138">
        <v>18</v>
      </c>
      <c r="M138">
        <v>37.523666669999997</v>
      </c>
      <c r="N138">
        <v>18.89533333</v>
      </c>
      <c r="O138">
        <v>5</v>
      </c>
      <c r="Q138" t="s">
        <v>23</v>
      </c>
      <c r="R138" s="1">
        <v>41223.622916666667</v>
      </c>
      <c r="S138" s="1">
        <v>41224.446527777778</v>
      </c>
      <c r="T138">
        <v>19.766999999999999</v>
      </c>
      <c r="U138">
        <v>315</v>
      </c>
      <c r="V138">
        <v>316</v>
      </c>
      <c r="W138">
        <v>14.95</v>
      </c>
      <c r="X138">
        <v>10.717000000000001</v>
      </c>
    </row>
    <row r="139" spans="1:24" x14ac:dyDescent="0.2">
      <c r="A139">
        <v>2012901</v>
      </c>
      <c r="B139">
        <v>103</v>
      </c>
      <c r="C139">
        <v>2012901103</v>
      </c>
      <c r="D139" t="s">
        <v>26</v>
      </c>
      <c r="E139" t="str">
        <f>VLOOKUP(D139,[1]!Species_table[[SpeciesID]:[ID_new]],5,FALSE)</f>
        <v>NOCATCH</v>
      </c>
      <c r="F139" t="str">
        <f>VLOOKUP(E139,[1]!Species_table[[ID_new]:[Sci_name_new]],2,FALSE)</f>
        <v>NO CATCH</v>
      </c>
      <c r="G139" t="str">
        <f>VLOOKUP(E139,[1]!Species_table[[ID_new]:[fam_new]],3,FALSE)</f>
        <v>NO CATCH</v>
      </c>
      <c r="H139" t="s">
        <v>27</v>
      </c>
      <c r="I139">
        <f t="shared" si="2"/>
        <v>0</v>
      </c>
      <c r="J139">
        <v>0</v>
      </c>
      <c r="K139">
        <v>0</v>
      </c>
      <c r="L139">
        <v>30</v>
      </c>
      <c r="M139">
        <v>37.503999999999998</v>
      </c>
      <c r="N139">
        <v>18.89833333</v>
      </c>
      <c r="O139">
        <v>5</v>
      </c>
      <c r="Q139" t="s">
        <v>23</v>
      </c>
      <c r="R139" s="1">
        <v>41223.636111111111</v>
      </c>
      <c r="S139" s="1">
        <v>41224.39166666667</v>
      </c>
      <c r="T139">
        <v>18.132999999999999</v>
      </c>
      <c r="U139">
        <v>315</v>
      </c>
      <c r="V139">
        <v>316</v>
      </c>
      <c r="W139">
        <v>15.266999999999999</v>
      </c>
      <c r="X139">
        <v>9.4</v>
      </c>
    </row>
    <row r="140" spans="1:24" x14ac:dyDescent="0.2">
      <c r="A140">
        <v>2012901</v>
      </c>
      <c r="B140">
        <v>104</v>
      </c>
      <c r="C140">
        <v>2012901104</v>
      </c>
      <c r="D140" t="s">
        <v>26</v>
      </c>
      <c r="E140" t="str">
        <f>VLOOKUP(D140,[1]!Species_table[[SpeciesID]:[ID_new]],5,FALSE)</f>
        <v>NOCATCH</v>
      </c>
      <c r="F140" t="str">
        <f>VLOOKUP(E140,[1]!Species_table[[ID_new]:[Sci_name_new]],2,FALSE)</f>
        <v>NO CATCH</v>
      </c>
      <c r="G140" t="str">
        <f>VLOOKUP(E140,[1]!Species_table[[ID_new]:[fam_new]],3,FALSE)</f>
        <v>NO CATCH</v>
      </c>
      <c r="H140" t="s">
        <v>27</v>
      </c>
      <c r="I140">
        <f t="shared" si="2"/>
        <v>0</v>
      </c>
      <c r="J140">
        <v>0</v>
      </c>
      <c r="K140">
        <v>0</v>
      </c>
      <c r="L140">
        <v>28</v>
      </c>
      <c r="M140">
        <v>37.496833330000001</v>
      </c>
      <c r="N140">
        <v>18.895833329999999</v>
      </c>
      <c r="O140">
        <v>5</v>
      </c>
      <c r="Q140" t="s">
        <v>23</v>
      </c>
      <c r="R140" s="1">
        <v>41223.638888888891</v>
      </c>
      <c r="S140" s="1">
        <v>41224.395833333336</v>
      </c>
      <c r="T140">
        <v>18.167000000000002</v>
      </c>
      <c r="U140">
        <v>315</v>
      </c>
      <c r="V140">
        <v>316</v>
      </c>
      <c r="W140">
        <v>15.333</v>
      </c>
      <c r="X140">
        <v>9.5</v>
      </c>
    </row>
    <row r="141" spans="1:24" x14ac:dyDescent="0.2">
      <c r="A141">
        <v>2012901</v>
      </c>
      <c r="B141">
        <v>105</v>
      </c>
      <c r="C141">
        <v>2012901105</v>
      </c>
      <c r="D141" t="s">
        <v>26</v>
      </c>
      <c r="E141" t="str">
        <f>VLOOKUP(D141,[1]!Species_table[[SpeciesID]:[ID_new]],5,FALSE)</f>
        <v>NOCATCH</v>
      </c>
      <c r="F141" t="str">
        <f>VLOOKUP(E141,[1]!Species_table[[ID_new]:[Sci_name_new]],2,FALSE)</f>
        <v>NO CATCH</v>
      </c>
      <c r="G141" t="str">
        <f>VLOOKUP(E141,[1]!Species_table[[ID_new]:[fam_new]],3,FALSE)</f>
        <v>NO CATCH</v>
      </c>
      <c r="H141" t="s">
        <v>27</v>
      </c>
      <c r="I141">
        <f t="shared" si="2"/>
        <v>0</v>
      </c>
      <c r="J141">
        <v>0</v>
      </c>
      <c r="K141">
        <v>0</v>
      </c>
      <c r="L141">
        <v>0</v>
      </c>
      <c r="M141">
        <v>37.459166670000002</v>
      </c>
      <c r="N141">
        <v>18.85233333</v>
      </c>
      <c r="O141">
        <v>5</v>
      </c>
      <c r="Q141" t="s">
        <v>38</v>
      </c>
      <c r="R141" s="1">
        <v>41223.708333333336</v>
      </c>
      <c r="S141" s="1">
        <v>41224.291666666664</v>
      </c>
      <c r="T141">
        <v>14</v>
      </c>
      <c r="U141">
        <v>315</v>
      </c>
      <c r="V141">
        <v>316</v>
      </c>
      <c r="W141">
        <v>17</v>
      </c>
      <c r="X141">
        <v>7</v>
      </c>
    </row>
    <row r="142" spans="1:24" x14ac:dyDescent="0.2">
      <c r="A142">
        <v>2012901</v>
      </c>
      <c r="B142">
        <v>106</v>
      </c>
      <c r="C142">
        <v>2012901106</v>
      </c>
      <c r="D142" t="s">
        <v>26</v>
      </c>
      <c r="E142" t="str">
        <f>VLOOKUP(D142,[1]!Species_table[[SpeciesID]:[ID_new]],5,FALSE)</f>
        <v>NOCATCH</v>
      </c>
      <c r="F142" t="str">
        <f>VLOOKUP(E142,[1]!Species_table[[ID_new]:[Sci_name_new]],2,FALSE)</f>
        <v>NO CATCH</v>
      </c>
      <c r="G142" t="str">
        <f>VLOOKUP(E142,[1]!Species_table[[ID_new]:[fam_new]],3,FALSE)</f>
        <v>NO CATCH</v>
      </c>
      <c r="H142" t="s">
        <v>27</v>
      </c>
      <c r="I142">
        <f t="shared" si="2"/>
        <v>0</v>
      </c>
      <c r="J142">
        <v>0</v>
      </c>
      <c r="K142">
        <v>0</v>
      </c>
      <c r="L142">
        <v>12</v>
      </c>
      <c r="M142">
        <v>37.623666669999999</v>
      </c>
      <c r="N142">
        <v>19.14083333</v>
      </c>
      <c r="O142">
        <v>5</v>
      </c>
      <c r="Q142" t="s">
        <v>23</v>
      </c>
      <c r="R142" s="1">
        <v>41224.666666666664</v>
      </c>
      <c r="S142" s="1">
        <v>41225.298611111109</v>
      </c>
      <c r="T142">
        <v>15.167</v>
      </c>
      <c r="U142">
        <v>316</v>
      </c>
      <c r="V142">
        <v>317</v>
      </c>
      <c r="W142">
        <v>16</v>
      </c>
      <c r="X142">
        <v>7.1669999999999998</v>
      </c>
    </row>
    <row r="143" spans="1:24" x14ac:dyDescent="0.2">
      <c r="A143">
        <v>2012901</v>
      </c>
      <c r="B143">
        <v>107</v>
      </c>
      <c r="C143">
        <v>2012901107</v>
      </c>
      <c r="D143" t="s">
        <v>65</v>
      </c>
      <c r="E143" t="str">
        <f>VLOOKUP(D143,[1]!Species_table[[SpeciesID]:[ID_new]],5,FALSE)</f>
        <v>LUTLU57</v>
      </c>
      <c r="F143" t="str">
        <f>VLOOKUP(E143,[1]!Species_table[[ID_new]:[Sci_name_new]],2,FALSE)</f>
        <v>Lutjanus monostigma</v>
      </c>
      <c r="G143" t="str">
        <f>VLOOKUP(E143,[1]!Species_table[[ID_new]:[fam_new]],3,FALSE)</f>
        <v>LUTJANIDAE</v>
      </c>
      <c r="H143" t="s">
        <v>29</v>
      </c>
      <c r="I143">
        <f t="shared" si="2"/>
        <v>1</v>
      </c>
      <c r="J143">
        <v>0.43</v>
      </c>
      <c r="K143">
        <v>1</v>
      </c>
      <c r="L143">
        <v>15</v>
      </c>
      <c r="M143">
        <v>37.625166669999999</v>
      </c>
      <c r="N143">
        <v>19.135666669999999</v>
      </c>
      <c r="O143">
        <v>5</v>
      </c>
      <c r="Q143" t="s">
        <v>23</v>
      </c>
      <c r="R143" s="1">
        <v>41224.673611111109</v>
      </c>
      <c r="S143" s="1">
        <v>41225.330555555556</v>
      </c>
      <c r="T143">
        <v>15.766999999999999</v>
      </c>
      <c r="U143">
        <v>316</v>
      </c>
      <c r="V143">
        <v>317</v>
      </c>
      <c r="W143">
        <v>16.167000000000002</v>
      </c>
      <c r="X143">
        <v>7.9329999999999998</v>
      </c>
    </row>
    <row r="144" spans="1:24" x14ac:dyDescent="0.2">
      <c r="A144">
        <v>2012901</v>
      </c>
      <c r="B144">
        <v>108</v>
      </c>
      <c r="C144">
        <v>2012901108</v>
      </c>
      <c r="D144" t="s">
        <v>33</v>
      </c>
      <c r="E144" t="str">
        <f>VLOOKUP(D144,[1]!Species_table[[SpeciesID]:[ID_new]],5,FALSE)</f>
        <v>LUTLU04</v>
      </c>
      <c r="F144" t="str">
        <f>VLOOKUP(E144,[1]!Species_table[[ID_new]:[Sci_name_new]],2,FALSE)</f>
        <v>Lutjanus gibbus</v>
      </c>
      <c r="G144" t="str">
        <f>VLOOKUP(E144,[1]!Species_table[[ID_new]:[fam_new]],3,FALSE)</f>
        <v>LUTJANIDAE</v>
      </c>
      <c r="H144" t="s">
        <v>29</v>
      </c>
      <c r="I144">
        <f t="shared" si="2"/>
        <v>1</v>
      </c>
      <c r="J144">
        <v>0.45</v>
      </c>
      <c r="K144">
        <v>1</v>
      </c>
      <c r="L144">
        <v>26</v>
      </c>
      <c r="M144">
        <v>37.627499999999998</v>
      </c>
      <c r="N144">
        <v>19.128833329999999</v>
      </c>
      <c r="O144">
        <v>5</v>
      </c>
      <c r="Q144" t="s">
        <v>23</v>
      </c>
      <c r="R144" s="1">
        <v>41224.677083333336</v>
      </c>
      <c r="S144" s="1">
        <v>41225.333333333336</v>
      </c>
      <c r="T144">
        <v>15.75</v>
      </c>
      <c r="U144">
        <v>316</v>
      </c>
      <c r="V144">
        <v>317</v>
      </c>
      <c r="W144">
        <v>16.25</v>
      </c>
      <c r="X144">
        <v>8</v>
      </c>
    </row>
    <row r="145" spans="1:24" x14ac:dyDescent="0.2">
      <c r="A145">
        <v>2012901</v>
      </c>
      <c r="B145">
        <v>109</v>
      </c>
      <c r="C145">
        <v>2012901109</v>
      </c>
      <c r="D145" t="s">
        <v>66</v>
      </c>
      <c r="E145" t="str">
        <f>VLOOKUP(D145,[1]!Species_table[[SpeciesID]:[ID_new]],5,FALSE)</f>
        <v>EPHPL04</v>
      </c>
      <c r="F145" t="str">
        <f>VLOOKUP(E145,[1]!Species_table[[ID_new]:[Sci_name_new]],2,FALSE)</f>
        <v>Platax boersi</v>
      </c>
      <c r="G145" t="str">
        <f>VLOOKUP(E145,[1]!Species_table[[ID_new]:[fam_new]],3,FALSE)</f>
        <v>EPHIPPIDAE</v>
      </c>
      <c r="H145" t="s">
        <v>27</v>
      </c>
      <c r="I145">
        <f t="shared" si="2"/>
        <v>0</v>
      </c>
      <c r="J145">
        <v>1.91</v>
      </c>
      <c r="K145">
        <v>1</v>
      </c>
      <c r="L145">
        <v>28</v>
      </c>
      <c r="M145">
        <v>37.632333330000002</v>
      </c>
      <c r="N145">
        <v>19.1235</v>
      </c>
      <c r="O145">
        <v>6</v>
      </c>
      <c r="Q145" t="s">
        <v>23</v>
      </c>
      <c r="R145" s="1">
        <v>41224.684027777781</v>
      </c>
      <c r="S145" s="1">
        <v>41225.340277777781</v>
      </c>
      <c r="T145">
        <v>15.75</v>
      </c>
      <c r="U145">
        <v>316</v>
      </c>
      <c r="V145">
        <v>317</v>
      </c>
      <c r="W145">
        <v>16.417000000000002</v>
      </c>
      <c r="X145">
        <v>8.1669999999999998</v>
      </c>
    </row>
    <row r="146" spans="1:24" x14ac:dyDescent="0.2">
      <c r="A146">
        <v>2012901</v>
      </c>
      <c r="B146">
        <v>109</v>
      </c>
      <c r="C146">
        <v>2012901109</v>
      </c>
      <c r="D146" t="s">
        <v>33</v>
      </c>
      <c r="E146" t="str">
        <f>VLOOKUP(D146,[1]!Species_table[[SpeciesID]:[ID_new]],5,FALSE)</f>
        <v>LUTLU04</v>
      </c>
      <c r="F146" t="str">
        <f>VLOOKUP(E146,[1]!Species_table[[ID_new]:[Sci_name_new]],2,FALSE)</f>
        <v>Lutjanus gibbus</v>
      </c>
      <c r="G146" t="str">
        <f>VLOOKUP(E146,[1]!Species_table[[ID_new]:[fam_new]],3,FALSE)</f>
        <v>LUTJANIDAE</v>
      </c>
      <c r="H146" t="s">
        <v>29</v>
      </c>
      <c r="I146">
        <f t="shared" si="2"/>
        <v>1</v>
      </c>
      <c r="J146">
        <v>0.45</v>
      </c>
      <c r="K146">
        <v>1</v>
      </c>
      <c r="L146">
        <v>28</v>
      </c>
      <c r="M146">
        <v>37.632333330000002</v>
      </c>
      <c r="N146">
        <v>19.1235</v>
      </c>
      <c r="O146">
        <v>6</v>
      </c>
      <c r="Q146" t="s">
        <v>23</v>
      </c>
      <c r="R146" s="1">
        <v>41224.684027777781</v>
      </c>
      <c r="S146" s="1">
        <v>41225.340277777781</v>
      </c>
      <c r="T146">
        <v>15.75</v>
      </c>
      <c r="U146">
        <v>316</v>
      </c>
      <c r="V146">
        <v>317</v>
      </c>
      <c r="W146">
        <v>16.417000000000002</v>
      </c>
      <c r="X146">
        <v>8.1669999999999998</v>
      </c>
    </row>
    <row r="147" spans="1:24" x14ac:dyDescent="0.2">
      <c r="A147">
        <v>2012901</v>
      </c>
      <c r="B147">
        <v>110</v>
      </c>
      <c r="C147">
        <v>2012901110</v>
      </c>
      <c r="D147" t="s">
        <v>26</v>
      </c>
      <c r="E147" t="str">
        <f>VLOOKUP(D147,[1]!Species_table[[SpeciesID]:[ID_new]],5,FALSE)</f>
        <v>NOCATCH</v>
      </c>
      <c r="F147" t="str">
        <f>VLOOKUP(E147,[1]!Species_table[[ID_new]:[Sci_name_new]],2,FALSE)</f>
        <v>NO CATCH</v>
      </c>
      <c r="G147" t="str">
        <f>VLOOKUP(E147,[1]!Species_table[[ID_new]:[fam_new]],3,FALSE)</f>
        <v>NO CATCH</v>
      </c>
      <c r="H147" t="s">
        <v>27</v>
      </c>
      <c r="I147">
        <f t="shared" si="2"/>
        <v>0</v>
      </c>
      <c r="J147">
        <v>0</v>
      </c>
      <c r="K147">
        <v>0</v>
      </c>
      <c r="L147">
        <v>24</v>
      </c>
      <c r="M147">
        <v>37.630166670000001</v>
      </c>
      <c r="N147">
        <v>19.11716667</v>
      </c>
      <c r="O147">
        <v>6</v>
      </c>
      <c r="Q147" t="s">
        <v>23</v>
      </c>
      <c r="R147" s="1">
        <v>41224.4375</v>
      </c>
      <c r="S147" s="1">
        <v>41225.350694444445</v>
      </c>
      <c r="T147">
        <v>21.917000000000002</v>
      </c>
      <c r="U147">
        <v>316</v>
      </c>
      <c r="V147">
        <v>317</v>
      </c>
      <c r="W147">
        <v>10.5</v>
      </c>
      <c r="X147">
        <v>8.4169999999999998</v>
      </c>
    </row>
    <row r="148" spans="1:24" x14ac:dyDescent="0.2">
      <c r="A148">
        <v>2012901</v>
      </c>
      <c r="B148">
        <v>111</v>
      </c>
      <c r="C148">
        <v>2012901111</v>
      </c>
      <c r="D148" t="s">
        <v>43</v>
      </c>
      <c r="E148" t="str">
        <f>VLOOKUP(D148,[1]!Species_table[[SpeciesID]:[ID_new]],5,FALSE)</f>
        <v>LETLE13</v>
      </c>
      <c r="F148" t="str">
        <f>VLOOKUP(E148,[1]!Species_table[[ID_new]:[Sci_name_new]],2,FALSE)</f>
        <v>Lethrinus mahsena</v>
      </c>
      <c r="G148" t="str">
        <f>VLOOKUP(E148,[1]!Species_table[[ID_new]:[fam_new]],3,FALSE)</f>
        <v>LETHRINIDAE</v>
      </c>
      <c r="H148" t="s">
        <v>44</v>
      </c>
      <c r="I148">
        <f t="shared" si="2"/>
        <v>1</v>
      </c>
      <c r="J148">
        <v>0.79</v>
      </c>
      <c r="K148">
        <v>1</v>
      </c>
      <c r="L148">
        <v>26</v>
      </c>
      <c r="M148">
        <v>37.630183330000001</v>
      </c>
      <c r="N148">
        <v>19.110499999999998</v>
      </c>
      <c r="O148">
        <v>6</v>
      </c>
      <c r="Q148" t="s">
        <v>23</v>
      </c>
      <c r="R148" s="1">
        <v>41224.676388888889</v>
      </c>
      <c r="S148" s="1">
        <v>41225.436111111114</v>
      </c>
      <c r="T148">
        <v>18.233000000000001</v>
      </c>
      <c r="U148">
        <v>316</v>
      </c>
      <c r="V148">
        <v>317</v>
      </c>
      <c r="W148">
        <v>16.233000000000001</v>
      </c>
      <c r="X148">
        <v>10.467000000000001</v>
      </c>
    </row>
    <row r="149" spans="1:24" x14ac:dyDescent="0.2">
      <c r="A149">
        <v>2012901</v>
      </c>
      <c r="B149">
        <v>111</v>
      </c>
      <c r="C149">
        <v>2012901111</v>
      </c>
      <c r="D149" t="s">
        <v>32</v>
      </c>
      <c r="E149" t="str">
        <f>VLOOKUP(D149,[1]!Species_table[[SpeciesID]:[ID_new]],5,FALSE)</f>
        <v>MURGY13</v>
      </c>
      <c r="F149" t="str">
        <f>VLOOKUP(E149,[1]!Species_table[[ID_new]:[Sci_name_new]],2,FALSE)</f>
        <v>Gymnothorax javanicus</v>
      </c>
      <c r="G149" t="str">
        <f>VLOOKUP(E149,[1]!Species_table[[ID_new]:[fam_new]],3,FALSE)</f>
        <v>MURAENIDAE</v>
      </c>
      <c r="H149" t="s">
        <v>27</v>
      </c>
      <c r="I149">
        <f t="shared" si="2"/>
        <v>0</v>
      </c>
      <c r="J149">
        <v>4.57</v>
      </c>
      <c r="K149">
        <v>1</v>
      </c>
      <c r="L149">
        <v>26</v>
      </c>
      <c r="M149">
        <v>37.630183330000001</v>
      </c>
      <c r="N149">
        <v>19.110499999999998</v>
      </c>
      <c r="O149">
        <v>6</v>
      </c>
      <c r="Q149" t="s">
        <v>23</v>
      </c>
      <c r="R149" s="1">
        <v>41224.676388888889</v>
      </c>
      <c r="S149" s="1">
        <v>41225.436111111114</v>
      </c>
      <c r="T149">
        <v>18.233000000000001</v>
      </c>
      <c r="U149">
        <v>316</v>
      </c>
      <c r="V149">
        <v>317</v>
      </c>
      <c r="W149">
        <v>16.233000000000001</v>
      </c>
      <c r="X149">
        <v>10.467000000000001</v>
      </c>
    </row>
    <row r="150" spans="1:24" x14ac:dyDescent="0.2">
      <c r="A150">
        <v>2012901</v>
      </c>
      <c r="B150">
        <v>112</v>
      </c>
      <c r="C150">
        <v>2012901112</v>
      </c>
      <c r="D150" t="s">
        <v>33</v>
      </c>
      <c r="E150" t="str">
        <f>VLOOKUP(D150,[1]!Species_table[[SpeciesID]:[ID_new]],5,FALSE)</f>
        <v>LUTLU04</v>
      </c>
      <c r="F150" t="str">
        <f>VLOOKUP(E150,[1]!Species_table[[ID_new]:[Sci_name_new]],2,FALSE)</f>
        <v>Lutjanus gibbus</v>
      </c>
      <c r="G150" t="str">
        <f>VLOOKUP(E150,[1]!Species_table[[ID_new]:[fam_new]],3,FALSE)</f>
        <v>LUTJANIDAE</v>
      </c>
      <c r="H150" t="s">
        <v>29</v>
      </c>
      <c r="I150">
        <f t="shared" si="2"/>
        <v>1</v>
      </c>
      <c r="J150">
        <v>0.7</v>
      </c>
      <c r="K150">
        <v>1</v>
      </c>
      <c r="L150">
        <v>22</v>
      </c>
      <c r="M150">
        <v>37.633000000000003</v>
      </c>
      <c r="N150">
        <v>19.108166669999999</v>
      </c>
      <c r="O150">
        <v>6</v>
      </c>
      <c r="Q150" t="s">
        <v>23</v>
      </c>
      <c r="R150" s="1">
        <v>41224.697916666664</v>
      </c>
      <c r="S150" s="1">
        <v>41225.361111111109</v>
      </c>
      <c r="T150">
        <v>15.917</v>
      </c>
      <c r="U150">
        <v>316</v>
      </c>
      <c r="V150">
        <v>317</v>
      </c>
      <c r="W150">
        <v>16.75</v>
      </c>
      <c r="X150">
        <v>8.6669999999999998</v>
      </c>
    </row>
    <row r="151" spans="1:24" x14ac:dyDescent="0.2">
      <c r="A151">
        <v>2012901</v>
      </c>
      <c r="B151">
        <v>113</v>
      </c>
      <c r="C151">
        <v>2012901113</v>
      </c>
      <c r="D151" t="s">
        <v>67</v>
      </c>
      <c r="E151" t="str">
        <f>VLOOKUP(D151,[1]!Species_table[[SpeciesID]:[ID_new]],5,FALSE)</f>
        <v>BELTY08</v>
      </c>
      <c r="F151" t="str">
        <f>VLOOKUP(E151,[1]!Species_table[[ID_new]:[Sci_name_new]],2,FALSE)</f>
        <v>Tylosurus choram</v>
      </c>
      <c r="G151" t="str">
        <f>VLOOKUP(E151,[1]!Species_table[[ID_new]:[fam_new]],3,FALSE)</f>
        <v>BELONIDAE</v>
      </c>
      <c r="H151" t="s">
        <v>27</v>
      </c>
      <c r="I151">
        <f t="shared" si="2"/>
        <v>0</v>
      </c>
      <c r="J151">
        <v>1.87</v>
      </c>
      <c r="K151">
        <v>2</v>
      </c>
      <c r="L151">
        <v>25</v>
      </c>
      <c r="M151">
        <v>37.616833329999999</v>
      </c>
      <c r="N151">
        <v>19.148833329999999</v>
      </c>
      <c r="O151">
        <v>6</v>
      </c>
      <c r="Q151" t="s">
        <v>38</v>
      </c>
      <c r="R151" s="1">
        <v>41223.729166666664</v>
      </c>
      <c r="S151" s="1">
        <v>41224.291666666664</v>
      </c>
      <c r="T151">
        <v>13.5</v>
      </c>
      <c r="U151">
        <v>315</v>
      </c>
      <c r="V151">
        <v>316</v>
      </c>
      <c r="W151">
        <v>17.5</v>
      </c>
      <c r="X151">
        <v>7</v>
      </c>
    </row>
    <row r="152" spans="1:24" x14ac:dyDescent="0.2">
      <c r="A152">
        <v>2012901</v>
      </c>
      <c r="B152">
        <v>113</v>
      </c>
      <c r="C152">
        <v>2012901113</v>
      </c>
      <c r="D152" t="s">
        <v>68</v>
      </c>
      <c r="E152" t="str">
        <f>VLOOKUP(D152,[1]!Species_table[[SpeciesID]:[ID_new]],5,FALSE)</f>
        <v>CARCA04</v>
      </c>
      <c r="F152" t="str">
        <f>VLOOKUP(E152,[1]!Species_table[[ID_new]:[Sci_name_new]],2,FALSE)</f>
        <v>Caranx sexfasciatus</v>
      </c>
      <c r="G152" t="str">
        <f>VLOOKUP(E152,[1]!Species_table[[ID_new]:[fam_new]],3,FALSE)</f>
        <v>CARANGIDAE</v>
      </c>
      <c r="H152" t="s">
        <v>22</v>
      </c>
      <c r="I152">
        <f t="shared" si="2"/>
        <v>1</v>
      </c>
      <c r="J152">
        <v>13.07</v>
      </c>
      <c r="K152">
        <v>7</v>
      </c>
      <c r="L152">
        <v>25</v>
      </c>
      <c r="M152">
        <v>37.616833329999999</v>
      </c>
      <c r="N152">
        <v>19.148833329999999</v>
      </c>
      <c r="O152">
        <v>6</v>
      </c>
      <c r="Q152" t="s">
        <v>38</v>
      </c>
      <c r="R152" s="1">
        <v>41223.729166666664</v>
      </c>
      <c r="S152" s="1">
        <v>41224.291666666664</v>
      </c>
      <c r="T152">
        <v>13.5</v>
      </c>
      <c r="U152">
        <v>315</v>
      </c>
      <c r="V152">
        <v>316</v>
      </c>
      <c r="W152">
        <v>17.5</v>
      </c>
      <c r="X152">
        <v>7</v>
      </c>
    </row>
    <row r="153" spans="1:24" x14ac:dyDescent="0.2">
      <c r="A153">
        <v>2012901</v>
      </c>
      <c r="B153">
        <v>113</v>
      </c>
      <c r="C153">
        <v>2012901113</v>
      </c>
      <c r="D153" t="s">
        <v>68</v>
      </c>
      <c r="E153" t="str">
        <f>VLOOKUP(D153,[1]!Species_table[[SpeciesID]:[ID_new]],5,FALSE)</f>
        <v>CARCA04</v>
      </c>
      <c r="F153" t="str">
        <f>VLOOKUP(E153,[1]!Species_table[[ID_new]:[Sci_name_new]],2,FALSE)</f>
        <v>Caranx sexfasciatus</v>
      </c>
      <c r="G153" t="str">
        <f>VLOOKUP(E153,[1]!Species_table[[ID_new]:[fam_new]],3,FALSE)</f>
        <v>CARANGIDAE</v>
      </c>
      <c r="H153" t="s">
        <v>22</v>
      </c>
      <c r="I153">
        <f t="shared" si="2"/>
        <v>1</v>
      </c>
      <c r="J153">
        <v>7.43</v>
      </c>
      <c r="K153">
        <v>9</v>
      </c>
      <c r="L153">
        <v>25</v>
      </c>
      <c r="M153">
        <v>37.616833329999999</v>
      </c>
      <c r="N153">
        <v>19.148833329999999</v>
      </c>
      <c r="O153">
        <v>6</v>
      </c>
      <c r="Q153" t="s">
        <v>38</v>
      </c>
      <c r="R153" s="1">
        <v>41223.729166666664</v>
      </c>
      <c r="S153" s="1">
        <v>41224.291666666664</v>
      </c>
      <c r="T153">
        <v>13.5</v>
      </c>
      <c r="U153">
        <v>315</v>
      </c>
      <c r="V153">
        <v>316</v>
      </c>
      <c r="W153">
        <v>17.5</v>
      </c>
      <c r="X153">
        <v>7</v>
      </c>
    </row>
    <row r="154" spans="1:24" x14ac:dyDescent="0.2">
      <c r="A154">
        <v>2012901</v>
      </c>
      <c r="B154">
        <v>113</v>
      </c>
      <c r="C154">
        <v>2012901113</v>
      </c>
      <c r="D154" t="s">
        <v>69</v>
      </c>
      <c r="E154" t="str">
        <f>VLOOKUP(D154,[1]!Species_table[[SpeciesID]:[ID_new]],5,FALSE)</f>
        <v>CARCA05</v>
      </c>
      <c r="F154" t="str">
        <f>VLOOKUP(E154,[1]!Species_table[[ID_new]:[Sci_name_new]],2,FALSE)</f>
        <v>Caranx melampygus</v>
      </c>
      <c r="G154" t="str">
        <f>VLOOKUP(E154,[1]!Species_table[[ID_new]:[fam_new]],3,FALSE)</f>
        <v>CARANGIDAE</v>
      </c>
      <c r="H154" t="s">
        <v>22</v>
      </c>
      <c r="I154">
        <f t="shared" si="2"/>
        <v>1</v>
      </c>
      <c r="J154">
        <v>1.78</v>
      </c>
      <c r="K154">
        <v>2</v>
      </c>
      <c r="L154">
        <v>25</v>
      </c>
      <c r="M154">
        <v>37.616833329999999</v>
      </c>
      <c r="N154">
        <v>19.148833329999999</v>
      </c>
      <c r="O154">
        <v>6</v>
      </c>
      <c r="Q154" t="s">
        <v>38</v>
      </c>
      <c r="R154" s="1">
        <v>41223.729166666664</v>
      </c>
      <c r="S154" s="1">
        <v>41224.291666666664</v>
      </c>
      <c r="T154">
        <v>13.5</v>
      </c>
      <c r="U154">
        <v>315</v>
      </c>
      <c r="V154">
        <v>316</v>
      </c>
      <c r="W154">
        <v>17.5</v>
      </c>
      <c r="X154">
        <v>7</v>
      </c>
    </row>
    <row r="155" spans="1:24" x14ac:dyDescent="0.2">
      <c r="A155">
        <v>2012901</v>
      </c>
      <c r="B155">
        <v>113</v>
      </c>
      <c r="C155">
        <v>2012901113</v>
      </c>
      <c r="D155" t="s">
        <v>70</v>
      </c>
      <c r="E155" t="str">
        <f>VLOOKUP(D155,[1]!Species_table[[SpeciesID]:[ID_new]],5,FALSE)</f>
        <v>CARCS13</v>
      </c>
      <c r="F155" t="str">
        <f>VLOOKUP(E155,[1]!Species_table[[ID_new]:[Sci_name_new]],2,FALSE)</f>
        <v>Carangoides bajad</v>
      </c>
      <c r="G155" t="str">
        <f>VLOOKUP(E155,[1]!Species_table[[ID_new]:[fam_new]],3,FALSE)</f>
        <v>CARANGIDAE</v>
      </c>
      <c r="H155" t="s">
        <v>22</v>
      </c>
      <c r="I155">
        <f t="shared" si="2"/>
        <v>1</v>
      </c>
      <c r="J155">
        <v>0.27</v>
      </c>
      <c r="K155">
        <v>1</v>
      </c>
      <c r="L155">
        <v>25</v>
      </c>
      <c r="M155">
        <v>37.616833329999999</v>
      </c>
      <c r="N155">
        <v>19.148833329999999</v>
      </c>
      <c r="O155">
        <v>6</v>
      </c>
      <c r="Q155" t="s">
        <v>38</v>
      </c>
      <c r="R155" s="1">
        <v>41223.729166666664</v>
      </c>
      <c r="S155" s="1">
        <v>41224.291666666664</v>
      </c>
      <c r="T155">
        <v>13.5</v>
      </c>
      <c r="U155">
        <v>315</v>
      </c>
      <c r="V155">
        <v>316</v>
      </c>
      <c r="W155">
        <v>17.5</v>
      </c>
      <c r="X155">
        <v>7</v>
      </c>
    </row>
    <row r="156" spans="1:24" x14ac:dyDescent="0.2">
      <c r="A156">
        <v>2012901</v>
      </c>
      <c r="B156">
        <v>113</v>
      </c>
      <c r="C156">
        <v>2012901113</v>
      </c>
      <c r="D156" t="s">
        <v>71</v>
      </c>
      <c r="E156" t="str">
        <f>VLOOKUP(D156,[1]!Species_table[[SpeciesID]:[ID_new]],5,FALSE)</f>
        <v>LUTLU50</v>
      </c>
      <c r="F156" t="str">
        <f>VLOOKUP(E156,[1]!Species_table[[ID_new]:[Sci_name_new]],2,FALSE)</f>
        <v>Lutjanus ehrenbergii</v>
      </c>
      <c r="G156" t="str">
        <f>VLOOKUP(E156,[1]!Species_table[[ID_new]:[fam_new]],3,FALSE)</f>
        <v>LUTJANIDAE</v>
      </c>
      <c r="H156" t="s">
        <v>29</v>
      </c>
      <c r="I156">
        <f t="shared" si="2"/>
        <v>1</v>
      </c>
      <c r="J156">
        <v>0.34</v>
      </c>
      <c r="K156">
        <v>2</v>
      </c>
      <c r="L156">
        <v>25</v>
      </c>
      <c r="M156">
        <v>37.616833329999999</v>
      </c>
      <c r="N156">
        <v>19.148833329999999</v>
      </c>
      <c r="O156">
        <v>6</v>
      </c>
      <c r="Q156" t="s">
        <v>38</v>
      </c>
      <c r="R156" s="1">
        <v>41223.729166666664</v>
      </c>
      <c r="S156" s="1">
        <v>41224.291666666664</v>
      </c>
      <c r="T156">
        <v>13.5</v>
      </c>
      <c r="U156">
        <v>315</v>
      </c>
      <c r="V156">
        <v>316</v>
      </c>
      <c r="W156">
        <v>17.5</v>
      </c>
      <c r="X156">
        <v>7</v>
      </c>
    </row>
    <row r="157" spans="1:24" x14ac:dyDescent="0.2">
      <c r="A157">
        <v>2012901</v>
      </c>
      <c r="B157">
        <v>114</v>
      </c>
      <c r="C157">
        <v>2012901114</v>
      </c>
      <c r="D157" t="s">
        <v>32</v>
      </c>
      <c r="E157" t="str">
        <f>VLOOKUP(D157,[1]!Species_table[[SpeciesID]:[ID_new]],5,FALSE)</f>
        <v>MURGY13</v>
      </c>
      <c r="F157" t="str">
        <f>VLOOKUP(E157,[1]!Species_table[[ID_new]:[Sci_name_new]],2,FALSE)</f>
        <v>Gymnothorax javanicus</v>
      </c>
      <c r="G157" t="str">
        <f>VLOOKUP(E157,[1]!Species_table[[ID_new]:[fam_new]],3,FALSE)</f>
        <v>MURAENIDAE</v>
      </c>
      <c r="H157" t="s">
        <v>27</v>
      </c>
      <c r="I157">
        <f t="shared" si="2"/>
        <v>0</v>
      </c>
      <c r="J157">
        <v>8.9</v>
      </c>
      <c r="K157">
        <v>2</v>
      </c>
      <c r="L157">
        <v>10</v>
      </c>
      <c r="M157">
        <v>37.730833330000003</v>
      </c>
      <c r="N157">
        <v>19.235499999999998</v>
      </c>
      <c r="O157">
        <v>6</v>
      </c>
      <c r="Q157" t="s">
        <v>23</v>
      </c>
      <c r="R157" s="1">
        <v>41225.510416666664</v>
      </c>
      <c r="S157" s="1">
        <v>41226.416666666664</v>
      </c>
      <c r="T157">
        <v>21.75</v>
      </c>
      <c r="U157">
        <v>317</v>
      </c>
      <c r="V157">
        <v>318</v>
      </c>
      <c r="W157">
        <v>12.25</v>
      </c>
      <c r="X157">
        <v>10</v>
      </c>
    </row>
    <row r="158" spans="1:24" x14ac:dyDescent="0.2">
      <c r="A158">
        <v>2012901</v>
      </c>
      <c r="B158">
        <v>115</v>
      </c>
      <c r="C158">
        <v>2012901115</v>
      </c>
      <c r="D158" t="s">
        <v>32</v>
      </c>
      <c r="E158" t="str">
        <f>VLOOKUP(D158,[1]!Species_table[[SpeciesID]:[ID_new]],5,FALSE)</f>
        <v>MURGY13</v>
      </c>
      <c r="F158" t="str">
        <f>VLOOKUP(E158,[1]!Species_table[[ID_new]:[Sci_name_new]],2,FALSE)</f>
        <v>Gymnothorax javanicus</v>
      </c>
      <c r="G158" t="str">
        <f>VLOOKUP(E158,[1]!Species_table[[ID_new]:[fam_new]],3,FALSE)</f>
        <v>MURAENIDAE</v>
      </c>
      <c r="H158" t="s">
        <v>27</v>
      </c>
      <c r="I158">
        <f t="shared" si="2"/>
        <v>0</v>
      </c>
      <c r="J158">
        <v>4.3600000000000003</v>
      </c>
      <c r="K158">
        <v>1</v>
      </c>
      <c r="L158">
        <v>23</v>
      </c>
      <c r="M158">
        <v>37.730833330000003</v>
      </c>
      <c r="N158">
        <v>19.235499999999998</v>
      </c>
      <c r="O158">
        <v>6</v>
      </c>
      <c r="Q158" t="s">
        <v>23</v>
      </c>
      <c r="R158" s="1">
        <v>41226.513888888891</v>
      </c>
      <c r="S158" s="1">
        <v>41227.427777777775</v>
      </c>
      <c r="T158">
        <v>21.933</v>
      </c>
      <c r="U158">
        <v>318</v>
      </c>
      <c r="V158">
        <v>319</v>
      </c>
      <c r="W158">
        <v>12.333</v>
      </c>
      <c r="X158">
        <v>10.266999999999999</v>
      </c>
    </row>
    <row r="159" spans="1:24" x14ac:dyDescent="0.2">
      <c r="A159">
        <v>2012901</v>
      </c>
      <c r="B159">
        <v>116</v>
      </c>
      <c r="C159">
        <v>2012901116</v>
      </c>
      <c r="D159" t="s">
        <v>47</v>
      </c>
      <c r="E159" t="str">
        <f>VLOOKUP(D159,[1]!Species_table[[SpeciesID]:[ID_new]],5,FALSE)</f>
        <v>SEREP07</v>
      </c>
      <c r="F159" t="str">
        <f>VLOOKUP(E159,[1]!Species_table[[ID_new]:[Sci_name_new]],2,FALSE)</f>
        <v>Epinephelus tauvina</v>
      </c>
      <c r="G159" t="str">
        <f>VLOOKUP(E159,[1]!Species_table[[ID_new]:[fam_new]],3,FALSE)</f>
        <v>SERRANIDAE</v>
      </c>
      <c r="H159" t="s">
        <v>36</v>
      </c>
      <c r="I159">
        <f t="shared" si="2"/>
        <v>1</v>
      </c>
      <c r="J159">
        <v>14.15</v>
      </c>
      <c r="K159">
        <v>1</v>
      </c>
      <c r="L159">
        <v>25</v>
      </c>
      <c r="M159">
        <v>37.735166669999998</v>
      </c>
      <c r="N159">
        <v>19.235499999999998</v>
      </c>
      <c r="O159">
        <v>6</v>
      </c>
      <c r="Q159" t="s">
        <v>23</v>
      </c>
      <c r="R159" s="1">
        <v>41225.525694444441</v>
      </c>
      <c r="S159" s="1">
        <v>41226.440972222219</v>
      </c>
      <c r="T159">
        <v>21.966999999999999</v>
      </c>
      <c r="U159">
        <v>317</v>
      </c>
      <c r="V159">
        <v>318</v>
      </c>
      <c r="W159">
        <v>12.617000000000001</v>
      </c>
      <c r="X159">
        <v>10.583</v>
      </c>
    </row>
    <row r="160" spans="1:24" x14ac:dyDescent="0.2">
      <c r="A160">
        <v>2012901</v>
      </c>
      <c r="B160">
        <v>117</v>
      </c>
      <c r="C160">
        <v>2012901117</v>
      </c>
      <c r="D160" t="s">
        <v>28</v>
      </c>
      <c r="E160" t="str">
        <f>VLOOKUP(D160,[1]!Species_table[[SpeciesID]:[ID_new]],5,FALSE)</f>
        <v>LUTLU06</v>
      </c>
      <c r="F160" t="str">
        <f>VLOOKUP(E160,[1]!Species_table[[ID_new]:[Sci_name_new]],2,FALSE)</f>
        <v>Lutjanus bohar</v>
      </c>
      <c r="G160" t="str">
        <f>VLOOKUP(E160,[1]!Species_table[[ID_new]:[fam_new]],3,FALSE)</f>
        <v>LUTJANIDAE</v>
      </c>
      <c r="H160" t="s">
        <v>29</v>
      </c>
      <c r="I160">
        <f t="shared" si="2"/>
        <v>1</v>
      </c>
      <c r="J160">
        <v>5.74</v>
      </c>
      <c r="K160">
        <v>1</v>
      </c>
      <c r="L160">
        <v>35</v>
      </c>
      <c r="M160">
        <v>37.737000000000002</v>
      </c>
      <c r="N160">
        <v>19.235499999999998</v>
      </c>
      <c r="O160">
        <v>6</v>
      </c>
      <c r="Q160" t="s">
        <v>23</v>
      </c>
      <c r="R160" s="1">
        <v>41225.552777777775</v>
      </c>
      <c r="S160" s="1">
        <v>41226.455555555556</v>
      </c>
      <c r="T160">
        <v>21.667000000000002</v>
      </c>
      <c r="U160">
        <v>317</v>
      </c>
      <c r="V160">
        <v>318</v>
      </c>
      <c r="W160">
        <v>13.266999999999999</v>
      </c>
      <c r="X160">
        <v>10.933</v>
      </c>
    </row>
    <row r="161" spans="1:24" x14ac:dyDescent="0.2">
      <c r="A161">
        <v>2012901</v>
      </c>
      <c r="B161">
        <v>118</v>
      </c>
      <c r="C161">
        <v>2012901118</v>
      </c>
      <c r="D161" t="s">
        <v>72</v>
      </c>
      <c r="E161" t="str">
        <f>VLOOKUP(D161,[1]!Species_table[[SpeciesID]:[ID_new]],5,FALSE)</f>
        <v>EPHPL03</v>
      </c>
      <c r="F161" t="str">
        <f>VLOOKUP(E161,[1]!Species_table[[ID_new]:[Sci_name_new]],2,FALSE)</f>
        <v>Platax orbicularis</v>
      </c>
      <c r="G161" t="str">
        <f>VLOOKUP(E161,[1]!Species_table[[ID_new]:[fam_new]],3,FALSE)</f>
        <v>EPHIPPIDAE</v>
      </c>
      <c r="H161" t="s">
        <v>27</v>
      </c>
      <c r="I161">
        <f t="shared" si="2"/>
        <v>0</v>
      </c>
      <c r="J161">
        <v>0.2</v>
      </c>
      <c r="K161">
        <v>1</v>
      </c>
      <c r="L161">
        <v>25</v>
      </c>
      <c r="M161">
        <v>37.737833330000001</v>
      </c>
      <c r="N161">
        <v>19.235499999999998</v>
      </c>
      <c r="O161">
        <v>6</v>
      </c>
      <c r="Q161" t="s">
        <v>23</v>
      </c>
      <c r="R161" s="1">
        <v>41225.552083333336</v>
      </c>
      <c r="S161" s="1">
        <v>41226.472222222219</v>
      </c>
      <c r="T161">
        <v>22.082999999999998</v>
      </c>
      <c r="U161">
        <v>317</v>
      </c>
      <c r="V161">
        <v>318</v>
      </c>
      <c r="W161">
        <v>13.25</v>
      </c>
      <c r="X161">
        <v>11.333</v>
      </c>
    </row>
    <row r="162" spans="1:24" x14ac:dyDescent="0.2">
      <c r="A162">
        <v>2012901</v>
      </c>
      <c r="B162">
        <v>119</v>
      </c>
      <c r="C162">
        <v>2012901119</v>
      </c>
      <c r="D162" t="s">
        <v>72</v>
      </c>
      <c r="E162" t="str">
        <f>VLOOKUP(D162,[1]!Species_table[[SpeciesID]:[ID_new]],5,FALSE)</f>
        <v>EPHPL03</v>
      </c>
      <c r="F162" t="str">
        <f>VLOOKUP(E162,[1]!Species_table[[ID_new]:[Sci_name_new]],2,FALSE)</f>
        <v>Platax orbicularis</v>
      </c>
      <c r="G162" t="str">
        <f>VLOOKUP(E162,[1]!Species_table[[ID_new]:[fam_new]],3,FALSE)</f>
        <v>EPHIPPIDAE</v>
      </c>
      <c r="H162" t="s">
        <v>27</v>
      </c>
      <c r="I162">
        <f t="shared" si="2"/>
        <v>0</v>
      </c>
      <c r="J162">
        <v>2.13</v>
      </c>
      <c r="K162">
        <v>1</v>
      </c>
      <c r="L162">
        <v>23</v>
      </c>
      <c r="M162">
        <v>37.736499999999999</v>
      </c>
      <c r="N162">
        <v>19.234333329999998</v>
      </c>
      <c r="O162">
        <v>6</v>
      </c>
      <c r="Q162" t="s">
        <v>23</v>
      </c>
      <c r="R162" s="1">
        <v>41225.559027777781</v>
      </c>
      <c r="S162" s="1">
        <v>41226.454861111109</v>
      </c>
      <c r="T162">
        <v>21.5</v>
      </c>
      <c r="U162">
        <v>317</v>
      </c>
      <c r="V162">
        <v>318</v>
      </c>
      <c r="W162">
        <v>13.417</v>
      </c>
      <c r="X162">
        <v>10.917</v>
      </c>
    </row>
    <row r="163" spans="1:24" x14ac:dyDescent="0.2">
      <c r="A163">
        <v>2012901</v>
      </c>
      <c r="B163">
        <v>119</v>
      </c>
      <c r="C163">
        <v>2012901119</v>
      </c>
      <c r="D163" t="s">
        <v>32</v>
      </c>
      <c r="E163" t="str">
        <f>VLOOKUP(D163,[1]!Species_table[[SpeciesID]:[ID_new]],5,FALSE)</f>
        <v>MURGY13</v>
      </c>
      <c r="F163" t="str">
        <f>VLOOKUP(E163,[1]!Species_table[[ID_new]:[Sci_name_new]],2,FALSE)</f>
        <v>Gymnothorax javanicus</v>
      </c>
      <c r="G163" t="str">
        <f>VLOOKUP(E163,[1]!Species_table[[ID_new]:[fam_new]],3,FALSE)</f>
        <v>MURAENIDAE</v>
      </c>
      <c r="H163" t="s">
        <v>27</v>
      </c>
      <c r="I163">
        <f t="shared" si="2"/>
        <v>0</v>
      </c>
      <c r="J163">
        <v>4.95</v>
      </c>
      <c r="K163">
        <v>1</v>
      </c>
      <c r="L163">
        <v>23</v>
      </c>
      <c r="M163">
        <v>37.736499999999999</v>
      </c>
      <c r="N163">
        <v>19.234333329999998</v>
      </c>
      <c r="O163">
        <v>6</v>
      </c>
      <c r="Q163" t="s">
        <v>23</v>
      </c>
      <c r="R163" s="1">
        <v>41225.559027777781</v>
      </c>
      <c r="S163" s="1">
        <v>41226.454861111109</v>
      </c>
      <c r="T163">
        <v>21.5</v>
      </c>
      <c r="U163">
        <v>317</v>
      </c>
      <c r="V163">
        <v>318</v>
      </c>
      <c r="W163">
        <v>13.417</v>
      </c>
      <c r="X163">
        <v>10.917</v>
      </c>
    </row>
    <row r="164" spans="1:24" x14ac:dyDescent="0.2">
      <c r="A164">
        <v>2012901</v>
      </c>
      <c r="B164">
        <v>120</v>
      </c>
      <c r="C164">
        <v>2012901120</v>
      </c>
      <c r="D164" t="s">
        <v>47</v>
      </c>
      <c r="E164" t="str">
        <f>VLOOKUP(D164,[1]!Species_table[[SpeciesID]:[ID_new]],5,FALSE)</f>
        <v>SEREP07</v>
      </c>
      <c r="F164" t="str">
        <f>VLOOKUP(E164,[1]!Species_table[[ID_new]:[Sci_name_new]],2,FALSE)</f>
        <v>Epinephelus tauvina</v>
      </c>
      <c r="G164" t="str">
        <f>VLOOKUP(E164,[1]!Species_table[[ID_new]:[fam_new]],3,FALSE)</f>
        <v>SERRANIDAE</v>
      </c>
      <c r="H164" t="s">
        <v>36</v>
      </c>
      <c r="I164">
        <f t="shared" si="2"/>
        <v>1</v>
      </c>
      <c r="J164">
        <v>14.16</v>
      </c>
      <c r="K164">
        <v>1</v>
      </c>
      <c r="L164">
        <v>60</v>
      </c>
      <c r="M164">
        <v>37.72516667</v>
      </c>
      <c r="N164">
        <v>19.234333329999998</v>
      </c>
      <c r="O164">
        <v>6</v>
      </c>
      <c r="Q164" t="s">
        <v>23</v>
      </c>
      <c r="R164" s="1">
        <v>41225.572916666664</v>
      </c>
      <c r="S164" s="1">
        <v>41226.444444444445</v>
      </c>
      <c r="T164">
        <v>20.917000000000002</v>
      </c>
      <c r="U164">
        <v>317</v>
      </c>
      <c r="V164">
        <v>318</v>
      </c>
      <c r="W164">
        <v>13.75</v>
      </c>
      <c r="X164">
        <v>10.667</v>
      </c>
    </row>
    <row r="165" spans="1:24" x14ac:dyDescent="0.2">
      <c r="A165">
        <v>2012901</v>
      </c>
      <c r="B165">
        <v>121</v>
      </c>
      <c r="C165">
        <v>2012901121</v>
      </c>
      <c r="D165" t="s">
        <v>32</v>
      </c>
      <c r="E165" t="str">
        <f>VLOOKUP(D165,[1]!Species_table[[SpeciesID]:[ID_new]],5,FALSE)</f>
        <v>MURGY13</v>
      </c>
      <c r="F165" t="str">
        <f>VLOOKUP(E165,[1]!Species_table[[ID_new]:[Sci_name_new]],2,FALSE)</f>
        <v>Gymnothorax javanicus</v>
      </c>
      <c r="G165" t="str">
        <f>VLOOKUP(E165,[1]!Species_table[[ID_new]:[fam_new]],3,FALSE)</f>
        <v>MURAENIDAE</v>
      </c>
      <c r="H165" t="s">
        <v>27</v>
      </c>
      <c r="I165">
        <f t="shared" si="2"/>
        <v>0</v>
      </c>
      <c r="J165">
        <v>6.27</v>
      </c>
      <c r="K165">
        <v>1</v>
      </c>
      <c r="L165">
        <v>60</v>
      </c>
      <c r="M165">
        <v>37.722999999999999</v>
      </c>
      <c r="N165">
        <v>19.235499999999998</v>
      </c>
      <c r="O165">
        <v>6</v>
      </c>
      <c r="Q165" t="s">
        <v>23</v>
      </c>
      <c r="R165" s="1">
        <v>41225.579861111109</v>
      </c>
      <c r="S165" s="1">
        <v>41226.465277777781</v>
      </c>
      <c r="T165">
        <v>21.25</v>
      </c>
      <c r="U165">
        <v>317</v>
      </c>
      <c r="V165">
        <v>318</v>
      </c>
      <c r="W165">
        <v>13.917</v>
      </c>
      <c r="X165">
        <v>11.167</v>
      </c>
    </row>
    <row r="166" spans="1:24" x14ac:dyDescent="0.2">
      <c r="A166">
        <v>2012901</v>
      </c>
      <c r="B166">
        <v>122</v>
      </c>
      <c r="C166">
        <v>2012901122</v>
      </c>
      <c r="D166" t="s">
        <v>26</v>
      </c>
      <c r="E166" t="str">
        <f>VLOOKUP(D166,[1]!Species_table[[SpeciesID]:[ID_new]],5,FALSE)</f>
        <v>NOCATCH</v>
      </c>
      <c r="F166" t="str">
        <f>VLOOKUP(E166,[1]!Species_table[[ID_new]:[Sci_name_new]],2,FALSE)</f>
        <v>NO CATCH</v>
      </c>
      <c r="G166" t="str">
        <f>VLOOKUP(E166,[1]!Species_table[[ID_new]:[fam_new]],3,FALSE)</f>
        <v>NO CATCH</v>
      </c>
      <c r="H166" t="s">
        <v>27</v>
      </c>
      <c r="I166">
        <f t="shared" si="2"/>
        <v>0</v>
      </c>
      <c r="J166">
        <v>0</v>
      </c>
      <c r="K166">
        <v>0</v>
      </c>
      <c r="L166">
        <v>20</v>
      </c>
      <c r="M166">
        <v>37.713333329999998</v>
      </c>
      <c r="N166">
        <v>19.24666667</v>
      </c>
      <c r="O166">
        <v>6</v>
      </c>
      <c r="Q166" t="s">
        <v>23</v>
      </c>
      <c r="R166" s="1">
        <v>41225.659722222219</v>
      </c>
      <c r="S166" s="1">
        <v>41226.475694444445</v>
      </c>
      <c r="T166">
        <v>19.582999999999998</v>
      </c>
      <c r="U166">
        <v>317</v>
      </c>
      <c r="V166">
        <v>318</v>
      </c>
      <c r="W166">
        <v>15.833</v>
      </c>
      <c r="X166">
        <v>11.417</v>
      </c>
    </row>
    <row r="167" spans="1:24" x14ac:dyDescent="0.2">
      <c r="A167">
        <v>2012901</v>
      </c>
      <c r="B167">
        <v>123</v>
      </c>
      <c r="C167">
        <v>2012901123</v>
      </c>
      <c r="D167" t="s">
        <v>26</v>
      </c>
      <c r="E167" t="str">
        <f>VLOOKUP(D167,[1]!Species_table[[SpeciesID]:[ID_new]],5,FALSE)</f>
        <v>NOCATCH</v>
      </c>
      <c r="F167" t="str">
        <f>VLOOKUP(E167,[1]!Species_table[[ID_new]:[Sci_name_new]],2,FALSE)</f>
        <v>NO CATCH</v>
      </c>
      <c r="G167" t="str">
        <f>VLOOKUP(E167,[1]!Species_table[[ID_new]:[fam_new]],3,FALSE)</f>
        <v>NO CATCH</v>
      </c>
      <c r="H167" t="s">
        <v>27</v>
      </c>
      <c r="I167">
        <f t="shared" si="2"/>
        <v>0</v>
      </c>
      <c r="J167">
        <v>0</v>
      </c>
      <c r="K167">
        <v>0</v>
      </c>
      <c r="L167">
        <v>17</v>
      </c>
      <c r="M167">
        <v>37.712666669999997</v>
      </c>
      <c r="N167">
        <v>19.245999999999999</v>
      </c>
      <c r="O167">
        <v>6</v>
      </c>
      <c r="Q167" t="s">
        <v>42</v>
      </c>
      <c r="R167" s="1">
        <v>41225.663194444445</v>
      </c>
      <c r="S167" s="1">
        <v>41226.475694444445</v>
      </c>
      <c r="T167">
        <v>19.5</v>
      </c>
      <c r="U167">
        <v>317</v>
      </c>
      <c r="V167">
        <v>318</v>
      </c>
      <c r="W167">
        <v>15.917</v>
      </c>
      <c r="X167">
        <v>11.417</v>
      </c>
    </row>
    <row r="168" spans="1:24" x14ac:dyDescent="0.2">
      <c r="A168">
        <v>2012901</v>
      </c>
      <c r="B168">
        <v>124</v>
      </c>
      <c r="C168">
        <v>2012901124</v>
      </c>
      <c r="D168" t="s">
        <v>26</v>
      </c>
      <c r="E168" t="str">
        <f>VLOOKUP(D168,[1]!Species_table[[SpeciesID]:[ID_new]],5,FALSE)</f>
        <v>NOCATCH</v>
      </c>
      <c r="F168" t="str">
        <f>VLOOKUP(E168,[1]!Species_table[[ID_new]:[Sci_name_new]],2,FALSE)</f>
        <v>NO CATCH</v>
      </c>
      <c r="G168" t="str">
        <f>VLOOKUP(E168,[1]!Species_table[[ID_new]:[fam_new]],3,FALSE)</f>
        <v>NO CATCH</v>
      </c>
      <c r="H168" t="s">
        <v>27</v>
      </c>
      <c r="I168">
        <f t="shared" si="2"/>
        <v>0</v>
      </c>
      <c r="J168">
        <v>0</v>
      </c>
      <c r="K168">
        <v>0</v>
      </c>
      <c r="L168">
        <v>13</v>
      </c>
      <c r="M168">
        <v>37.710500000000003</v>
      </c>
      <c r="N168">
        <v>19.2425</v>
      </c>
      <c r="O168">
        <v>6</v>
      </c>
      <c r="Q168" t="s">
        <v>23</v>
      </c>
      <c r="R168" s="1">
        <v>41225.677777777775</v>
      </c>
      <c r="S168" s="1">
        <v>41226.503472222219</v>
      </c>
      <c r="T168">
        <v>19.817</v>
      </c>
      <c r="U168">
        <v>317</v>
      </c>
      <c r="V168">
        <v>318</v>
      </c>
      <c r="W168">
        <v>16.266999999999999</v>
      </c>
      <c r="X168">
        <v>12.083</v>
      </c>
    </row>
    <row r="169" spans="1:24" x14ac:dyDescent="0.2">
      <c r="A169">
        <v>2012901</v>
      </c>
      <c r="B169">
        <v>125</v>
      </c>
      <c r="C169">
        <v>2012901125</v>
      </c>
      <c r="D169" t="s">
        <v>73</v>
      </c>
      <c r="E169" t="str">
        <f>VLOOKUP(D169,[1]!Species_table[[SpeciesID]:[ID_new]],5,FALSE)</f>
        <v>LUTLU18</v>
      </c>
      <c r="F169" t="str">
        <f>VLOOKUP(E169,[1]!Species_table[[ID_new]:[Sci_name_new]],2,FALSE)</f>
        <v>Lutjanus kasmira</v>
      </c>
      <c r="G169" t="str">
        <f>VLOOKUP(E169,[1]!Species_table[[ID_new]:[fam_new]],3,FALSE)</f>
        <v>LUTJANIDAE</v>
      </c>
      <c r="H169" t="s">
        <v>29</v>
      </c>
      <c r="I169">
        <f t="shared" si="2"/>
        <v>1</v>
      </c>
      <c r="J169">
        <v>0.27</v>
      </c>
      <c r="K169">
        <v>1</v>
      </c>
      <c r="L169">
        <v>60</v>
      </c>
      <c r="M169">
        <v>37.707666670000002</v>
      </c>
      <c r="N169">
        <v>19.243833330000001</v>
      </c>
      <c r="O169">
        <v>6</v>
      </c>
      <c r="Q169" t="s">
        <v>23</v>
      </c>
      <c r="R169" s="1">
        <v>41225.691666666666</v>
      </c>
      <c r="S169" s="1">
        <v>41226.553472222222</v>
      </c>
      <c r="T169">
        <v>20.683</v>
      </c>
      <c r="U169">
        <v>317</v>
      </c>
      <c r="V169">
        <v>318</v>
      </c>
      <c r="W169">
        <v>16.600000000000001</v>
      </c>
      <c r="X169">
        <v>13.282999999999999</v>
      </c>
    </row>
    <row r="170" spans="1:24" x14ac:dyDescent="0.2">
      <c r="A170">
        <v>2012901</v>
      </c>
      <c r="B170">
        <v>125</v>
      </c>
      <c r="C170">
        <v>2012901125</v>
      </c>
      <c r="D170" t="s">
        <v>65</v>
      </c>
      <c r="E170" t="str">
        <f>VLOOKUP(D170,[1]!Species_table[[SpeciesID]:[ID_new]],5,FALSE)</f>
        <v>LUTLU57</v>
      </c>
      <c r="F170" t="str">
        <f>VLOOKUP(E170,[1]!Species_table[[ID_new]:[Sci_name_new]],2,FALSE)</f>
        <v>Lutjanus monostigma</v>
      </c>
      <c r="G170" t="str">
        <f>VLOOKUP(E170,[1]!Species_table[[ID_new]:[fam_new]],3,FALSE)</f>
        <v>LUTJANIDAE</v>
      </c>
      <c r="H170" t="s">
        <v>29</v>
      </c>
      <c r="I170">
        <f t="shared" si="2"/>
        <v>1</v>
      </c>
      <c r="J170">
        <v>1.41</v>
      </c>
      <c r="K170">
        <v>1</v>
      </c>
      <c r="L170">
        <v>60</v>
      </c>
      <c r="M170">
        <v>37.707666670000002</v>
      </c>
      <c r="N170">
        <v>19.243833330000001</v>
      </c>
      <c r="O170">
        <v>6</v>
      </c>
      <c r="Q170" t="s">
        <v>23</v>
      </c>
      <c r="R170" s="1">
        <v>41225.691666666666</v>
      </c>
      <c r="S170" s="1">
        <v>41226.553472222222</v>
      </c>
      <c r="T170">
        <v>20.683</v>
      </c>
      <c r="U170">
        <v>317</v>
      </c>
      <c r="V170">
        <v>318</v>
      </c>
      <c r="W170">
        <v>16.600000000000001</v>
      </c>
      <c r="X170">
        <v>13.282999999999999</v>
      </c>
    </row>
    <row r="171" spans="1:24" x14ac:dyDescent="0.2">
      <c r="A171">
        <v>2012901</v>
      </c>
      <c r="B171">
        <v>126</v>
      </c>
      <c r="C171">
        <v>2012901126</v>
      </c>
      <c r="D171" t="s">
        <v>32</v>
      </c>
      <c r="E171" t="str">
        <f>VLOOKUP(D171,[1]!Species_table[[SpeciesID]:[ID_new]],5,FALSE)</f>
        <v>MURGY13</v>
      </c>
      <c r="F171" t="str">
        <f>VLOOKUP(E171,[1]!Species_table[[ID_new]:[Sci_name_new]],2,FALSE)</f>
        <v>Gymnothorax javanicus</v>
      </c>
      <c r="G171" t="str">
        <f>VLOOKUP(E171,[1]!Species_table[[ID_new]:[fam_new]],3,FALSE)</f>
        <v>MURAENIDAE</v>
      </c>
      <c r="H171" t="s">
        <v>27</v>
      </c>
      <c r="I171">
        <f t="shared" si="2"/>
        <v>0</v>
      </c>
      <c r="J171">
        <v>6.42</v>
      </c>
      <c r="K171">
        <v>1</v>
      </c>
      <c r="L171">
        <v>20</v>
      </c>
      <c r="M171">
        <v>37.702500000000001</v>
      </c>
      <c r="N171">
        <v>19.256</v>
      </c>
      <c r="O171">
        <v>6</v>
      </c>
      <c r="Q171" t="s">
        <v>42</v>
      </c>
      <c r="R171" s="1">
        <v>41225.697916666664</v>
      </c>
      <c r="S171" s="1">
        <v>41226.489583333336</v>
      </c>
      <c r="T171">
        <v>19</v>
      </c>
      <c r="U171">
        <v>317</v>
      </c>
      <c r="V171">
        <v>318</v>
      </c>
      <c r="W171">
        <v>16.75</v>
      </c>
      <c r="X171">
        <v>11.75</v>
      </c>
    </row>
    <row r="172" spans="1:24" x14ac:dyDescent="0.2">
      <c r="A172">
        <v>2012901</v>
      </c>
      <c r="B172">
        <v>127</v>
      </c>
      <c r="C172">
        <v>2012901127</v>
      </c>
      <c r="D172" t="s">
        <v>33</v>
      </c>
      <c r="E172" t="str">
        <f>VLOOKUP(D172,[1]!Species_table[[SpeciesID]:[ID_new]],5,FALSE)</f>
        <v>LUTLU04</v>
      </c>
      <c r="F172" t="str">
        <f>VLOOKUP(E172,[1]!Species_table[[ID_new]:[Sci_name_new]],2,FALSE)</f>
        <v>Lutjanus gibbus</v>
      </c>
      <c r="G172" t="str">
        <f>VLOOKUP(E172,[1]!Species_table[[ID_new]:[fam_new]],3,FALSE)</f>
        <v>LUTJANIDAE</v>
      </c>
      <c r="H172" t="s">
        <v>29</v>
      </c>
      <c r="I172">
        <f t="shared" si="2"/>
        <v>1</v>
      </c>
      <c r="J172">
        <v>1.0900000000000001</v>
      </c>
      <c r="K172">
        <v>1</v>
      </c>
      <c r="L172">
        <v>20</v>
      </c>
      <c r="M172">
        <v>37.700666669999997</v>
      </c>
      <c r="N172">
        <v>19.265666670000002</v>
      </c>
      <c r="O172">
        <v>6</v>
      </c>
      <c r="Q172" t="s">
        <v>42</v>
      </c>
      <c r="R172" s="1">
        <v>41225.708333333336</v>
      </c>
      <c r="S172" s="1">
        <v>41226.520833333336</v>
      </c>
      <c r="T172">
        <v>19.5</v>
      </c>
      <c r="U172">
        <v>317</v>
      </c>
      <c r="V172">
        <v>318</v>
      </c>
      <c r="W172">
        <v>17</v>
      </c>
      <c r="X172">
        <v>12.5</v>
      </c>
    </row>
    <row r="173" spans="1:24" x14ac:dyDescent="0.2">
      <c r="A173">
        <v>2012901</v>
      </c>
      <c r="B173">
        <v>128</v>
      </c>
      <c r="C173">
        <v>2012901128</v>
      </c>
      <c r="D173" t="s">
        <v>26</v>
      </c>
      <c r="E173" t="str">
        <f>VLOOKUP(D173,[1]!Species_table[[SpeciesID]:[ID_new]],5,FALSE)</f>
        <v>NOCATCH</v>
      </c>
      <c r="F173" t="str">
        <f>VLOOKUP(E173,[1]!Species_table[[ID_new]:[Sci_name_new]],2,FALSE)</f>
        <v>NO CATCH</v>
      </c>
      <c r="G173" t="str">
        <f>VLOOKUP(E173,[1]!Species_table[[ID_new]:[fam_new]],3,FALSE)</f>
        <v>NO CATCH</v>
      </c>
      <c r="H173" t="s">
        <v>27</v>
      </c>
      <c r="I173">
        <f t="shared" si="2"/>
        <v>0</v>
      </c>
      <c r="J173">
        <v>0</v>
      </c>
      <c r="K173">
        <v>0</v>
      </c>
      <c r="L173">
        <v>30</v>
      </c>
      <c r="M173">
        <v>37.702333330000002</v>
      </c>
      <c r="N173">
        <v>19.2745</v>
      </c>
      <c r="O173">
        <v>6</v>
      </c>
      <c r="Q173" t="s">
        <v>42</v>
      </c>
      <c r="R173" s="1">
        <v>41225.719444444447</v>
      </c>
      <c r="S173" s="1">
        <v>41226.527777777781</v>
      </c>
      <c r="T173">
        <v>19.399999999999999</v>
      </c>
      <c r="U173">
        <v>317</v>
      </c>
      <c r="V173">
        <v>318</v>
      </c>
      <c r="W173">
        <v>17.266999999999999</v>
      </c>
      <c r="X173">
        <v>12.667</v>
      </c>
    </row>
    <row r="174" spans="1:24" x14ac:dyDescent="0.2">
      <c r="A174">
        <v>2012901</v>
      </c>
      <c r="B174">
        <v>129</v>
      </c>
      <c r="C174">
        <v>2012901129</v>
      </c>
      <c r="D174" t="s">
        <v>26</v>
      </c>
      <c r="E174" t="str">
        <f>VLOOKUP(D174,[1]!Species_table[[SpeciesID]:[ID_new]],5,FALSE)</f>
        <v>NOCATCH</v>
      </c>
      <c r="F174" t="str">
        <f>VLOOKUP(E174,[1]!Species_table[[ID_new]:[Sci_name_new]],2,FALSE)</f>
        <v>NO CATCH</v>
      </c>
      <c r="G174" t="str">
        <f>VLOOKUP(E174,[1]!Species_table[[ID_new]:[fam_new]],3,FALSE)</f>
        <v>NO CATCH</v>
      </c>
      <c r="H174" t="s">
        <v>27</v>
      </c>
      <c r="I174">
        <f t="shared" si="2"/>
        <v>0</v>
      </c>
      <c r="J174">
        <v>0</v>
      </c>
      <c r="K174">
        <v>0</v>
      </c>
      <c r="L174">
        <v>15</v>
      </c>
      <c r="M174">
        <v>37.711833329999997</v>
      </c>
      <c r="N174">
        <v>19.301666669999999</v>
      </c>
      <c r="O174">
        <v>6</v>
      </c>
      <c r="Q174" t="s">
        <v>23</v>
      </c>
      <c r="R174" s="1">
        <v>41225.736111111109</v>
      </c>
      <c r="S174" s="1">
        <v>41226.538194444445</v>
      </c>
      <c r="T174">
        <v>19.25</v>
      </c>
      <c r="U174">
        <v>317</v>
      </c>
      <c r="V174">
        <v>318</v>
      </c>
      <c r="W174">
        <v>17.667000000000002</v>
      </c>
      <c r="X174">
        <v>12.917</v>
      </c>
    </row>
    <row r="175" spans="1:24" x14ac:dyDescent="0.2">
      <c r="A175">
        <v>2012901</v>
      </c>
      <c r="B175">
        <v>130</v>
      </c>
      <c r="C175">
        <v>2012901130</v>
      </c>
      <c r="D175" t="s">
        <v>70</v>
      </c>
      <c r="E175" t="str">
        <f>VLOOKUP(D175,[1]!Species_table[[SpeciesID]:[ID_new]],5,FALSE)</f>
        <v>CARCS13</v>
      </c>
      <c r="F175" t="str">
        <f>VLOOKUP(E175,[1]!Species_table[[ID_new]:[Sci_name_new]],2,FALSE)</f>
        <v>Carangoides bajad</v>
      </c>
      <c r="G175" t="str">
        <f>VLOOKUP(E175,[1]!Species_table[[ID_new]:[fam_new]],3,FALSE)</f>
        <v>CARANGIDAE</v>
      </c>
      <c r="H175" t="s">
        <v>22</v>
      </c>
      <c r="I175">
        <f t="shared" si="2"/>
        <v>1</v>
      </c>
      <c r="J175">
        <v>1.37</v>
      </c>
      <c r="K175">
        <v>5</v>
      </c>
      <c r="L175">
        <v>20</v>
      </c>
      <c r="M175">
        <v>37.71166667</v>
      </c>
      <c r="N175">
        <v>19.304333329999999</v>
      </c>
      <c r="O175">
        <v>6</v>
      </c>
      <c r="Q175" t="s">
        <v>38</v>
      </c>
      <c r="R175" s="1">
        <v>41225.75</v>
      </c>
      <c r="S175" s="1">
        <v>41226.28125</v>
      </c>
      <c r="T175">
        <v>12.75</v>
      </c>
      <c r="U175">
        <v>317</v>
      </c>
      <c r="V175">
        <v>318</v>
      </c>
      <c r="W175">
        <v>18</v>
      </c>
      <c r="X175">
        <v>6.75</v>
      </c>
    </row>
    <row r="176" spans="1:24" x14ac:dyDescent="0.2">
      <c r="A176">
        <v>2012901</v>
      </c>
      <c r="B176">
        <v>130</v>
      </c>
      <c r="C176">
        <v>2012901130</v>
      </c>
      <c r="D176" t="s">
        <v>21</v>
      </c>
      <c r="E176" t="str">
        <f>VLOOKUP(D176,[1]!Species_table[[SpeciesID]:[ID_new]],5,FALSE)</f>
        <v>CARSC04</v>
      </c>
      <c r="F176" t="str">
        <f>VLOOKUP(E176,[1]!Species_table[[ID_new]:[Sci_name_new]],2,FALSE)</f>
        <v>Scomberoides lysan</v>
      </c>
      <c r="G176" t="str">
        <f>VLOOKUP(E176,[1]!Species_table[[ID_new]:[fam_new]],3,FALSE)</f>
        <v>CARANGIDAE</v>
      </c>
      <c r="H176" t="s">
        <v>22</v>
      </c>
      <c r="I176">
        <f t="shared" si="2"/>
        <v>1</v>
      </c>
      <c r="J176">
        <v>1.94</v>
      </c>
      <c r="K176">
        <v>2</v>
      </c>
      <c r="L176">
        <v>20</v>
      </c>
      <c r="M176">
        <v>37.71166667</v>
      </c>
      <c r="N176">
        <v>19.304333329999999</v>
      </c>
      <c r="O176">
        <v>6</v>
      </c>
      <c r="Q176" t="s">
        <v>38</v>
      </c>
      <c r="R176" s="1">
        <v>41225.75</v>
      </c>
      <c r="S176" s="1">
        <v>41226.28125</v>
      </c>
      <c r="T176">
        <v>12.75</v>
      </c>
      <c r="U176">
        <v>317</v>
      </c>
      <c r="V176">
        <v>318</v>
      </c>
      <c r="W176">
        <v>18</v>
      </c>
      <c r="X176">
        <v>6.75</v>
      </c>
    </row>
    <row r="177" spans="1:24" x14ac:dyDescent="0.2">
      <c r="A177">
        <v>2012901</v>
      </c>
      <c r="B177">
        <v>130</v>
      </c>
      <c r="C177">
        <v>2012901130</v>
      </c>
      <c r="D177" t="s">
        <v>71</v>
      </c>
      <c r="E177" t="str">
        <f>VLOOKUP(D177,[1]!Species_table[[SpeciesID]:[ID_new]],5,FALSE)</f>
        <v>LUTLU50</v>
      </c>
      <c r="F177" t="str">
        <f>VLOOKUP(E177,[1]!Species_table[[ID_new]:[Sci_name_new]],2,FALSE)</f>
        <v>Lutjanus ehrenbergii</v>
      </c>
      <c r="G177" t="str">
        <f>VLOOKUP(E177,[1]!Species_table[[ID_new]:[fam_new]],3,FALSE)</f>
        <v>LUTJANIDAE</v>
      </c>
      <c r="H177" t="s">
        <v>29</v>
      </c>
      <c r="I177">
        <f t="shared" si="2"/>
        <v>1</v>
      </c>
      <c r="J177">
        <v>0.68</v>
      </c>
      <c r="K177">
        <v>4</v>
      </c>
      <c r="L177">
        <v>20</v>
      </c>
      <c r="M177">
        <v>37.71166667</v>
      </c>
      <c r="N177">
        <v>19.304333329999999</v>
      </c>
      <c r="O177">
        <v>6</v>
      </c>
      <c r="Q177" t="s">
        <v>38</v>
      </c>
      <c r="R177" s="1">
        <v>41225.75</v>
      </c>
      <c r="S177" s="1">
        <v>41226.28125</v>
      </c>
      <c r="T177">
        <v>12.75</v>
      </c>
      <c r="U177">
        <v>317</v>
      </c>
      <c r="V177">
        <v>318</v>
      </c>
      <c r="W177">
        <v>18</v>
      </c>
      <c r="X177">
        <v>6.75</v>
      </c>
    </row>
    <row r="178" spans="1:24" x14ac:dyDescent="0.2">
      <c r="A178">
        <v>2012901</v>
      </c>
      <c r="B178">
        <v>130</v>
      </c>
      <c r="C178">
        <v>2012901130</v>
      </c>
      <c r="D178" t="s">
        <v>24</v>
      </c>
      <c r="E178" t="str">
        <f>VLOOKUP(D178,[1]!Species_table[[SpeciesID]:[ID_new]],5,FALSE)</f>
        <v>SCMGR02</v>
      </c>
      <c r="F178" t="str">
        <f>VLOOKUP(E178,[1]!Species_table[[ID_new]:[Sci_name_new]],2,FALSE)</f>
        <v>Grammatorcynus bilineatus</v>
      </c>
      <c r="G178" t="str">
        <f>VLOOKUP(E178,[1]!Species_table[[ID_new]:[fam_new]],3,FALSE)</f>
        <v>SCOMBRIDAE</v>
      </c>
      <c r="H178" t="s">
        <v>25</v>
      </c>
      <c r="I178">
        <f t="shared" si="2"/>
        <v>1</v>
      </c>
      <c r="J178">
        <v>1.2</v>
      </c>
      <c r="K178">
        <v>2</v>
      </c>
      <c r="L178">
        <v>20</v>
      </c>
      <c r="M178">
        <v>37.71166667</v>
      </c>
      <c r="N178">
        <v>19.304333329999999</v>
      </c>
      <c r="O178">
        <v>6</v>
      </c>
      <c r="Q178" t="s">
        <v>38</v>
      </c>
      <c r="R178" s="1">
        <v>41225.75</v>
      </c>
      <c r="S178" s="1">
        <v>41226.28125</v>
      </c>
      <c r="T178">
        <v>12.75</v>
      </c>
      <c r="U178">
        <v>317</v>
      </c>
      <c r="V178">
        <v>318</v>
      </c>
      <c r="W178">
        <v>18</v>
      </c>
      <c r="X178">
        <v>6.75</v>
      </c>
    </row>
    <row r="179" spans="1:24" x14ac:dyDescent="0.2">
      <c r="A179">
        <v>2012901</v>
      </c>
      <c r="B179">
        <v>131</v>
      </c>
      <c r="C179">
        <v>2012901131</v>
      </c>
      <c r="D179" t="s">
        <v>74</v>
      </c>
      <c r="E179" t="str">
        <f>VLOOKUP(D179,[1]!Species_table[[SpeciesID]:[ID_new]],5,FALSE)</f>
        <v>CHACH04</v>
      </c>
      <c r="F179" t="str">
        <f>VLOOKUP(E179,[1]!Species_table[[ID_new]:[Sci_name_new]],2,FALSE)</f>
        <v>Chaetodon auriga</v>
      </c>
      <c r="G179" t="str">
        <f>VLOOKUP(E179,[1]!Species_table[[ID_new]:[fam_new]],3,FALSE)</f>
        <v>CHAETODONTIDAE</v>
      </c>
      <c r="H179" t="s">
        <v>27</v>
      </c>
      <c r="I179">
        <f t="shared" si="2"/>
        <v>0</v>
      </c>
      <c r="J179">
        <v>0.19</v>
      </c>
      <c r="K179">
        <v>2</v>
      </c>
      <c r="L179">
        <v>17</v>
      </c>
      <c r="M179">
        <v>37.709000000000003</v>
      </c>
      <c r="N179">
        <v>19.303333330000001</v>
      </c>
      <c r="O179">
        <v>6</v>
      </c>
      <c r="Q179" t="s">
        <v>23</v>
      </c>
      <c r="R179" s="1">
        <v>41226.364583333336</v>
      </c>
      <c r="S179" s="1">
        <v>41227.15625</v>
      </c>
      <c r="T179">
        <v>19</v>
      </c>
      <c r="U179">
        <v>318</v>
      </c>
      <c r="V179">
        <v>319</v>
      </c>
      <c r="W179">
        <v>8.75</v>
      </c>
      <c r="X179">
        <v>3.75</v>
      </c>
    </row>
    <row r="180" spans="1:24" x14ac:dyDescent="0.2">
      <c r="A180">
        <v>2012901</v>
      </c>
      <c r="B180">
        <v>132</v>
      </c>
      <c r="C180">
        <v>2012901132</v>
      </c>
      <c r="D180" t="s">
        <v>75</v>
      </c>
      <c r="E180" t="str">
        <f>VLOOKUP(D180,[1]!Species_table[[SpeciesID]:[ID_new]],5,FALSE)</f>
        <v>BALBS01</v>
      </c>
      <c r="F180" t="str">
        <f>VLOOKUP(E180,[1]!Species_table[[ID_new]:[Sci_name_new]],2,FALSE)</f>
        <v>Balistoides viridescens</v>
      </c>
      <c r="G180" t="str">
        <f>VLOOKUP(E180,[1]!Species_table[[ID_new]:[fam_new]],3,FALSE)</f>
        <v>BALISTIDAE</v>
      </c>
      <c r="H180" t="s">
        <v>27</v>
      </c>
      <c r="I180">
        <f t="shared" si="2"/>
        <v>0</v>
      </c>
      <c r="J180">
        <v>1.61</v>
      </c>
      <c r="K180">
        <v>1</v>
      </c>
      <c r="L180">
        <v>10</v>
      </c>
      <c r="M180">
        <v>37.709499999999998</v>
      </c>
      <c r="N180">
        <v>19.303333330000001</v>
      </c>
      <c r="O180">
        <v>6</v>
      </c>
      <c r="Q180" t="s">
        <v>42</v>
      </c>
      <c r="R180" s="1">
        <v>41226.368055555555</v>
      </c>
      <c r="S180" s="1">
        <v>41227.590277777781</v>
      </c>
      <c r="T180">
        <v>29.332999999999998</v>
      </c>
      <c r="U180">
        <v>318</v>
      </c>
      <c r="V180">
        <v>319</v>
      </c>
      <c r="W180">
        <v>8.8330000000000002</v>
      </c>
      <c r="X180">
        <v>14.167</v>
      </c>
    </row>
    <row r="181" spans="1:24" x14ac:dyDescent="0.2">
      <c r="A181">
        <v>2012901</v>
      </c>
      <c r="B181">
        <v>133</v>
      </c>
      <c r="C181">
        <v>2012901133</v>
      </c>
      <c r="D181" t="s">
        <v>26</v>
      </c>
      <c r="E181" t="str">
        <f>VLOOKUP(D181,[1]!Species_table[[SpeciesID]:[ID_new]],5,FALSE)</f>
        <v>NOCATCH</v>
      </c>
      <c r="F181" t="str">
        <f>VLOOKUP(E181,[1]!Species_table[[ID_new]:[Sci_name_new]],2,FALSE)</f>
        <v>NO CATCH</v>
      </c>
      <c r="G181" t="str">
        <f>VLOOKUP(E181,[1]!Species_table[[ID_new]:[fam_new]],3,FALSE)</f>
        <v>NO CATCH</v>
      </c>
      <c r="H181" t="s">
        <v>27</v>
      </c>
      <c r="I181">
        <f t="shared" si="2"/>
        <v>0</v>
      </c>
      <c r="J181">
        <v>0</v>
      </c>
      <c r="K181">
        <v>0</v>
      </c>
      <c r="L181">
        <v>20</v>
      </c>
      <c r="M181">
        <v>37.430999999999997</v>
      </c>
      <c r="N181">
        <v>19.46533333</v>
      </c>
      <c r="O181">
        <v>4</v>
      </c>
      <c r="Q181" t="s">
        <v>23</v>
      </c>
      <c r="R181" s="1">
        <v>41227.743055555555</v>
      </c>
      <c r="S181" s="1">
        <v>41228.286111111112</v>
      </c>
      <c r="T181">
        <v>13.032999999999999</v>
      </c>
      <c r="U181">
        <v>319</v>
      </c>
      <c r="V181">
        <v>320</v>
      </c>
      <c r="W181">
        <v>17.832999999999998</v>
      </c>
      <c r="X181">
        <v>6.867</v>
      </c>
    </row>
    <row r="182" spans="1:24" x14ac:dyDescent="0.2">
      <c r="A182">
        <v>2012901</v>
      </c>
      <c r="B182">
        <v>134</v>
      </c>
      <c r="C182">
        <v>2012901134</v>
      </c>
      <c r="D182" t="s">
        <v>26</v>
      </c>
      <c r="E182" t="str">
        <f>VLOOKUP(D182,[1]!Species_table[[SpeciesID]:[ID_new]],5,FALSE)</f>
        <v>NOCATCH</v>
      </c>
      <c r="F182" t="str">
        <f>VLOOKUP(E182,[1]!Species_table[[ID_new]:[Sci_name_new]],2,FALSE)</f>
        <v>NO CATCH</v>
      </c>
      <c r="G182" t="str">
        <f>VLOOKUP(E182,[1]!Species_table[[ID_new]:[fam_new]],3,FALSE)</f>
        <v>NO CATCH</v>
      </c>
      <c r="H182" t="s">
        <v>27</v>
      </c>
      <c r="I182">
        <f t="shared" si="2"/>
        <v>0</v>
      </c>
      <c r="J182">
        <v>0</v>
      </c>
      <c r="K182">
        <v>0</v>
      </c>
      <c r="L182">
        <v>10</v>
      </c>
      <c r="M182">
        <v>37.429833330000001</v>
      </c>
      <c r="N182">
        <v>19.466333330000001</v>
      </c>
      <c r="O182">
        <v>4</v>
      </c>
      <c r="Q182" t="s">
        <v>23</v>
      </c>
      <c r="R182" s="1">
        <v>41227.732638888891</v>
      </c>
      <c r="S182" s="1">
        <v>41228.63958333333</v>
      </c>
      <c r="T182">
        <v>21.766999999999999</v>
      </c>
      <c r="U182">
        <v>319</v>
      </c>
      <c r="V182">
        <v>320</v>
      </c>
      <c r="W182">
        <v>17.582999999999998</v>
      </c>
      <c r="X182">
        <v>15.35</v>
      </c>
    </row>
    <row r="183" spans="1:24" x14ac:dyDescent="0.2">
      <c r="A183">
        <v>2012901</v>
      </c>
      <c r="B183">
        <v>135</v>
      </c>
      <c r="C183">
        <v>2012901135</v>
      </c>
      <c r="D183" t="s">
        <v>43</v>
      </c>
      <c r="E183" t="str">
        <f>VLOOKUP(D183,[1]!Species_table[[SpeciesID]:[ID_new]],5,FALSE)</f>
        <v>LETLE13</v>
      </c>
      <c r="F183" t="str">
        <f>VLOOKUP(E183,[1]!Species_table[[ID_new]:[Sci_name_new]],2,FALSE)</f>
        <v>Lethrinus mahsena</v>
      </c>
      <c r="G183" t="str">
        <f>VLOOKUP(E183,[1]!Species_table[[ID_new]:[fam_new]],3,FALSE)</f>
        <v>LETHRINIDAE</v>
      </c>
      <c r="H183" t="s">
        <v>44</v>
      </c>
      <c r="I183">
        <f t="shared" si="2"/>
        <v>1</v>
      </c>
      <c r="J183">
        <v>0.9</v>
      </c>
      <c r="K183">
        <v>1</v>
      </c>
      <c r="L183">
        <v>14</v>
      </c>
      <c r="M183">
        <v>37.427500000000002</v>
      </c>
      <c r="N183">
        <v>19.467166670000001</v>
      </c>
      <c r="O183">
        <v>4</v>
      </c>
      <c r="Q183" t="s">
        <v>23</v>
      </c>
      <c r="R183" s="1">
        <v>41227.739583333336</v>
      </c>
      <c r="S183" s="1">
        <v>41228.356944444444</v>
      </c>
      <c r="T183">
        <v>14.817</v>
      </c>
      <c r="U183">
        <v>319</v>
      </c>
      <c r="V183">
        <v>320</v>
      </c>
      <c r="W183">
        <v>17.75</v>
      </c>
      <c r="X183">
        <v>8.5670000000000002</v>
      </c>
    </row>
    <row r="184" spans="1:24" x14ac:dyDescent="0.2">
      <c r="A184">
        <v>2012901</v>
      </c>
      <c r="B184">
        <v>136</v>
      </c>
      <c r="C184">
        <v>2012901136</v>
      </c>
      <c r="D184" t="s">
        <v>26</v>
      </c>
      <c r="E184" t="str">
        <f>VLOOKUP(D184,[1]!Species_table[[SpeciesID]:[ID_new]],5,FALSE)</f>
        <v>NOCATCH</v>
      </c>
      <c r="F184" t="str">
        <f>VLOOKUP(E184,[1]!Species_table[[ID_new]:[Sci_name_new]],2,FALSE)</f>
        <v>NO CATCH</v>
      </c>
      <c r="G184" t="str">
        <f>VLOOKUP(E184,[1]!Species_table[[ID_new]:[fam_new]],3,FALSE)</f>
        <v>NO CATCH</v>
      </c>
      <c r="H184" t="s">
        <v>27</v>
      </c>
      <c r="I184">
        <f t="shared" si="2"/>
        <v>0</v>
      </c>
      <c r="J184">
        <v>0</v>
      </c>
      <c r="K184">
        <v>0</v>
      </c>
      <c r="L184">
        <v>15</v>
      </c>
      <c r="M184">
        <v>37.428333330000001</v>
      </c>
      <c r="N184">
        <v>19.462</v>
      </c>
      <c r="O184">
        <v>4</v>
      </c>
      <c r="Q184" t="s">
        <v>23</v>
      </c>
      <c r="R184" s="1">
        <v>41226.743055555555</v>
      </c>
      <c r="S184" s="1">
        <v>41227.333333333336</v>
      </c>
      <c r="T184">
        <v>14.167</v>
      </c>
      <c r="U184">
        <v>318</v>
      </c>
      <c r="V184">
        <v>319</v>
      </c>
      <c r="W184">
        <v>17.832999999999998</v>
      </c>
      <c r="X184">
        <v>8</v>
      </c>
    </row>
    <row r="185" spans="1:24" x14ac:dyDescent="0.2">
      <c r="A185">
        <v>2012901</v>
      </c>
      <c r="B185">
        <v>137</v>
      </c>
      <c r="C185">
        <v>2012901137</v>
      </c>
      <c r="D185" t="s">
        <v>76</v>
      </c>
      <c r="E185" t="str">
        <f>VLOOKUP(D185,[1]!Species_table[[SpeciesID]:[ID_new]],5,FALSE)</f>
        <v>LUTPR04</v>
      </c>
      <c r="F185" t="str">
        <f>VLOOKUP(E185,[1]!Species_table[[ID_new]:[Sci_name_new]],2,FALSE)</f>
        <v>Pristipomoides multidens</v>
      </c>
      <c r="G185" t="str">
        <f>VLOOKUP(E185,[1]!Species_table[[ID_new]:[fam_new]],3,FALSE)</f>
        <v>LUTJANIDAE</v>
      </c>
      <c r="H185" t="s">
        <v>29</v>
      </c>
      <c r="I185">
        <f t="shared" si="2"/>
        <v>1</v>
      </c>
      <c r="J185">
        <v>3.08</v>
      </c>
      <c r="K185">
        <v>1</v>
      </c>
      <c r="L185">
        <v>54</v>
      </c>
      <c r="M185">
        <v>37.425333330000001</v>
      </c>
      <c r="N185">
        <v>19.462</v>
      </c>
      <c r="O185">
        <v>4</v>
      </c>
      <c r="Q185" t="s">
        <v>23</v>
      </c>
      <c r="R185" s="1">
        <v>41226.75</v>
      </c>
      <c r="S185" s="1">
        <v>41227.304166666669</v>
      </c>
      <c r="T185">
        <v>13.3</v>
      </c>
      <c r="U185">
        <v>318</v>
      </c>
      <c r="V185">
        <v>319</v>
      </c>
      <c r="W185">
        <v>18</v>
      </c>
      <c r="X185">
        <v>7.3</v>
      </c>
    </row>
    <row r="186" spans="1:24" x14ac:dyDescent="0.2">
      <c r="A186">
        <v>2012901</v>
      </c>
      <c r="B186">
        <v>138</v>
      </c>
      <c r="C186">
        <v>2012901138</v>
      </c>
      <c r="D186" t="s">
        <v>43</v>
      </c>
      <c r="E186" t="str">
        <f>VLOOKUP(D186,[1]!Species_table[[SpeciesID]:[ID_new]],5,FALSE)</f>
        <v>LETLE13</v>
      </c>
      <c r="F186" t="str">
        <f>VLOOKUP(E186,[1]!Species_table[[ID_new]:[Sci_name_new]],2,FALSE)</f>
        <v>Lethrinus mahsena</v>
      </c>
      <c r="G186" t="str">
        <f>VLOOKUP(E186,[1]!Species_table[[ID_new]:[fam_new]],3,FALSE)</f>
        <v>LETHRINIDAE</v>
      </c>
      <c r="H186" t="s">
        <v>44</v>
      </c>
      <c r="I186">
        <f t="shared" si="2"/>
        <v>1</v>
      </c>
      <c r="J186">
        <v>0.34</v>
      </c>
      <c r="K186">
        <v>1</v>
      </c>
      <c r="L186">
        <v>10</v>
      </c>
      <c r="M186">
        <v>37.286083329999997</v>
      </c>
      <c r="N186">
        <v>20.139700000000001</v>
      </c>
      <c r="O186">
        <v>3</v>
      </c>
      <c r="Q186" t="s">
        <v>23</v>
      </c>
      <c r="R186" s="1">
        <v>41229.509722222225</v>
      </c>
      <c r="S186" s="1">
        <v>41230.375</v>
      </c>
      <c r="T186">
        <v>20.766999999999999</v>
      </c>
      <c r="U186">
        <v>321</v>
      </c>
      <c r="V186">
        <v>322</v>
      </c>
      <c r="W186">
        <v>12.233000000000001</v>
      </c>
      <c r="X186">
        <v>9</v>
      </c>
    </row>
    <row r="187" spans="1:24" x14ac:dyDescent="0.2">
      <c r="A187">
        <v>2012901</v>
      </c>
      <c r="B187">
        <v>139</v>
      </c>
      <c r="C187">
        <v>2012901139</v>
      </c>
      <c r="D187" t="s">
        <v>26</v>
      </c>
      <c r="E187" t="str">
        <f>VLOOKUP(D187,[1]!Species_table[[SpeciesID]:[ID_new]],5,FALSE)</f>
        <v>NOCATCH</v>
      </c>
      <c r="F187" t="str">
        <f>VLOOKUP(E187,[1]!Species_table[[ID_new]:[Sci_name_new]],2,FALSE)</f>
        <v>NO CATCH</v>
      </c>
      <c r="G187" t="str">
        <f>VLOOKUP(E187,[1]!Species_table[[ID_new]:[fam_new]],3,FALSE)</f>
        <v>NO CATCH</v>
      </c>
      <c r="H187" t="s">
        <v>27</v>
      </c>
      <c r="I187">
        <f t="shared" si="2"/>
        <v>0</v>
      </c>
      <c r="J187">
        <v>0</v>
      </c>
      <c r="K187">
        <v>0</v>
      </c>
      <c r="L187">
        <v>13</v>
      </c>
      <c r="M187">
        <v>37.28233333</v>
      </c>
      <c r="N187">
        <v>20.138000000000002</v>
      </c>
      <c r="O187">
        <v>3</v>
      </c>
      <c r="Q187" t="s">
        <v>23</v>
      </c>
      <c r="R187" s="1">
        <v>41229.513888888891</v>
      </c>
      <c r="S187" s="1">
        <v>41230.364583333336</v>
      </c>
      <c r="T187">
        <v>20.417000000000002</v>
      </c>
      <c r="U187">
        <v>321</v>
      </c>
      <c r="V187">
        <v>322</v>
      </c>
      <c r="W187">
        <v>12.333</v>
      </c>
      <c r="X187">
        <v>8.75</v>
      </c>
    </row>
    <row r="188" spans="1:24" x14ac:dyDescent="0.2">
      <c r="A188">
        <v>2012901</v>
      </c>
      <c r="B188">
        <v>140</v>
      </c>
      <c r="C188">
        <v>2012901140</v>
      </c>
      <c r="D188" t="s">
        <v>32</v>
      </c>
      <c r="E188" t="str">
        <f>VLOOKUP(D188,[1]!Species_table[[SpeciesID]:[ID_new]],5,FALSE)</f>
        <v>MURGY13</v>
      </c>
      <c r="F188" t="str">
        <f>VLOOKUP(E188,[1]!Species_table[[ID_new]:[Sci_name_new]],2,FALSE)</f>
        <v>Gymnothorax javanicus</v>
      </c>
      <c r="G188" t="str">
        <f>VLOOKUP(E188,[1]!Species_table[[ID_new]:[fam_new]],3,FALSE)</f>
        <v>MURAENIDAE</v>
      </c>
      <c r="H188" t="s">
        <v>27</v>
      </c>
      <c r="I188">
        <f t="shared" si="2"/>
        <v>0</v>
      </c>
      <c r="J188">
        <v>6.55</v>
      </c>
      <c r="K188">
        <v>1</v>
      </c>
      <c r="L188">
        <v>17</v>
      </c>
      <c r="M188">
        <v>37.282600000000002</v>
      </c>
      <c r="N188">
        <v>20.1388</v>
      </c>
      <c r="O188">
        <v>3</v>
      </c>
      <c r="Q188" t="s">
        <v>23</v>
      </c>
      <c r="R188" s="1">
        <v>41229.525000000001</v>
      </c>
      <c r="S188" s="1">
        <v>41230.37222222222</v>
      </c>
      <c r="T188">
        <v>20.332999999999998</v>
      </c>
      <c r="U188">
        <v>321</v>
      </c>
      <c r="V188">
        <v>322</v>
      </c>
      <c r="W188">
        <v>12.6</v>
      </c>
      <c r="X188">
        <v>8.9329999999999998</v>
      </c>
    </row>
    <row r="189" spans="1:24" x14ac:dyDescent="0.2">
      <c r="A189">
        <v>2012901</v>
      </c>
      <c r="B189">
        <v>141</v>
      </c>
      <c r="C189">
        <v>2012901141</v>
      </c>
      <c r="D189" t="s">
        <v>43</v>
      </c>
      <c r="E189" t="str">
        <f>VLOOKUP(D189,[1]!Species_table[[SpeciesID]:[ID_new]],5,FALSE)</f>
        <v>LETLE13</v>
      </c>
      <c r="F189" t="str">
        <f>VLOOKUP(E189,[1]!Species_table[[ID_new]:[Sci_name_new]],2,FALSE)</f>
        <v>Lethrinus mahsena</v>
      </c>
      <c r="G189" t="str">
        <f>VLOOKUP(E189,[1]!Species_table[[ID_new]:[fam_new]],3,FALSE)</f>
        <v>LETHRINIDAE</v>
      </c>
      <c r="H189" t="s">
        <v>44</v>
      </c>
      <c r="I189">
        <f t="shared" si="2"/>
        <v>1</v>
      </c>
      <c r="J189">
        <v>0.44</v>
      </c>
      <c r="K189">
        <v>1</v>
      </c>
      <c r="L189">
        <v>50</v>
      </c>
      <c r="M189">
        <v>37.278783330000003</v>
      </c>
      <c r="N189">
        <v>20.1388</v>
      </c>
      <c r="O189">
        <v>3</v>
      </c>
      <c r="Q189" t="s">
        <v>23</v>
      </c>
      <c r="R189" s="1">
        <v>41229.527777777781</v>
      </c>
      <c r="S189" s="1">
        <v>41230.503472222219</v>
      </c>
      <c r="T189">
        <v>23.417000000000002</v>
      </c>
      <c r="U189">
        <v>321</v>
      </c>
      <c r="V189">
        <v>322</v>
      </c>
      <c r="W189">
        <v>12.667</v>
      </c>
      <c r="X189">
        <v>12.083</v>
      </c>
    </row>
    <row r="190" spans="1:24" x14ac:dyDescent="0.2">
      <c r="A190">
        <v>2012901</v>
      </c>
      <c r="B190">
        <v>142</v>
      </c>
      <c r="C190">
        <v>2012901142</v>
      </c>
      <c r="D190" t="s">
        <v>77</v>
      </c>
      <c r="E190" t="str">
        <f>VLOOKUP(D190,[1]!Species_table[[SpeciesID]:[ID_new]],5,FALSE)</f>
        <v>ACAAC34</v>
      </c>
      <c r="F190" t="str">
        <f>VLOOKUP(E190,[1]!Species_table[[ID_new]:[Sci_name_new]],2,FALSE)</f>
        <v>Acanthurus gahhm</v>
      </c>
      <c r="G190" t="str">
        <f>VLOOKUP(E190,[1]!Species_table[[ID_new]:[fam_new]],3,FALSE)</f>
        <v>ACANTHURIDAE</v>
      </c>
      <c r="H190" t="s">
        <v>78</v>
      </c>
      <c r="I190">
        <f t="shared" si="2"/>
        <v>1</v>
      </c>
      <c r="J190">
        <v>1.56</v>
      </c>
      <c r="K190">
        <v>3</v>
      </c>
      <c r="L190">
        <v>8</v>
      </c>
      <c r="M190">
        <v>37.285016669999997</v>
      </c>
      <c r="N190">
        <v>20.13591667</v>
      </c>
      <c r="O190">
        <v>3</v>
      </c>
      <c r="Q190" t="s">
        <v>23</v>
      </c>
      <c r="R190" s="1">
        <v>41229.541666666664</v>
      </c>
      <c r="S190" s="1">
        <v>41230.368055555555</v>
      </c>
      <c r="T190">
        <v>19.832999999999998</v>
      </c>
      <c r="U190">
        <v>321</v>
      </c>
      <c r="V190">
        <v>322</v>
      </c>
      <c r="W190">
        <v>13</v>
      </c>
      <c r="X190">
        <v>8.8330000000000002</v>
      </c>
    </row>
    <row r="191" spans="1:24" x14ac:dyDescent="0.2">
      <c r="A191">
        <v>2012901</v>
      </c>
      <c r="B191">
        <v>143</v>
      </c>
      <c r="C191">
        <v>2012901143</v>
      </c>
      <c r="D191" t="s">
        <v>32</v>
      </c>
      <c r="E191" t="str">
        <f>VLOOKUP(D191,[1]!Species_table[[SpeciesID]:[ID_new]],5,FALSE)</f>
        <v>MURGY13</v>
      </c>
      <c r="F191" t="str">
        <f>VLOOKUP(E191,[1]!Species_table[[ID_new]:[Sci_name_new]],2,FALSE)</f>
        <v>Gymnothorax javanicus</v>
      </c>
      <c r="G191" t="str">
        <f>VLOOKUP(E191,[1]!Species_table[[ID_new]:[fam_new]],3,FALSE)</f>
        <v>MURAENIDAE</v>
      </c>
      <c r="H191" t="s">
        <v>27</v>
      </c>
      <c r="I191">
        <f t="shared" si="2"/>
        <v>0</v>
      </c>
      <c r="J191">
        <v>7.02</v>
      </c>
      <c r="K191">
        <v>2</v>
      </c>
      <c r="L191">
        <v>15</v>
      </c>
      <c r="M191">
        <v>37.28725</v>
      </c>
      <c r="N191">
        <v>20.13441667</v>
      </c>
      <c r="O191">
        <v>3</v>
      </c>
      <c r="Q191" t="s">
        <v>23</v>
      </c>
      <c r="R191" s="1">
        <v>41229.552083333336</v>
      </c>
      <c r="S191" s="1">
        <v>41230.337500000001</v>
      </c>
      <c r="T191">
        <v>18.850000000000001</v>
      </c>
      <c r="U191">
        <v>321</v>
      </c>
      <c r="V191">
        <v>322</v>
      </c>
      <c r="W191">
        <v>13.25</v>
      </c>
      <c r="X191">
        <v>8.1</v>
      </c>
    </row>
    <row r="192" spans="1:24" x14ac:dyDescent="0.2">
      <c r="A192">
        <v>2012901</v>
      </c>
      <c r="B192">
        <v>144</v>
      </c>
      <c r="C192">
        <v>2012901144</v>
      </c>
      <c r="D192" t="s">
        <v>26</v>
      </c>
      <c r="E192" t="str">
        <f>VLOOKUP(D192,[1]!Species_table[[SpeciesID]:[ID_new]],5,FALSE)</f>
        <v>NOCATCH</v>
      </c>
      <c r="F192" t="str">
        <f>VLOOKUP(E192,[1]!Species_table[[ID_new]:[Sci_name_new]],2,FALSE)</f>
        <v>NO CATCH</v>
      </c>
      <c r="G192" t="str">
        <f>VLOOKUP(E192,[1]!Species_table[[ID_new]:[fam_new]],3,FALSE)</f>
        <v>NO CATCH</v>
      </c>
      <c r="H192" t="s">
        <v>27</v>
      </c>
      <c r="I192">
        <f t="shared" si="2"/>
        <v>0</v>
      </c>
      <c r="J192">
        <v>0</v>
      </c>
      <c r="K192">
        <v>0</v>
      </c>
      <c r="L192">
        <v>20</v>
      </c>
      <c r="M192">
        <v>37.287833329999998</v>
      </c>
      <c r="N192">
        <v>20.134499999999999</v>
      </c>
      <c r="O192">
        <v>3</v>
      </c>
      <c r="Q192" t="s">
        <v>23</v>
      </c>
      <c r="R192" s="1">
        <v>41229.55972222222</v>
      </c>
      <c r="S192" s="1">
        <v>41230.337500000001</v>
      </c>
      <c r="T192">
        <v>18.667000000000002</v>
      </c>
      <c r="U192">
        <v>321</v>
      </c>
      <c r="V192">
        <v>322</v>
      </c>
      <c r="W192">
        <v>13.433</v>
      </c>
      <c r="X192">
        <v>8.1</v>
      </c>
    </row>
    <row r="193" spans="1:24" x14ac:dyDescent="0.2">
      <c r="A193">
        <v>2012901</v>
      </c>
      <c r="B193">
        <v>145</v>
      </c>
      <c r="C193">
        <v>2012901145</v>
      </c>
      <c r="D193" t="s">
        <v>32</v>
      </c>
      <c r="E193" t="str">
        <f>VLOOKUP(D193,[1]!Species_table[[SpeciesID]:[ID_new]],5,FALSE)</f>
        <v>MURGY13</v>
      </c>
      <c r="F193" t="str">
        <f>VLOOKUP(E193,[1]!Species_table[[ID_new]:[Sci_name_new]],2,FALSE)</f>
        <v>Gymnothorax javanicus</v>
      </c>
      <c r="G193" t="str">
        <f>VLOOKUP(E193,[1]!Species_table[[ID_new]:[fam_new]],3,FALSE)</f>
        <v>MURAENIDAE</v>
      </c>
      <c r="H193" t="s">
        <v>27</v>
      </c>
      <c r="I193">
        <f t="shared" si="2"/>
        <v>0</v>
      </c>
      <c r="J193">
        <v>4.7300000000000004</v>
      </c>
      <c r="K193">
        <v>1</v>
      </c>
      <c r="L193">
        <v>25</v>
      </c>
      <c r="M193">
        <v>37.285800000000002</v>
      </c>
      <c r="N193">
        <v>20.130916670000001</v>
      </c>
      <c r="O193">
        <v>3</v>
      </c>
      <c r="Q193" t="s">
        <v>23</v>
      </c>
      <c r="R193" s="1">
        <v>41229.649305555555</v>
      </c>
      <c r="S193" s="1">
        <v>41230.361111111109</v>
      </c>
      <c r="T193">
        <v>17.082999999999998</v>
      </c>
      <c r="U193">
        <v>321</v>
      </c>
      <c r="V193">
        <v>322</v>
      </c>
      <c r="W193">
        <v>15.583</v>
      </c>
      <c r="X193">
        <v>8.6669999999999998</v>
      </c>
    </row>
    <row r="194" spans="1:24" x14ac:dyDescent="0.2">
      <c r="A194">
        <v>2012901</v>
      </c>
      <c r="B194">
        <v>146</v>
      </c>
      <c r="C194">
        <v>2012901146</v>
      </c>
      <c r="D194" t="s">
        <v>26</v>
      </c>
      <c r="E194" t="str">
        <f>VLOOKUP(D194,[1]!Species_table[[SpeciesID]:[ID_new]],5,FALSE)</f>
        <v>NOCATCH</v>
      </c>
      <c r="F194" t="str">
        <f>VLOOKUP(E194,[1]!Species_table[[ID_new]:[Sci_name_new]],2,FALSE)</f>
        <v>NO CATCH</v>
      </c>
      <c r="G194" t="str">
        <f>VLOOKUP(E194,[1]!Species_table[[ID_new]:[fam_new]],3,FALSE)</f>
        <v>NO CATCH</v>
      </c>
      <c r="H194" t="s">
        <v>27</v>
      </c>
      <c r="I194">
        <f t="shared" ref="I194:I257" si="3">IF(G194=H194,1,0)</f>
        <v>0</v>
      </c>
      <c r="J194">
        <v>0</v>
      </c>
      <c r="K194">
        <v>0</v>
      </c>
      <c r="L194">
        <v>40</v>
      </c>
      <c r="M194">
        <v>37.290999999999997</v>
      </c>
      <c r="N194">
        <v>20.142499999999998</v>
      </c>
      <c r="O194">
        <v>3</v>
      </c>
      <c r="Q194" t="s">
        <v>23</v>
      </c>
      <c r="R194" s="1">
        <v>41229.572916666664</v>
      </c>
      <c r="S194" s="1">
        <v>41230.368055555555</v>
      </c>
      <c r="T194">
        <v>19.082999999999998</v>
      </c>
      <c r="U194">
        <v>321</v>
      </c>
      <c r="V194">
        <v>322</v>
      </c>
      <c r="W194">
        <v>13.75</v>
      </c>
      <c r="X194">
        <v>8.8330000000000002</v>
      </c>
    </row>
    <row r="195" spans="1:24" x14ac:dyDescent="0.2">
      <c r="A195">
        <v>2012901</v>
      </c>
      <c r="B195">
        <v>147</v>
      </c>
      <c r="C195">
        <v>2012901147</v>
      </c>
      <c r="D195" t="s">
        <v>79</v>
      </c>
      <c r="E195" t="str">
        <f>VLOOKUP(D195,[1]!Species_table[[SpeciesID]:[ID_new]],5,FALSE)</f>
        <v>MURGY07</v>
      </c>
      <c r="F195" t="str">
        <f>VLOOKUP(E195,[1]!Species_table[[ID_new]:[Sci_name_new]],2,FALSE)</f>
        <v>Gymnothorax flavimarginatus</v>
      </c>
      <c r="G195" t="str">
        <f>VLOOKUP(E195,[1]!Species_table[[ID_new]:[fam_new]],3,FALSE)</f>
        <v>MURAENIDAE</v>
      </c>
      <c r="H195" t="s">
        <v>27</v>
      </c>
      <c r="I195">
        <f t="shared" si="3"/>
        <v>0</v>
      </c>
      <c r="J195">
        <v>5.7</v>
      </c>
      <c r="K195">
        <v>1</v>
      </c>
      <c r="L195">
        <v>50</v>
      </c>
      <c r="M195">
        <v>37.287166669999998</v>
      </c>
      <c r="N195">
        <v>20.145</v>
      </c>
      <c r="O195">
        <v>3</v>
      </c>
      <c r="Q195" t="s">
        <v>23</v>
      </c>
      <c r="R195" s="1">
        <v>41229.583333333336</v>
      </c>
      <c r="S195" s="1">
        <v>41230.3125</v>
      </c>
      <c r="T195">
        <v>17.5</v>
      </c>
      <c r="U195">
        <v>321</v>
      </c>
      <c r="V195">
        <v>322</v>
      </c>
      <c r="W195">
        <v>14</v>
      </c>
      <c r="X195">
        <v>7.5</v>
      </c>
    </row>
    <row r="196" spans="1:24" x14ac:dyDescent="0.2">
      <c r="A196">
        <v>2012901</v>
      </c>
      <c r="B196">
        <v>147</v>
      </c>
      <c r="C196">
        <v>2012901147</v>
      </c>
      <c r="D196" t="s">
        <v>32</v>
      </c>
      <c r="E196" t="str">
        <f>VLOOKUP(D196,[1]!Species_table[[SpeciesID]:[ID_new]],5,FALSE)</f>
        <v>MURGY13</v>
      </c>
      <c r="F196" t="str">
        <f>VLOOKUP(E196,[1]!Species_table[[ID_new]:[Sci_name_new]],2,FALSE)</f>
        <v>Gymnothorax javanicus</v>
      </c>
      <c r="G196" t="str">
        <f>VLOOKUP(E196,[1]!Species_table[[ID_new]:[fam_new]],3,FALSE)</f>
        <v>MURAENIDAE</v>
      </c>
      <c r="H196" t="s">
        <v>27</v>
      </c>
      <c r="I196">
        <f t="shared" si="3"/>
        <v>0</v>
      </c>
      <c r="J196">
        <v>9.1</v>
      </c>
      <c r="K196">
        <v>2</v>
      </c>
      <c r="L196">
        <v>50</v>
      </c>
      <c r="M196">
        <v>37.287166669999998</v>
      </c>
      <c r="N196">
        <v>20.145</v>
      </c>
      <c r="O196">
        <v>3</v>
      </c>
      <c r="Q196" t="s">
        <v>23</v>
      </c>
      <c r="R196" s="1">
        <v>41229.583333333336</v>
      </c>
      <c r="S196" s="1">
        <v>41230.3125</v>
      </c>
      <c r="T196">
        <v>17.5</v>
      </c>
      <c r="U196">
        <v>321</v>
      </c>
      <c r="V196">
        <v>322</v>
      </c>
      <c r="W196">
        <v>14</v>
      </c>
      <c r="X196">
        <v>7.5</v>
      </c>
    </row>
    <row r="197" spans="1:24" x14ac:dyDescent="0.2">
      <c r="A197">
        <v>2012901</v>
      </c>
      <c r="B197">
        <v>148</v>
      </c>
      <c r="C197">
        <v>2012901148</v>
      </c>
      <c r="D197" t="s">
        <v>34</v>
      </c>
      <c r="E197" t="str">
        <f>VLOOKUP(D197,[1]!Species_table[[SpeciesID]:[ID_new]],5,FALSE)</f>
        <v>HOLSA03</v>
      </c>
      <c r="F197" t="str">
        <f>VLOOKUP(E197,[1]!Species_table[[ID_new]:[Sci_name_new]],2,FALSE)</f>
        <v>Sargocentron spiniferum</v>
      </c>
      <c r="G197" t="str">
        <f>VLOOKUP(E197,[1]!Species_table[[ID_new]:[fam_new]],3,FALSE)</f>
        <v>HOLOCENTRIDAE</v>
      </c>
      <c r="H197" t="s">
        <v>27</v>
      </c>
      <c r="I197">
        <f t="shared" si="3"/>
        <v>0</v>
      </c>
      <c r="J197">
        <v>0.7</v>
      </c>
      <c r="K197">
        <v>1</v>
      </c>
      <c r="L197">
        <v>15</v>
      </c>
      <c r="M197">
        <v>37.286499999999997</v>
      </c>
      <c r="N197">
        <v>20.134499999999999</v>
      </c>
      <c r="O197">
        <v>3</v>
      </c>
      <c r="Q197" t="s">
        <v>42</v>
      </c>
      <c r="R197" s="1">
        <v>41229.636111111111</v>
      </c>
      <c r="S197" s="1">
        <v>41230.472222222219</v>
      </c>
      <c r="T197">
        <v>20.067</v>
      </c>
      <c r="U197">
        <v>321</v>
      </c>
      <c r="V197">
        <v>322</v>
      </c>
      <c r="W197">
        <v>15.266999999999999</v>
      </c>
      <c r="X197">
        <v>11.333</v>
      </c>
    </row>
    <row r="198" spans="1:24" x14ac:dyDescent="0.2">
      <c r="A198">
        <v>2012901</v>
      </c>
      <c r="B198">
        <v>149</v>
      </c>
      <c r="C198">
        <v>2012901149</v>
      </c>
      <c r="D198" t="s">
        <v>26</v>
      </c>
      <c r="E198" t="str">
        <f>VLOOKUP(D198,[1]!Species_table[[SpeciesID]:[ID_new]],5,FALSE)</f>
        <v>NOCATCH</v>
      </c>
      <c r="F198" t="str">
        <f>VLOOKUP(E198,[1]!Species_table[[ID_new]:[Sci_name_new]],2,FALSE)</f>
        <v>NO CATCH</v>
      </c>
      <c r="G198" t="str">
        <f>VLOOKUP(E198,[1]!Species_table[[ID_new]:[fam_new]],3,FALSE)</f>
        <v>NO CATCH</v>
      </c>
      <c r="H198" t="s">
        <v>27</v>
      </c>
      <c r="I198">
        <f t="shared" si="3"/>
        <v>0</v>
      </c>
      <c r="J198">
        <v>0</v>
      </c>
      <c r="K198">
        <v>0</v>
      </c>
      <c r="L198">
        <v>16</v>
      </c>
      <c r="M198">
        <v>37.267000000000003</v>
      </c>
      <c r="N198">
        <v>20.14683333</v>
      </c>
      <c r="O198">
        <v>3</v>
      </c>
      <c r="Q198" t="s">
        <v>23</v>
      </c>
      <c r="R198" s="1">
        <v>41229.635416666664</v>
      </c>
      <c r="S198" s="1">
        <v>41230.46875</v>
      </c>
      <c r="T198">
        <v>20</v>
      </c>
      <c r="U198">
        <v>321</v>
      </c>
      <c r="V198">
        <v>322</v>
      </c>
      <c r="W198">
        <v>15.25</v>
      </c>
      <c r="X198">
        <v>11.25</v>
      </c>
    </row>
    <row r="199" spans="1:24" x14ac:dyDescent="0.2">
      <c r="A199">
        <v>2012901</v>
      </c>
      <c r="B199">
        <v>150</v>
      </c>
      <c r="C199">
        <v>2012901150</v>
      </c>
      <c r="D199" t="s">
        <v>26</v>
      </c>
      <c r="E199" t="str">
        <f>VLOOKUP(D199,[1]!Species_table[[SpeciesID]:[ID_new]],5,FALSE)</f>
        <v>NOCATCH</v>
      </c>
      <c r="F199" t="str">
        <f>VLOOKUP(E199,[1]!Species_table[[ID_new]:[Sci_name_new]],2,FALSE)</f>
        <v>NO CATCH</v>
      </c>
      <c r="G199" t="str">
        <f>VLOOKUP(E199,[1]!Species_table[[ID_new]:[fam_new]],3,FALSE)</f>
        <v>NO CATCH</v>
      </c>
      <c r="H199" t="s">
        <v>27</v>
      </c>
      <c r="I199">
        <f t="shared" si="3"/>
        <v>0</v>
      </c>
      <c r="J199">
        <v>0</v>
      </c>
      <c r="K199">
        <v>0</v>
      </c>
      <c r="L199">
        <v>14</v>
      </c>
      <c r="M199">
        <v>37.28166667</v>
      </c>
      <c r="N199">
        <v>20.149000000000001</v>
      </c>
      <c r="O199">
        <v>3</v>
      </c>
      <c r="Q199" t="s">
        <v>42</v>
      </c>
      <c r="R199" s="1">
        <v>41229.638888888891</v>
      </c>
      <c r="S199" s="1">
        <v>41230.458333333336</v>
      </c>
      <c r="T199">
        <v>19.667000000000002</v>
      </c>
      <c r="U199">
        <v>321</v>
      </c>
      <c r="V199">
        <v>322</v>
      </c>
      <c r="W199">
        <v>15.333</v>
      </c>
      <c r="X199">
        <v>11</v>
      </c>
    </row>
    <row r="200" spans="1:24" x14ac:dyDescent="0.2">
      <c r="A200">
        <v>2012901</v>
      </c>
      <c r="B200">
        <v>151</v>
      </c>
      <c r="C200">
        <v>2012901151</v>
      </c>
      <c r="D200" t="s">
        <v>33</v>
      </c>
      <c r="E200" t="str">
        <f>VLOOKUP(D200,[1]!Species_table[[SpeciesID]:[ID_new]],5,FALSE)</f>
        <v>LUTLU04</v>
      </c>
      <c r="F200" t="str">
        <f>VLOOKUP(E200,[1]!Species_table[[ID_new]:[Sci_name_new]],2,FALSE)</f>
        <v>Lutjanus gibbus</v>
      </c>
      <c r="G200" t="str">
        <f>VLOOKUP(E200,[1]!Species_table[[ID_new]:[fam_new]],3,FALSE)</f>
        <v>LUTJANIDAE</v>
      </c>
      <c r="H200" t="s">
        <v>29</v>
      </c>
      <c r="I200">
        <f t="shared" si="3"/>
        <v>1</v>
      </c>
      <c r="J200">
        <v>0.27</v>
      </c>
      <c r="K200">
        <v>1</v>
      </c>
      <c r="L200">
        <v>16</v>
      </c>
      <c r="M200">
        <v>37.279383330000002</v>
      </c>
      <c r="N200">
        <v>20.1509</v>
      </c>
      <c r="O200">
        <v>3</v>
      </c>
      <c r="Q200" t="s">
        <v>23</v>
      </c>
      <c r="R200" s="1">
        <v>41229.652777777781</v>
      </c>
      <c r="S200" s="1">
        <v>41230.451388888891</v>
      </c>
      <c r="T200">
        <v>19.167000000000002</v>
      </c>
      <c r="U200">
        <v>321</v>
      </c>
      <c r="V200">
        <v>322</v>
      </c>
      <c r="W200">
        <v>15.667</v>
      </c>
      <c r="X200">
        <v>10.833</v>
      </c>
    </row>
    <row r="201" spans="1:24" x14ac:dyDescent="0.2">
      <c r="A201">
        <v>2012901</v>
      </c>
      <c r="B201">
        <v>152</v>
      </c>
      <c r="C201">
        <v>2012901152</v>
      </c>
      <c r="D201" t="s">
        <v>32</v>
      </c>
      <c r="E201" t="str">
        <f>VLOOKUP(D201,[1]!Species_table[[SpeciesID]:[ID_new]],5,FALSE)</f>
        <v>MURGY13</v>
      </c>
      <c r="F201" t="str">
        <f>VLOOKUP(E201,[1]!Species_table[[ID_new]:[Sci_name_new]],2,FALSE)</f>
        <v>Gymnothorax javanicus</v>
      </c>
      <c r="G201" t="str">
        <f>VLOOKUP(E201,[1]!Species_table[[ID_new]:[fam_new]],3,FALSE)</f>
        <v>MURAENIDAE</v>
      </c>
      <c r="H201" t="s">
        <v>27</v>
      </c>
      <c r="I201">
        <f t="shared" si="3"/>
        <v>0</v>
      </c>
      <c r="J201">
        <v>7.47</v>
      </c>
      <c r="K201">
        <v>1</v>
      </c>
      <c r="L201">
        <v>13</v>
      </c>
      <c r="M201">
        <v>37.276166670000002</v>
      </c>
      <c r="N201">
        <v>20.151499999999999</v>
      </c>
      <c r="O201">
        <v>3</v>
      </c>
      <c r="Q201" t="s">
        <v>42</v>
      </c>
      <c r="R201" s="1">
        <v>41229.663888888892</v>
      </c>
      <c r="S201" s="1">
        <v>41230.446527777778</v>
      </c>
      <c r="T201">
        <v>18.783000000000001</v>
      </c>
      <c r="U201">
        <v>321</v>
      </c>
      <c r="V201">
        <v>322</v>
      </c>
      <c r="W201">
        <v>15.933</v>
      </c>
      <c r="X201">
        <v>10.717000000000001</v>
      </c>
    </row>
    <row r="202" spans="1:24" x14ac:dyDescent="0.2">
      <c r="A202">
        <v>2012901</v>
      </c>
      <c r="B202">
        <v>153</v>
      </c>
      <c r="C202">
        <v>2012901153</v>
      </c>
      <c r="D202" t="s">
        <v>26</v>
      </c>
      <c r="E202" t="str">
        <f>VLOOKUP(D202,[1]!Species_table[[SpeciesID]:[ID_new]],5,FALSE)</f>
        <v>NOCATCH</v>
      </c>
      <c r="F202" t="str">
        <f>VLOOKUP(E202,[1]!Species_table[[ID_new]:[Sci_name_new]],2,FALSE)</f>
        <v>NO CATCH</v>
      </c>
      <c r="G202" t="str">
        <f>VLOOKUP(E202,[1]!Species_table[[ID_new]:[fam_new]],3,FALSE)</f>
        <v>NO CATCH</v>
      </c>
      <c r="H202" t="s">
        <v>27</v>
      </c>
      <c r="I202">
        <f t="shared" si="3"/>
        <v>0</v>
      </c>
      <c r="J202">
        <v>0</v>
      </c>
      <c r="K202">
        <v>0</v>
      </c>
      <c r="L202">
        <v>36</v>
      </c>
      <c r="M202">
        <v>37.273000000000003</v>
      </c>
      <c r="N202">
        <v>20.16483333</v>
      </c>
      <c r="O202">
        <v>3</v>
      </c>
      <c r="Q202" t="s">
        <v>23</v>
      </c>
      <c r="R202" s="1">
        <v>41229.666666666664</v>
      </c>
      <c r="S202" s="1">
        <v>41230.458333333336</v>
      </c>
      <c r="T202">
        <v>19</v>
      </c>
      <c r="U202">
        <v>321</v>
      </c>
      <c r="V202">
        <v>322</v>
      </c>
      <c r="W202">
        <v>16</v>
      </c>
      <c r="X202">
        <v>11</v>
      </c>
    </row>
    <row r="203" spans="1:24" x14ac:dyDescent="0.2">
      <c r="A203">
        <v>2012901</v>
      </c>
      <c r="B203">
        <v>154</v>
      </c>
      <c r="C203">
        <v>2012901154</v>
      </c>
      <c r="D203" t="s">
        <v>80</v>
      </c>
      <c r="E203" t="str">
        <f>VLOOKUP(D203,[1]!Species_table[[SpeciesID]:[ID_new]],5,FALSE)</f>
        <v>SCMKA01</v>
      </c>
      <c r="F203" t="str">
        <f>VLOOKUP(E203,[1]!Species_table[[ID_new]:[Sci_name_new]],2,FALSE)</f>
        <v>Katsuwonus pelamis</v>
      </c>
      <c r="G203" t="str">
        <f>VLOOKUP(E203,[1]!Species_table[[ID_new]:[fam_new]],3,FALSE)</f>
        <v>SCOMBRIDAE</v>
      </c>
      <c r="H203" t="s">
        <v>25</v>
      </c>
      <c r="I203">
        <f t="shared" si="3"/>
        <v>1</v>
      </c>
      <c r="J203">
        <v>4.1399999999999997</v>
      </c>
      <c r="K203">
        <v>1</v>
      </c>
      <c r="L203">
        <v>0</v>
      </c>
      <c r="M203">
        <v>37.27266667</v>
      </c>
      <c r="N203">
        <v>20.140499999999999</v>
      </c>
      <c r="O203">
        <v>3</v>
      </c>
      <c r="Q203" t="s">
        <v>38</v>
      </c>
      <c r="R203" s="1">
        <v>41229.708333333336</v>
      </c>
      <c r="S203" s="1">
        <v>41230.291666666664</v>
      </c>
      <c r="T203">
        <v>14</v>
      </c>
      <c r="U203">
        <v>321</v>
      </c>
      <c r="V203">
        <v>322</v>
      </c>
      <c r="W203">
        <v>17</v>
      </c>
      <c r="X203">
        <v>7</v>
      </c>
    </row>
    <row r="204" spans="1:24" x14ac:dyDescent="0.2">
      <c r="A204">
        <v>2012901</v>
      </c>
      <c r="B204">
        <v>155</v>
      </c>
      <c r="C204">
        <v>2012901155</v>
      </c>
      <c r="D204" t="s">
        <v>43</v>
      </c>
      <c r="E204" t="str">
        <f>VLOOKUP(D204,[1]!Species_table[[SpeciesID]:[ID_new]],5,FALSE)</f>
        <v>LETLE13</v>
      </c>
      <c r="F204" t="str">
        <f>VLOOKUP(E204,[1]!Species_table[[ID_new]:[Sci_name_new]],2,FALSE)</f>
        <v>Lethrinus mahsena</v>
      </c>
      <c r="G204" t="str">
        <f>VLOOKUP(E204,[1]!Species_table[[ID_new]:[fam_new]],3,FALSE)</f>
        <v>LETHRINIDAE</v>
      </c>
      <c r="H204" t="s">
        <v>44</v>
      </c>
      <c r="I204">
        <f t="shared" si="3"/>
        <v>1</v>
      </c>
      <c r="J204">
        <v>0.72</v>
      </c>
      <c r="K204">
        <v>1</v>
      </c>
      <c r="L204">
        <v>21</v>
      </c>
      <c r="M204">
        <v>37.308250000000001</v>
      </c>
      <c r="N204">
        <v>20.357849999999999</v>
      </c>
      <c r="O204">
        <v>3</v>
      </c>
      <c r="Q204" t="s">
        <v>23</v>
      </c>
      <c r="R204" s="1">
        <v>41230.652777777781</v>
      </c>
      <c r="S204" s="1">
        <v>41231.298611111109</v>
      </c>
      <c r="T204">
        <v>15.5</v>
      </c>
      <c r="U204">
        <v>322</v>
      </c>
      <c r="V204">
        <v>323</v>
      </c>
      <c r="W204">
        <v>15.667</v>
      </c>
      <c r="X204">
        <v>7.1669999999999998</v>
      </c>
    </row>
    <row r="205" spans="1:24" x14ac:dyDescent="0.2">
      <c r="A205">
        <v>2012901</v>
      </c>
      <c r="B205">
        <v>155</v>
      </c>
      <c r="C205">
        <v>2012901155</v>
      </c>
      <c r="D205" t="s">
        <v>35</v>
      </c>
      <c r="E205" t="str">
        <f>VLOOKUP(D205,[1]!Species_table[[SpeciesID]:[ID_new]],5,FALSE)</f>
        <v>SEREP12</v>
      </c>
      <c r="F205" t="str">
        <f>VLOOKUP(E205,[1]!Species_table[[ID_new]:[Sci_name_new]],2,FALSE)</f>
        <v>Epinephelus fuscoguttatus</v>
      </c>
      <c r="G205" t="str">
        <f>VLOOKUP(E205,[1]!Species_table[[ID_new]:[fam_new]],3,FALSE)</f>
        <v>SERRANIDAE</v>
      </c>
      <c r="H205" t="s">
        <v>36</v>
      </c>
      <c r="I205">
        <f t="shared" si="3"/>
        <v>1</v>
      </c>
      <c r="J205">
        <v>6.8</v>
      </c>
      <c r="K205">
        <v>1</v>
      </c>
      <c r="L205">
        <v>21</v>
      </c>
      <c r="M205">
        <v>37.308250000000001</v>
      </c>
      <c r="N205">
        <v>20.357849999999999</v>
      </c>
      <c r="O205">
        <v>3</v>
      </c>
      <c r="Q205" t="s">
        <v>23</v>
      </c>
      <c r="R205" s="1">
        <v>41230.652777777781</v>
      </c>
      <c r="S205" s="1">
        <v>41231.298611111109</v>
      </c>
      <c r="T205">
        <v>15.5</v>
      </c>
      <c r="U205">
        <v>322</v>
      </c>
      <c r="V205">
        <v>323</v>
      </c>
      <c r="W205">
        <v>15.667</v>
      </c>
      <c r="X205">
        <v>7.1669999999999998</v>
      </c>
    </row>
    <row r="206" spans="1:24" x14ac:dyDescent="0.2">
      <c r="A206">
        <v>2012901</v>
      </c>
      <c r="B206">
        <v>156</v>
      </c>
      <c r="C206">
        <v>2012901156</v>
      </c>
      <c r="D206" t="s">
        <v>26</v>
      </c>
      <c r="E206" t="str">
        <f>VLOOKUP(D206,[1]!Species_table[[SpeciesID]:[ID_new]],5,FALSE)</f>
        <v>NOCATCH</v>
      </c>
      <c r="F206" t="str">
        <f>VLOOKUP(E206,[1]!Species_table[[ID_new]:[Sci_name_new]],2,FALSE)</f>
        <v>NO CATCH</v>
      </c>
      <c r="G206" t="str">
        <f>VLOOKUP(E206,[1]!Species_table[[ID_new]:[fam_new]],3,FALSE)</f>
        <v>NO CATCH</v>
      </c>
      <c r="H206" t="s">
        <v>27</v>
      </c>
      <c r="I206">
        <f t="shared" si="3"/>
        <v>0</v>
      </c>
      <c r="J206">
        <v>0</v>
      </c>
      <c r="K206">
        <v>0</v>
      </c>
      <c r="L206">
        <v>21</v>
      </c>
      <c r="M206">
        <v>37.308500000000002</v>
      </c>
      <c r="N206">
        <v>20.362500000000001</v>
      </c>
      <c r="O206">
        <v>3</v>
      </c>
      <c r="Q206" t="s">
        <v>23</v>
      </c>
      <c r="R206" s="1">
        <v>41230.65625</v>
      </c>
      <c r="S206" s="1">
        <v>41231.305555555555</v>
      </c>
      <c r="T206">
        <v>15.583</v>
      </c>
      <c r="U206">
        <v>322</v>
      </c>
      <c r="V206">
        <v>323</v>
      </c>
      <c r="W206">
        <v>15.75</v>
      </c>
      <c r="X206">
        <v>7.3330000000000002</v>
      </c>
    </row>
    <row r="207" spans="1:24" x14ac:dyDescent="0.2">
      <c r="A207">
        <v>2012901</v>
      </c>
      <c r="B207">
        <v>157</v>
      </c>
      <c r="C207">
        <v>2012901157</v>
      </c>
      <c r="D207" t="s">
        <v>26</v>
      </c>
      <c r="E207" t="str">
        <f>VLOOKUP(D207,[1]!Species_table[[SpeciesID]:[ID_new]],5,FALSE)</f>
        <v>NOCATCH</v>
      </c>
      <c r="F207" t="str">
        <f>VLOOKUP(E207,[1]!Species_table[[ID_new]:[Sci_name_new]],2,FALSE)</f>
        <v>NO CATCH</v>
      </c>
      <c r="G207" t="str">
        <f>VLOOKUP(E207,[1]!Species_table[[ID_new]:[fam_new]],3,FALSE)</f>
        <v>NO CATCH</v>
      </c>
      <c r="H207" t="s">
        <v>27</v>
      </c>
      <c r="I207">
        <f t="shared" si="3"/>
        <v>0</v>
      </c>
      <c r="J207">
        <v>0</v>
      </c>
      <c r="K207">
        <v>0</v>
      </c>
      <c r="L207">
        <v>17</v>
      </c>
      <c r="M207">
        <v>37.308500000000002</v>
      </c>
      <c r="N207">
        <v>20.367000000000001</v>
      </c>
      <c r="O207">
        <v>3</v>
      </c>
      <c r="Q207" t="s">
        <v>23</v>
      </c>
      <c r="R207" s="1">
        <v>41230.659722222219</v>
      </c>
      <c r="S207" s="1">
        <v>41231.309027777781</v>
      </c>
      <c r="T207">
        <v>15.583</v>
      </c>
      <c r="U207">
        <v>322</v>
      </c>
      <c r="V207">
        <v>323</v>
      </c>
      <c r="W207">
        <v>15.833</v>
      </c>
      <c r="X207">
        <v>7.4169999999999998</v>
      </c>
    </row>
    <row r="208" spans="1:24" x14ac:dyDescent="0.2">
      <c r="A208">
        <v>2012901</v>
      </c>
      <c r="B208">
        <v>158</v>
      </c>
      <c r="C208">
        <v>2012901158</v>
      </c>
      <c r="D208" t="s">
        <v>45</v>
      </c>
      <c r="E208" t="str">
        <f>VLOOKUP(D208,[1]!Species_table[[SpeciesID]:[ID_new]],5,FALSE)</f>
        <v>LETLE02</v>
      </c>
      <c r="F208" t="str">
        <f>VLOOKUP(E208,[1]!Species_table[[ID_new]:[Sci_name_new]],2,FALSE)</f>
        <v>Lethrinus lentjan</v>
      </c>
      <c r="G208" t="str">
        <f>VLOOKUP(E208,[1]!Species_table[[ID_new]:[fam_new]],3,FALSE)</f>
        <v>LETHRINIDAE</v>
      </c>
      <c r="H208" t="s">
        <v>44</v>
      </c>
      <c r="I208">
        <f t="shared" si="3"/>
        <v>1</v>
      </c>
      <c r="J208">
        <v>0.8</v>
      </c>
      <c r="K208">
        <v>1</v>
      </c>
      <c r="L208">
        <v>51</v>
      </c>
      <c r="M208">
        <v>37.35851667</v>
      </c>
      <c r="N208">
        <v>20.37446667</v>
      </c>
      <c r="O208">
        <v>3</v>
      </c>
      <c r="Q208" t="s">
        <v>23</v>
      </c>
      <c r="R208" s="1">
        <v>41230.673611111109</v>
      </c>
      <c r="S208" s="1">
        <v>41231.315972222219</v>
      </c>
      <c r="T208">
        <v>15.417</v>
      </c>
      <c r="U208">
        <v>322</v>
      </c>
      <c r="V208">
        <v>323</v>
      </c>
      <c r="W208">
        <v>16.167000000000002</v>
      </c>
      <c r="X208">
        <v>7.5830000000000002</v>
      </c>
    </row>
    <row r="209" spans="1:24" x14ac:dyDescent="0.2">
      <c r="A209">
        <v>2012901</v>
      </c>
      <c r="B209">
        <v>159</v>
      </c>
      <c r="C209">
        <v>2012901159</v>
      </c>
      <c r="D209" t="s">
        <v>45</v>
      </c>
      <c r="E209" t="str">
        <f>VLOOKUP(D209,[1]!Species_table[[SpeciesID]:[ID_new]],5,FALSE)</f>
        <v>LETLE02</v>
      </c>
      <c r="F209" t="str">
        <f>VLOOKUP(E209,[1]!Species_table[[ID_new]:[Sci_name_new]],2,FALSE)</f>
        <v>Lethrinus lentjan</v>
      </c>
      <c r="G209" t="str">
        <f>VLOOKUP(E209,[1]!Species_table[[ID_new]:[fam_new]],3,FALSE)</f>
        <v>LETHRINIDAE</v>
      </c>
      <c r="H209" t="s">
        <v>44</v>
      </c>
      <c r="I209">
        <f t="shared" si="3"/>
        <v>1</v>
      </c>
      <c r="J209">
        <v>0.53</v>
      </c>
      <c r="K209">
        <v>1</v>
      </c>
      <c r="L209">
        <v>50</v>
      </c>
      <c r="M209">
        <v>37.308516670000003</v>
      </c>
      <c r="N209">
        <v>20.382533330000001</v>
      </c>
      <c r="O209">
        <v>3</v>
      </c>
      <c r="Q209" t="s">
        <v>23</v>
      </c>
      <c r="R209" s="1">
        <v>41230.677083333336</v>
      </c>
      <c r="S209" s="1">
        <v>41231.330555555556</v>
      </c>
      <c r="T209">
        <v>15.683</v>
      </c>
      <c r="U209">
        <v>322</v>
      </c>
      <c r="V209">
        <v>323</v>
      </c>
      <c r="W209">
        <v>16.25</v>
      </c>
      <c r="X209">
        <v>7.9329999999999998</v>
      </c>
    </row>
    <row r="210" spans="1:24" x14ac:dyDescent="0.2">
      <c r="A210">
        <v>2012901</v>
      </c>
      <c r="B210">
        <v>159</v>
      </c>
      <c r="C210">
        <v>2012901159</v>
      </c>
      <c r="D210" t="s">
        <v>79</v>
      </c>
      <c r="E210" t="str">
        <f>VLOOKUP(D210,[1]!Species_table[[SpeciesID]:[ID_new]],5,FALSE)</f>
        <v>MURGY07</v>
      </c>
      <c r="F210" t="str">
        <f>VLOOKUP(E210,[1]!Species_table[[ID_new]:[Sci_name_new]],2,FALSE)</f>
        <v>Gymnothorax flavimarginatus</v>
      </c>
      <c r="G210" t="str">
        <f>VLOOKUP(E210,[1]!Species_table[[ID_new]:[fam_new]],3,FALSE)</f>
        <v>MURAENIDAE</v>
      </c>
      <c r="H210" t="s">
        <v>27</v>
      </c>
      <c r="I210">
        <f t="shared" si="3"/>
        <v>0</v>
      </c>
      <c r="J210">
        <v>9.61</v>
      </c>
      <c r="K210">
        <v>2</v>
      </c>
      <c r="L210">
        <v>50</v>
      </c>
      <c r="M210">
        <v>37.308516670000003</v>
      </c>
      <c r="N210">
        <v>20.382533330000001</v>
      </c>
      <c r="O210">
        <v>3</v>
      </c>
      <c r="Q210" t="s">
        <v>23</v>
      </c>
      <c r="R210" s="1">
        <v>41230.677083333336</v>
      </c>
      <c r="S210" s="1">
        <v>41231.330555555556</v>
      </c>
      <c r="T210">
        <v>15.683</v>
      </c>
      <c r="U210">
        <v>322</v>
      </c>
      <c r="V210">
        <v>323</v>
      </c>
      <c r="W210">
        <v>16.25</v>
      </c>
      <c r="X210">
        <v>7.9329999999999998</v>
      </c>
    </row>
    <row r="211" spans="1:24" x14ac:dyDescent="0.2">
      <c r="A211">
        <v>2012901</v>
      </c>
      <c r="B211">
        <v>159</v>
      </c>
      <c r="C211">
        <v>2012901159</v>
      </c>
      <c r="D211" t="s">
        <v>32</v>
      </c>
      <c r="E211" t="str">
        <f>VLOOKUP(D211,[1]!Species_table[[SpeciesID]:[ID_new]],5,FALSE)</f>
        <v>MURGY13</v>
      </c>
      <c r="F211" t="str">
        <f>VLOOKUP(E211,[1]!Species_table[[ID_new]:[Sci_name_new]],2,FALSE)</f>
        <v>Gymnothorax javanicus</v>
      </c>
      <c r="G211" t="str">
        <f>VLOOKUP(E211,[1]!Species_table[[ID_new]:[fam_new]],3,FALSE)</f>
        <v>MURAENIDAE</v>
      </c>
      <c r="H211" t="s">
        <v>27</v>
      </c>
      <c r="I211">
        <f t="shared" si="3"/>
        <v>0</v>
      </c>
      <c r="J211">
        <v>6.75</v>
      </c>
      <c r="K211">
        <v>1</v>
      </c>
      <c r="L211">
        <v>50</v>
      </c>
      <c r="M211">
        <v>37.308516670000003</v>
      </c>
      <c r="N211">
        <v>20.382533330000001</v>
      </c>
      <c r="O211">
        <v>3</v>
      </c>
      <c r="Q211" t="s">
        <v>23</v>
      </c>
      <c r="R211" s="1">
        <v>41230.677083333336</v>
      </c>
      <c r="S211" s="1">
        <v>41231.330555555556</v>
      </c>
      <c r="T211">
        <v>15.683</v>
      </c>
      <c r="U211">
        <v>322</v>
      </c>
      <c r="V211">
        <v>323</v>
      </c>
      <c r="W211">
        <v>16.25</v>
      </c>
      <c r="X211">
        <v>7.9329999999999998</v>
      </c>
    </row>
    <row r="212" spans="1:24" x14ac:dyDescent="0.2">
      <c r="A212">
        <v>2012901</v>
      </c>
      <c r="B212">
        <v>160</v>
      </c>
      <c r="C212">
        <v>2012901160</v>
      </c>
      <c r="D212" t="s">
        <v>26</v>
      </c>
      <c r="E212" t="str">
        <f>VLOOKUP(D212,[1]!Species_table[[SpeciesID]:[ID_new]],5,FALSE)</f>
        <v>NOCATCH</v>
      </c>
      <c r="F212" t="str">
        <f>VLOOKUP(E212,[1]!Species_table[[ID_new]:[Sci_name_new]],2,FALSE)</f>
        <v>NO CATCH</v>
      </c>
      <c r="G212" t="str">
        <f>VLOOKUP(E212,[1]!Species_table[[ID_new]:[fam_new]],3,FALSE)</f>
        <v>NO CATCH</v>
      </c>
      <c r="H212" t="s">
        <v>27</v>
      </c>
      <c r="I212">
        <f t="shared" si="3"/>
        <v>0</v>
      </c>
      <c r="J212">
        <v>0</v>
      </c>
      <c r="K212">
        <v>0</v>
      </c>
      <c r="L212">
        <v>25</v>
      </c>
      <c r="M212">
        <v>37.308500000000002</v>
      </c>
      <c r="N212">
        <v>20.389333329999999</v>
      </c>
      <c r="O212">
        <v>3</v>
      </c>
      <c r="Q212" t="s">
        <v>23</v>
      </c>
      <c r="R212" s="1">
        <v>41230.6875</v>
      </c>
      <c r="S212" s="1">
        <v>41231.340277777781</v>
      </c>
      <c r="T212">
        <v>15.667</v>
      </c>
      <c r="U212">
        <v>322</v>
      </c>
      <c r="V212">
        <v>323</v>
      </c>
      <c r="W212">
        <v>16.5</v>
      </c>
      <c r="X212">
        <v>8.1669999999999998</v>
      </c>
    </row>
    <row r="213" spans="1:24" x14ac:dyDescent="0.2">
      <c r="A213">
        <v>2012901</v>
      </c>
      <c r="B213">
        <v>161</v>
      </c>
      <c r="C213">
        <v>2012901161</v>
      </c>
      <c r="D213" t="s">
        <v>26</v>
      </c>
      <c r="E213" t="str">
        <f>VLOOKUP(D213,[1]!Species_table[[SpeciesID]:[ID_new]],5,FALSE)</f>
        <v>NOCATCH</v>
      </c>
      <c r="F213" t="str">
        <f>VLOOKUP(E213,[1]!Species_table[[ID_new]:[Sci_name_new]],2,FALSE)</f>
        <v>NO CATCH</v>
      </c>
      <c r="G213" t="str">
        <f>VLOOKUP(E213,[1]!Species_table[[ID_new]:[fam_new]],3,FALSE)</f>
        <v>NO CATCH</v>
      </c>
      <c r="H213" t="s">
        <v>27</v>
      </c>
      <c r="I213">
        <f t="shared" si="3"/>
        <v>0</v>
      </c>
      <c r="J213">
        <v>0</v>
      </c>
      <c r="K213">
        <v>0</v>
      </c>
      <c r="L213">
        <v>44</v>
      </c>
      <c r="M213">
        <v>37.304499999999997</v>
      </c>
      <c r="N213">
        <v>20.394166670000001</v>
      </c>
      <c r="O213">
        <v>3</v>
      </c>
      <c r="Q213" t="s">
        <v>23</v>
      </c>
      <c r="R213" s="1">
        <v>41230.690972222219</v>
      </c>
      <c r="S213" s="1">
        <v>41231.368055555555</v>
      </c>
      <c r="T213">
        <v>16.25</v>
      </c>
      <c r="U213">
        <v>322</v>
      </c>
      <c r="V213">
        <v>323</v>
      </c>
      <c r="W213">
        <v>16.582999999999998</v>
      </c>
      <c r="X213">
        <v>8.8330000000000002</v>
      </c>
    </row>
    <row r="214" spans="1:24" x14ac:dyDescent="0.2">
      <c r="A214">
        <v>2012901</v>
      </c>
      <c r="B214">
        <v>162</v>
      </c>
      <c r="C214">
        <v>2012901162</v>
      </c>
      <c r="D214" t="s">
        <v>34</v>
      </c>
      <c r="E214" t="str">
        <f>VLOOKUP(D214,[1]!Species_table[[SpeciesID]:[ID_new]],5,FALSE)</f>
        <v>HOLSA03</v>
      </c>
      <c r="F214" t="str">
        <f>VLOOKUP(E214,[1]!Species_table[[ID_new]:[Sci_name_new]],2,FALSE)</f>
        <v>Sargocentron spiniferum</v>
      </c>
      <c r="G214" t="str">
        <f>VLOOKUP(E214,[1]!Species_table[[ID_new]:[fam_new]],3,FALSE)</f>
        <v>HOLOCENTRIDAE</v>
      </c>
      <c r="H214" t="s">
        <v>27</v>
      </c>
      <c r="I214">
        <f t="shared" si="3"/>
        <v>0</v>
      </c>
      <c r="J214">
        <v>0.43</v>
      </c>
      <c r="K214">
        <v>1</v>
      </c>
      <c r="L214">
        <v>40</v>
      </c>
      <c r="M214">
        <v>37.304416670000002</v>
      </c>
      <c r="N214">
        <v>20.400433329999998</v>
      </c>
      <c r="O214">
        <v>2</v>
      </c>
      <c r="Q214" t="s">
        <v>23</v>
      </c>
      <c r="R214" s="1">
        <v>41230.697916666664</v>
      </c>
      <c r="S214" s="1">
        <v>41231.420138888891</v>
      </c>
      <c r="T214">
        <v>17.332999999999998</v>
      </c>
      <c r="U214">
        <v>322</v>
      </c>
      <c r="V214">
        <v>323</v>
      </c>
      <c r="W214">
        <v>16.75</v>
      </c>
      <c r="X214">
        <v>10.083</v>
      </c>
    </row>
    <row r="215" spans="1:24" x14ac:dyDescent="0.2">
      <c r="A215">
        <v>2012901</v>
      </c>
      <c r="B215">
        <v>163</v>
      </c>
      <c r="C215">
        <v>2012901163</v>
      </c>
      <c r="D215" t="s">
        <v>26</v>
      </c>
      <c r="E215" t="str">
        <f>VLOOKUP(D215,[1]!Species_table[[SpeciesID]:[ID_new]],5,FALSE)</f>
        <v>NOCATCH</v>
      </c>
      <c r="F215" t="str">
        <f>VLOOKUP(E215,[1]!Species_table[[ID_new]:[Sci_name_new]],2,FALSE)</f>
        <v>NO CATCH</v>
      </c>
      <c r="G215" t="str">
        <f>VLOOKUP(E215,[1]!Species_table[[ID_new]:[fam_new]],3,FALSE)</f>
        <v>NO CATCH</v>
      </c>
      <c r="H215" t="s">
        <v>27</v>
      </c>
      <c r="I215">
        <f t="shared" si="3"/>
        <v>0</v>
      </c>
      <c r="J215">
        <v>0</v>
      </c>
      <c r="K215">
        <v>0</v>
      </c>
      <c r="L215">
        <v>23</v>
      </c>
      <c r="M215">
        <v>37.308333330000004</v>
      </c>
      <c r="N215">
        <v>20.398499999999999</v>
      </c>
      <c r="O215">
        <v>3</v>
      </c>
      <c r="Q215" t="s">
        <v>23</v>
      </c>
      <c r="R215" s="1">
        <v>41230.708333333336</v>
      </c>
      <c r="S215" s="1">
        <v>41231.357638888891</v>
      </c>
      <c r="T215">
        <v>15.583</v>
      </c>
      <c r="U215">
        <v>322</v>
      </c>
      <c r="V215">
        <v>323</v>
      </c>
      <c r="W215">
        <v>17</v>
      </c>
      <c r="X215">
        <v>8.5830000000000002</v>
      </c>
    </row>
    <row r="216" spans="1:24" x14ac:dyDescent="0.2">
      <c r="A216">
        <v>2012901</v>
      </c>
      <c r="B216">
        <v>164</v>
      </c>
      <c r="C216">
        <v>2012901164</v>
      </c>
      <c r="D216" t="s">
        <v>28</v>
      </c>
      <c r="E216" t="str">
        <f>VLOOKUP(D216,[1]!Species_table[[SpeciesID]:[ID_new]],5,FALSE)</f>
        <v>LUTLU06</v>
      </c>
      <c r="F216" t="str">
        <f>VLOOKUP(E216,[1]!Species_table[[ID_new]:[Sci_name_new]],2,FALSE)</f>
        <v>Lutjanus bohar</v>
      </c>
      <c r="G216" t="str">
        <f>VLOOKUP(E216,[1]!Species_table[[ID_new]:[fam_new]],3,FALSE)</f>
        <v>LUTJANIDAE</v>
      </c>
      <c r="H216" t="s">
        <v>29</v>
      </c>
      <c r="I216">
        <f t="shared" si="3"/>
        <v>1</v>
      </c>
      <c r="J216">
        <v>4.5999999999999996</v>
      </c>
      <c r="K216">
        <v>1</v>
      </c>
      <c r="L216">
        <v>95</v>
      </c>
      <c r="M216">
        <v>37.313383330000001</v>
      </c>
      <c r="N216">
        <v>20.392366670000001</v>
      </c>
      <c r="O216">
        <v>3</v>
      </c>
      <c r="Q216" t="s">
        <v>23</v>
      </c>
      <c r="R216" s="1">
        <v>41230.715277777781</v>
      </c>
      <c r="S216" s="1">
        <v>41231.392361111109</v>
      </c>
      <c r="T216">
        <v>16.25</v>
      </c>
      <c r="U216">
        <v>322</v>
      </c>
      <c r="V216">
        <v>323</v>
      </c>
      <c r="W216">
        <v>17.167000000000002</v>
      </c>
      <c r="X216">
        <v>9.4169999999999998</v>
      </c>
    </row>
    <row r="217" spans="1:24" x14ac:dyDescent="0.2">
      <c r="A217">
        <v>2012901</v>
      </c>
      <c r="B217">
        <v>165</v>
      </c>
      <c r="C217">
        <v>2012901165</v>
      </c>
      <c r="D217" t="s">
        <v>26</v>
      </c>
      <c r="E217" t="str">
        <f>VLOOKUP(D217,[1]!Species_table[[SpeciesID]:[ID_new]],5,FALSE)</f>
        <v>NOCATCH</v>
      </c>
      <c r="F217" t="str">
        <f>VLOOKUP(E217,[1]!Species_table[[ID_new]:[Sci_name_new]],2,FALSE)</f>
        <v>NO CATCH</v>
      </c>
      <c r="G217" t="str">
        <f>VLOOKUP(E217,[1]!Species_table[[ID_new]:[fam_new]],3,FALSE)</f>
        <v>NO CATCH</v>
      </c>
      <c r="H217" t="s">
        <v>27</v>
      </c>
      <c r="I217">
        <f t="shared" si="3"/>
        <v>0</v>
      </c>
      <c r="J217">
        <v>0</v>
      </c>
      <c r="K217">
        <v>0</v>
      </c>
      <c r="L217">
        <v>25</v>
      </c>
      <c r="M217">
        <v>37.3125</v>
      </c>
      <c r="N217">
        <v>20.390333330000001</v>
      </c>
      <c r="O217">
        <v>3</v>
      </c>
      <c r="Q217" t="s">
        <v>23</v>
      </c>
      <c r="R217" s="1">
        <v>41230.71875</v>
      </c>
      <c r="S217" s="1">
        <v>41231.239583333336</v>
      </c>
      <c r="T217">
        <v>12.5</v>
      </c>
      <c r="U217">
        <v>322</v>
      </c>
      <c r="V217">
        <v>323</v>
      </c>
      <c r="W217">
        <v>17.25</v>
      </c>
      <c r="X217">
        <v>5.75</v>
      </c>
    </row>
    <row r="218" spans="1:24" x14ac:dyDescent="0.2">
      <c r="A218">
        <v>2012901</v>
      </c>
      <c r="B218">
        <v>166</v>
      </c>
      <c r="C218">
        <v>2012901166</v>
      </c>
      <c r="D218" t="s">
        <v>26</v>
      </c>
      <c r="E218" t="str">
        <f>VLOOKUP(D218,[1]!Species_table[[SpeciesID]:[ID_new]],5,FALSE)</f>
        <v>NOCATCH</v>
      </c>
      <c r="F218" t="str">
        <f>VLOOKUP(E218,[1]!Species_table[[ID_new]:[Sci_name_new]],2,FALSE)</f>
        <v>NO CATCH</v>
      </c>
      <c r="G218" t="str">
        <f>VLOOKUP(E218,[1]!Species_table[[ID_new]:[fam_new]],3,FALSE)</f>
        <v>NO CATCH</v>
      </c>
      <c r="H218" t="s">
        <v>27</v>
      </c>
      <c r="I218">
        <f t="shared" si="3"/>
        <v>0</v>
      </c>
      <c r="J218">
        <v>0</v>
      </c>
      <c r="K218">
        <v>0</v>
      </c>
      <c r="L218">
        <v>40</v>
      </c>
      <c r="M218">
        <v>37.312333330000001</v>
      </c>
      <c r="N218">
        <v>20.3765</v>
      </c>
      <c r="O218">
        <v>3</v>
      </c>
      <c r="Q218" t="s">
        <v>23</v>
      </c>
      <c r="R218" s="1">
        <v>41230.725694444445</v>
      </c>
      <c r="S218" s="1">
        <v>41231.322916666664</v>
      </c>
      <c r="T218">
        <v>14.333</v>
      </c>
      <c r="U218">
        <v>322</v>
      </c>
      <c r="V218">
        <v>323</v>
      </c>
      <c r="W218">
        <v>17.417000000000002</v>
      </c>
      <c r="X218">
        <v>7.75</v>
      </c>
    </row>
    <row r="219" spans="1:24" x14ac:dyDescent="0.2">
      <c r="A219">
        <v>2012901</v>
      </c>
      <c r="B219">
        <v>167</v>
      </c>
      <c r="C219">
        <v>2012901167</v>
      </c>
      <c r="D219" t="s">
        <v>32</v>
      </c>
      <c r="E219" t="str">
        <f>VLOOKUP(D219,[1]!Species_table[[SpeciesID]:[ID_new]],5,FALSE)</f>
        <v>MURGY13</v>
      </c>
      <c r="F219" t="str">
        <f>VLOOKUP(E219,[1]!Species_table[[ID_new]:[Sci_name_new]],2,FALSE)</f>
        <v>Gymnothorax javanicus</v>
      </c>
      <c r="G219" t="str">
        <f>VLOOKUP(E219,[1]!Species_table[[ID_new]:[fam_new]],3,FALSE)</f>
        <v>MURAENIDAE</v>
      </c>
      <c r="H219" t="s">
        <v>27</v>
      </c>
      <c r="I219">
        <f t="shared" si="3"/>
        <v>0</v>
      </c>
      <c r="J219">
        <v>5.04</v>
      </c>
      <c r="K219">
        <v>1</v>
      </c>
      <c r="L219">
        <v>25</v>
      </c>
      <c r="M219">
        <v>37.308050000000001</v>
      </c>
      <c r="N219">
        <v>20.352650000000001</v>
      </c>
      <c r="O219">
        <v>3</v>
      </c>
      <c r="Q219" t="s">
        <v>23</v>
      </c>
      <c r="R219" s="1">
        <v>41230.738194444442</v>
      </c>
      <c r="S219" s="1">
        <v>41231.284722222219</v>
      </c>
      <c r="T219">
        <v>13.117000000000001</v>
      </c>
      <c r="U219">
        <v>322</v>
      </c>
      <c r="V219">
        <v>323</v>
      </c>
      <c r="W219">
        <v>17.716999999999999</v>
      </c>
      <c r="X219">
        <v>6.8330000000000002</v>
      </c>
    </row>
    <row r="220" spans="1:24" x14ac:dyDescent="0.2">
      <c r="A220">
        <v>2012901</v>
      </c>
      <c r="B220">
        <v>168</v>
      </c>
      <c r="C220">
        <v>2012901168</v>
      </c>
      <c r="D220" t="s">
        <v>26</v>
      </c>
      <c r="E220" t="str">
        <f>VLOOKUP(D220,[1]!Species_table[[SpeciesID]:[ID_new]],5,FALSE)</f>
        <v>NOCATCH</v>
      </c>
      <c r="F220" t="str">
        <f>VLOOKUP(E220,[1]!Species_table[[ID_new]:[Sci_name_new]],2,FALSE)</f>
        <v>NO CATCH</v>
      </c>
      <c r="G220" t="str">
        <f>VLOOKUP(E220,[1]!Species_table[[ID_new]:[fam_new]],3,FALSE)</f>
        <v>NO CATCH</v>
      </c>
      <c r="H220" t="s">
        <v>27</v>
      </c>
      <c r="I220">
        <f t="shared" si="3"/>
        <v>0</v>
      </c>
      <c r="J220">
        <v>0</v>
      </c>
      <c r="K220">
        <v>0</v>
      </c>
      <c r="L220">
        <v>25</v>
      </c>
      <c r="M220">
        <v>36.941166670000001</v>
      </c>
      <c r="N220">
        <v>21.795000000000002</v>
      </c>
      <c r="O220">
        <v>1</v>
      </c>
      <c r="Q220" t="s">
        <v>23</v>
      </c>
      <c r="R220" s="1">
        <v>41233.4375</v>
      </c>
      <c r="S220" s="1">
        <v>41235.309027777781</v>
      </c>
      <c r="T220">
        <v>44.917000000000002</v>
      </c>
      <c r="U220">
        <v>325</v>
      </c>
      <c r="V220">
        <v>327</v>
      </c>
      <c r="W220">
        <v>10.5</v>
      </c>
      <c r="X220">
        <v>7.4169999999999998</v>
      </c>
    </row>
    <row r="221" spans="1:24" x14ac:dyDescent="0.2">
      <c r="A221">
        <v>2012901</v>
      </c>
      <c r="B221">
        <v>169</v>
      </c>
      <c r="C221">
        <v>2012901169</v>
      </c>
      <c r="D221" t="s">
        <v>28</v>
      </c>
      <c r="E221" t="str">
        <f>VLOOKUP(D221,[1]!Species_table[[SpeciesID]:[ID_new]],5,FALSE)</f>
        <v>LUTLU06</v>
      </c>
      <c r="F221" t="str">
        <f>VLOOKUP(E221,[1]!Species_table[[ID_new]:[Sci_name_new]],2,FALSE)</f>
        <v>Lutjanus bohar</v>
      </c>
      <c r="G221" t="str">
        <f>VLOOKUP(E221,[1]!Species_table[[ID_new]:[fam_new]],3,FALSE)</f>
        <v>LUTJANIDAE</v>
      </c>
      <c r="H221" t="s">
        <v>29</v>
      </c>
      <c r="I221">
        <f t="shared" si="3"/>
        <v>1</v>
      </c>
      <c r="J221">
        <v>3.65</v>
      </c>
      <c r="K221">
        <v>1</v>
      </c>
      <c r="L221">
        <v>40</v>
      </c>
      <c r="M221">
        <v>36.944800000000001</v>
      </c>
      <c r="N221">
        <v>21.79743333</v>
      </c>
      <c r="O221">
        <v>1</v>
      </c>
      <c r="Q221" t="s">
        <v>23</v>
      </c>
      <c r="R221" s="1">
        <v>41233.447916666664</v>
      </c>
      <c r="S221" s="1">
        <v>41235.315972222219</v>
      </c>
      <c r="T221">
        <v>44.832999999999998</v>
      </c>
      <c r="U221">
        <v>325</v>
      </c>
      <c r="V221">
        <v>327</v>
      </c>
      <c r="W221">
        <v>10.75</v>
      </c>
      <c r="X221">
        <v>7.5830000000000002</v>
      </c>
    </row>
    <row r="222" spans="1:24" x14ac:dyDescent="0.2">
      <c r="A222">
        <v>2012901</v>
      </c>
      <c r="B222">
        <v>170</v>
      </c>
      <c r="C222">
        <v>2012901170</v>
      </c>
      <c r="D222" t="s">
        <v>26</v>
      </c>
      <c r="E222" t="str">
        <f>VLOOKUP(D222,[1]!Species_table[[SpeciesID]:[ID_new]],5,FALSE)</f>
        <v>NOCATCH</v>
      </c>
      <c r="F222" t="str">
        <f>VLOOKUP(E222,[1]!Species_table[[ID_new]:[Sci_name_new]],2,FALSE)</f>
        <v>NO CATCH</v>
      </c>
      <c r="G222" t="str">
        <f>VLOOKUP(E222,[1]!Species_table[[ID_new]:[fam_new]],3,FALSE)</f>
        <v>NO CATCH</v>
      </c>
      <c r="H222" t="s">
        <v>27</v>
      </c>
      <c r="I222">
        <f t="shared" si="3"/>
        <v>0</v>
      </c>
      <c r="J222">
        <v>0</v>
      </c>
      <c r="K222">
        <v>0</v>
      </c>
      <c r="L222">
        <v>70</v>
      </c>
      <c r="M222">
        <v>36.944499999999998</v>
      </c>
      <c r="N222">
        <v>21.801333329999999</v>
      </c>
      <c r="O222">
        <v>1</v>
      </c>
      <c r="Q222" t="s">
        <v>23</v>
      </c>
      <c r="R222" s="1">
        <v>41233.458333333336</v>
      </c>
      <c r="S222" s="1">
        <v>41235.322916666664</v>
      </c>
      <c r="T222">
        <v>44.75</v>
      </c>
      <c r="U222">
        <v>325</v>
      </c>
      <c r="V222">
        <v>327</v>
      </c>
      <c r="W222">
        <v>11</v>
      </c>
      <c r="X222">
        <v>7.75</v>
      </c>
    </row>
    <row r="223" spans="1:24" x14ac:dyDescent="0.2">
      <c r="A223">
        <v>2012901</v>
      </c>
      <c r="B223">
        <v>171</v>
      </c>
      <c r="C223">
        <v>2012901171</v>
      </c>
      <c r="D223" t="s">
        <v>28</v>
      </c>
      <c r="E223" t="str">
        <f>VLOOKUP(D223,[1]!Species_table[[SpeciesID]:[ID_new]],5,FALSE)</f>
        <v>LUTLU06</v>
      </c>
      <c r="F223" t="str">
        <f>VLOOKUP(E223,[1]!Species_table[[ID_new]:[Sci_name_new]],2,FALSE)</f>
        <v>Lutjanus bohar</v>
      </c>
      <c r="G223" t="str">
        <f>VLOOKUP(E223,[1]!Species_table[[ID_new]:[fam_new]],3,FALSE)</f>
        <v>LUTJANIDAE</v>
      </c>
      <c r="H223" t="s">
        <v>29</v>
      </c>
      <c r="I223">
        <f t="shared" si="3"/>
        <v>1</v>
      </c>
      <c r="J223">
        <v>3.91</v>
      </c>
      <c r="K223">
        <v>1</v>
      </c>
      <c r="L223">
        <v>22</v>
      </c>
      <c r="M223">
        <v>36.941166670000001</v>
      </c>
      <c r="N223">
        <v>21.801333329999999</v>
      </c>
      <c r="O223">
        <v>1</v>
      </c>
      <c r="Q223" t="s">
        <v>23</v>
      </c>
      <c r="R223" s="1">
        <v>41233.461805555555</v>
      </c>
      <c r="S223" s="1">
        <v>41235.329861111109</v>
      </c>
      <c r="T223">
        <v>44.832999999999998</v>
      </c>
      <c r="U223">
        <v>325</v>
      </c>
      <c r="V223">
        <v>327</v>
      </c>
      <c r="W223">
        <v>11.083</v>
      </c>
      <c r="X223">
        <v>7.9169999999999998</v>
      </c>
    </row>
    <row r="224" spans="1:24" x14ac:dyDescent="0.2">
      <c r="A224">
        <v>2012901</v>
      </c>
      <c r="B224">
        <v>171</v>
      </c>
      <c r="C224">
        <v>2012901171</v>
      </c>
      <c r="D224" t="s">
        <v>32</v>
      </c>
      <c r="E224" t="str">
        <f>VLOOKUP(D224,[1]!Species_table[[SpeciesID]:[ID_new]],5,FALSE)</f>
        <v>MURGY13</v>
      </c>
      <c r="F224" t="str">
        <f>VLOOKUP(E224,[1]!Species_table[[ID_new]:[Sci_name_new]],2,FALSE)</f>
        <v>Gymnothorax javanicus</v>
      </c>
      <c r="G224" t="str">
        <f>VLOOKUP(E224,[1]!Species_table[[ID_new]:[fam_new]],3,FALSE)</f>
        <v>MURAENIDAE</v>
      </c>
      <c r="H224" t="s">
        <v>27</v>
      </c>
      <c r="I224">
        <f t="shared" si="3"/>
        <v>0</v>
      </c>
      <c r="J224">
        <v>3.38</v>
      </c>
      <c r="K224">
        <v>1</v>
      </c>
      <c r="L224">
        <v>22</v>
      </c>
      <c r="M224">
        <v>36.941166670000001</v>
      </c>
      <c r="N224">
        <v>21.801333329999999</v>
      </c>
      <c r="O224">
        <v>1</v>
      </c>
      <c r="Q224" t="s">
        <v>23</v>
      </c>
      <c r="R224" s="1">
        <v>41233.461805555555</v>
      </c>
      <c r="S224" s="1">
        <v>41235.329861111109</v>
      </c>
      <c r="T224">
        <v>44.832999999999998</v>
      </c>
      <c r="U224">
        <v>325</v>
      </c>
      <c r="V224">
        <v>327</v>
      </c>
      <c r="W224">
        <v>11.083</v>
      </c>
      <c r="X224">
        <v>7.9169999999999998</v>
      </c>
    </row>
    <row r="225" spans="1:24" x14ac:dyDescent="0.2">
      <c r="A225">
        <v>2012901</v>
      </c>
      <c r="B225">
        <v>172</v>
      </c>
      <c r="C225">
        <v>2012901172</v>
      </c>
      <c r="D225" t="s">
        <v>45</v>
      </c>
      <c r="E225" t="str">
        <f>VLOOKUP(D225,[1]!Species_table[[SpeciesID]:[ID_new]],5,FALSE)</f>
        <v>LETLE02</v>
      </c>
      <c r="F225" t="str">
        <f>VLOOKUP(E225,[1]!Species_table[[ID_new]:[Sci_name_new]],2,FALSE)</f>
        <v>Lethrinus lentjan</v>
      </c>
      <c r="G225" t="str">
        <f>VLOOKUP(E225,[1]!Species_table[[ID_new]:[fam_new]],3,FALSE)</f>
        <v>LETHRINIDAE</v>
      </c>
      <c r="H225" t="s">
        <v>44</v>
      </c>
      <c r="I225">
        <f t="shared" si="3"/>
        <v>1</v>
      </c>
      <c r="J225">
        <v>0.93</v>
      </c>
      <c r="K225">
        <v>1</v>
      </c>
      <c r="L225">
        <v>36</v>
      </c>
      <c r="M225">
        <v>36.941216670000003</v>
      </c>
      <c r="N225">
        <v>21.805783330000001</v>
      </c>
      <c r="O225">
        <v>1</v>
      </c>
      <c r="Q225" t="s">
        <v>23</v>
      </c>
      <c r="R225" s="1">
        <v>41233.465277777781</v>
      </c>
      <c r="S225" s="1">
        <v>41235.336805555555</v>
      </c>
      <c r="T225">
        <v>44.917000000000002</v>
      </c>
      <c r="U225">
        <v>325</v>
      </c>
      <c r="V225">
        <v>327</v>
      </c>
      <c r="W225">
        <v>11.167</v>
      </c>
      <c r="X225">
        <v>8.0830000000000002</v>
      </c>
    </row>
    <row r="226" spans="1:24" x14ac:dyDescent="0.2">
      <c r="A226">
        <v>2012901</v>
      </c>
      <c r="B226">
        <v>172</v>
      </c>
      <c r="C226">
        <v>2012901172</v>
      </c>
      <c r="D226" t="s">
        <v>32</v>
      </c>
      <c r="E226" t="str">
        <f>VLOOKUP(D226,[1]!Species_table[[SpeciesID]:[ID_new]],5,FALSE)</f>
        <v>MURGY13</v>
      </c>
      <c r="F226" t="str">
        <f>VLOOKUP(E226,[1]!Species_table[[ID_new]:[Sci_name_new]],2,FALSE)</f>
        <v>Gymnothorax javanicus</v>
      </c>
      <c r="G226" t="str">
        <f>VLOOKUP(E226,[1]!Species_table[[ID_new]:[fam_new]],3,FALSE)</f>
        <v>MURAENIDAE</v>
      </c>
      <c r="H226" t="s">
        <v>27</v>
      </c>
      <c r="I226">
        <f t="shared" si="3"/>
        <v>0</v>
      </c>
      <c r="J226">
        <v>2.2000000000000002</v>
      </c>
      <c r="K226">
        <v>1</v>
      </c>
      <c r="L226">
        <v>36</v>
      </c>
      <c r="M226">
        <v>36.941216670000003</v>
      </c>
      <c r="N226">
        <v>21.805783330000001</v>
      </c>
      <c r="O226">
        <v>1</v>
      </c>
      <c r="Q226" t="s">
        <v>23</v>
      </c>
      <c r="R226" s="1">
        <v>41233.465277777781</v>
      </c>
      <c r="S226" s="1">
        <v>41235.336805555555</v>
      </c>
      <c r="T226">
        <v>44.917000000000002</v>
      </c>
      <c r="U226">
        <v>325</v>
      </c>
      <c r="V226">
        <v>327</v>
      </c>
      <c r="W226">
        <v>11.167</v>
      </c>
      <c r="X226">
        <v>8.0830000000000002</v>
      </c>
    </row>
    <row r="227" spans="1:24" x14ac:dyDescent="0.2">
      <c r="A227">
        <v>2012901</v>
      </c>
      <c r="B227">
        <v>173</v>
      </c>
      <c r="C227">
        <v>2012901173</v>
      </c>
      <c r="D227" t="s">
        <v>77</v>
      </c>
      <c r="E227" t="str">
        <f>VLOOKUP(D227,[1]!Species_table[[SpeciesID]:[ID_new]],5,FALSE)</f>
        <v>ACAAC34</v>
      </c>
      <c r="F227" t="str">
        <f>VLOOKUP(E227,[1]!Species_table[[ID_new]:[Sci_name_new]],2,FALSE)</f>
        <v>Acanthurus gahhm</v>
      </c>
      <c r="G227" t="str">
        <f>VLOOKUP(E227,[1]!Species_table[[ID_new]:[fam_new]],3,FALSE)</f>
        <v>ACANTHURIDAE</v>
      </c>
      <c r="H227" t="s">
        <v>78</v>
      </c>
      <c r="I227">
        <f t="shared" si="3"/>
        <v>1</v>
      </c>
      <c r="J227">
        <v>2.57</v>
      </c>
      <c r="K227">
        <v>3</v>
      </c>
      <c r="L227">
        <v>65</v>
      </c>
      <c r="M227">
        <v>36.940333330000001</v>
      </c>
      <c r="N227">
        <v>21.80683333</v>
      </c>
      <c r="O227">
        <v>1</v>
      </c>
      <c r="Q227" t="s">
        <v>23</v>
      </c>
      <c r="R227" s="1">
        <v>41233.472222222219</v>
      </c>
      <c r="S227" s="1">
        <v>41235.34375</v>
      </c>
      <c r="T227">
        <v>44.917000000000002</v>
      </c>
      <c r="U227">
        <v>325</v>
      </c>
      <c r="V227">
        <v>327</v>
      </c>
      <c r="W227">
        <v>11.333</v>
      </c>
      <c r="X227">
        <v>8.25</v>
      </c>
    </row>
    <row r="228" spans="1:24" x14ac:dyDescent="0.2">
      <c r="A228">
        <v>2012901</v>
      </c>
      <c r="B228">
        <v>173</v>
      </c>
      <c r="C228">
        <v>2012901173</v>
      </c>
      <c r="D228" t="s">
        <v>43</v>
      </c>
      <c r="E228" t="str">
        <f>VLOOKUP(D228,[1]!Species_table[[SpeciesID]:[ID_new]],5,FALSE)</f>
        <v>LETLE13</v>
      </c>
      <c r="F228" t="str">
        <f>VLOOKUP(E228,[1]!Species_table[[ID_new]:[Sci_name_new]],2,FALSE)</f>
        <v>Lethrinus mahsena</v>
      </c>
      <c r="G228" t="str">
        <f>VLOOKUP(E228,[1]!Species_table[[ID_new]:[fam_new]],3,FALSE)</f>
        <v>LETHRINIDAE</v>
      </c>
      <c r="H228" t="s">
        <v>44</v>
      </c>
      <c r="I228">
        <f t="shared" si="3"/>
        <v>1</v>
      </c>
      <c r="J228">
        <v>2.69</v>
      </c>
      <c r="K228">
        <v>3</v>
      </c>
      <c r="L228">
        <v>65</v>
      </c>
      <c r="M228">
        <v>36.940333330000001</v>
      </c>
      <c r="N228">
        <v>21.80683333</v>
      </c>
      <c r="O228">
        <v>1</v>
      </c>
      <c r="Q228" t="s">
        <v>23</v>
      </c>
      <c r="R228" s="1">
        <v>41233.472222222219</v>
      </c>
      <c r="S228" s="1">
        <v>41235.34375</v>
      </c>
      <c r="T228">
        <v>44.917000000000002</v>
      </c>
      <c r="U228">
        <v>325</v>
      </c>
      <c r="V228">
        <v>327</v>
      </c>
      <c r="W228">
        <v>11.333</v>
      </c>
      <c r="X228">
        <v>8.25</v>
      </c>
    </row>
    <row r="229" spans="1:24" x14ac:dyDescent="0.2">
      <c r="A229">
        <v>2012901</v>
      </c>
      <c r="B229">
        <v>173</v>
      </c>
      <c r="C229">
        <v>2012901173</v>
      </c>
      <c r="D229" t="s">
        <v>28</v>
      </c>
      <c r="E229" t="str">
        <f>VLOOKUP(D229,[1]!Species_table[[SpeciesID]:[ID_new]],5,FALSE)</f>
        <v>LUTLU06</v>
      </c>
      <c r="F229" t="str">
        <f>VLOOKUP(E229,[1]!Species_table[[ID_new]:[Sci_name_new]],2,FALSE)</f>
        <v>Lutjanus bohar</v>
      </c>
      <c r="G229" t="str">
        <f>VLOOKUP(E229,[1]!Species_table[[ID_new]:[fam_new]],3,FALSE)</f>
        <v>LUTJANIDAE</v>
      </c>
      <c r="H229" t="s">
        <v>29</v>
      </c>
      <c r="I229">
        <f t="shared" si="3"/>
        <v>1</v>
      </c>
      <c r="J229">
        <v>2.5499999999999998</v>
      </c>
      <c r="K229">
        <v>3</v>
      </c>
      <c r="L229">
        <v>65</v>
      </c>
      <c r="M229">
        <v>36.940333330000001</v>
      </c>
      <c r="N229">
        <v>21.80683333</v>
      </c>
      <c r="O229">
        <v>1</v>
      </c>
      <c r="Q229" t="s">
        <v>23</v>
      </c>
      <c r="R229" s="1">
        <v>41233.472222222219</v>
      </c>
      <c r="S229" s="1">
        <v>41235.34375</v>
      </c>
      <c r="T229">
        <v>44.917000000000002</v>
      </c>
      <c r="U229">
        <v>325</v>
      </c>
      <c r="V229">
        <v>327</v>
      </c>
      <c r="W229">
        <v>11.333</v>
      </c>
      <c r="X229">
        <v>8.25</v>
      </c>
    </row>
    <row r="230" spans="1:24" x14ac:dyDescent="0.2">
      <c r="A230">
        <v>2012901</v>
      </c>
      <c r="B230">
        <v>174</v>
      </c>
      <c r="C230">
        <v>2012901174</v>
      </c>
      <c r="D230" t="s">
        <v>34</v>
      </c>
      <c r="E230" t="str">
        <f>VLOOKUP(D230,[1]!Species_table[[SpeciesID]:[ID_new]],5,FALSE)</f>
        <v>HOLSA03</v>
      </c>
      <c r="F230" t="str">
        <f>VLOOKUP(E230,[1]!Species_table[[ID_new]:[Sci_name_new]],2,FALSE)</f>
        <v>Sargocentron spiniferum</v>
      </c>
      <c r="G230" t="str">
        <f>VLOOKUP(E230,[1]!Species_table[[ID_new]:[fam_new]],3,FALSE)</f>
        <v>HOLOCENTRIDAE</v>
      </c>
      <c r="H230" t="s">
        <v>27</v>
      </c>
      <c r="I230">
        <f t="shared" si="3"/>
        <v>0</v>
      </c>
      <c r="J230">
        <v>0.96</v>
      </c>
      <c r="K230">
        <v>1</v>
      </c>
      <c r="L230">
        <v>68</v>
      </c>
      <c r="M230">
        <v>36.945166669999999</v>
      </c>
      <c r="N230">
        <v>21.821999999999999</v>
      </c>
      <c r="O230">
        <v>1</v>
      </c>
      <c r="Q230" t="s">
        <v>23</v>
      </c>
      <c r="R230" s="1">
        <v>41233.486111111109</v>
      </c>
      <c r="S230" s="1">
        <v>41235.420138888891</v>
      </c>
      <c r="T230">
        <v>46.417000000000002</v>
      </c>
      <c r="U230">
        <v>325</v>
      </c>
      <c r="V230">
        <v>327</v>
      </c>
      <c r="W230">
        <v>11.667</v>
      </c>
      <c r="X230">
        <v>10.083</v>
      </c>
    </row>
    <row r="231" spans="1:24" x14ac:dyDescent="0.2">
      <c r="A231">
        <v>2012901</v>
      </c>
      <c r="B231">
        <v>174</v>
      </c>
      <c r="C231">
        <v>2012901174</v>
      </c>
      <c r="D231" t="s">
        <v>65</v>
      </c>
      <c r="E231" t="str">
        <f>VLOOKUP(D231,[1]!Species_table[[SpeciesID]:[ID_new]],5,FALSE)</f>
        <v>LUTLU57</v>
      </c>
      <c r="F231" t="str">
        <f>VLOOKUP(E231,[1]!Species_table[[ID_new]:[Sci_name_new]],2,FALSE)</f>
        <v>Lutjanus monostigma</v>
      </c>
      <c r="G231" t="str">
        <f>VLOOKUP(E231,[1]!Species_table[[ID_new]:[fam_new]],3,FALSE)</f>
        <v>LUTJANIDAE</v>
      </c>
      <c r="H231" t="s">
        <v>29</v>
      </c>
      <c r="I231">
        <f t="shared" si="3"/>
        <v>1</v>
      </c>
      <c r="J231">
        <v>0.74</v>
      </c>
      <c r="K231">
        <v>1</v>
      </c>
      <c r="L231">
        <v>68</v>
      </c>
      <c r="M231">
        <v>36.945166669999999</v>
      </c>
      <c r="N231">
        <v>21.821999999999999</v>
      </c>
      <c r="O231">
        <v>1</v>
      </c>
      <c r="Q231" t="s">
        <v>23</v>
      </c>
      <c r="R231" s="1">
        <v>41233.486111111109</v>
      </c>
      <c r="S231" s="1">
        <v>41235.420138888891</v>
      </c>
      <c r="T231">
        <v>46.417000000000002</v>
      </c>
      <c r="U231">
        <v>325</v>
      </c>
      <c r="V231">
        <v>327</v>
      </c>
      <c r="W231">
        <v>11.667</v>
      </c>
      <c r="X231">
        <v>10.083</v>
      </c>
    </row>
    <row r="232" spans="1:24" x14ac:dyDescent="0.2">
      <c r="A232">
        <v>2012901</v>
      </c>
      <c r="B232">
        <v>174</v>
      </c>
      <c r="C232">
        <v>2012901174</v>
      </c>
      <c r="D232" t="s">
        <v>48</v>
      </c>
      <c r="E232" t="str">
        <f>VLOOKUP(D232,[1]!Species_table[[SpeciesID]:[ID_new]],5,FALSE)</f>
        <v>SERPL07</v>
      </c>
      <c r="F232" t="str">
        <f>VLOOKUP(E232,[1]!Species_table[[ID_new]:[Sci_name_new]],2,FALSE)</f>
        <v>Plectropomus pessuliferus marisrubri</v>
      </c>
      <c r="G232" t="str">
        <f>VLOOKUP(E232,[1]!Species_table[[ID_new]:[fam_new]],3,FALSE)</f>
        <v>SERRANIDAE</v>
      </c>
      <c r="H232" t="s">
        <v>36</v>
      </c>
      <c r="I232">
        <f t="shared" si="3"/>
        <v>1</v>
      </c>
      <c r="J232">
        <v>2.74</v>
      </c>
      <c r="K232">
        <v>1</v>
      </c>
      <c r="L232">
        <v>68</v>
      </c>
      <c r="M232">
        <v>36.945166669999999</v>
      </c>
      <c r="N232">
        <v>21.821999999999999</v>
      </c>
      <c r="O232">
        <v>1</v>
      </c>
      <c r="Q232" t="s">
        <v>23</v>
      </c>
      <c r="R232" s="1">
        <v>41233.486111111109</v>
      </c>
      <c r="S232" s="1">
        <v>41235.420138888891</v>
      </c>
      <c r="T232">
        <v>46.417000000000002</v>
      </c>
      <c r="U232">
        <v>325</v>
      </c>
      <c r="V232">
        <v>327</v>
      </c>
      <c r="W232">
        <v>11.667</v>
      </c>
      <c r="X232">
        <v>10.083</v>
      </c>
    </row>
    <row r="233" spans="1:24" x14ac:dyDescent="0.2">
      <c r="A233">
        <v>2012901</v>
      </c>
      <c r="B233">
        <v>176</v>
      </c>
      <c r="C233">
        <v>2012901176</v>
      </c>
      <c r="D233" t="s">
        <v>28</v>
      </c>
      <c r="E233" t="str">
        <f>VLOOKUP(D233,[1]!Species_table[[SpeciesID]:[ID_new]],5,FALSE)</f>
        <v>LUTLU06</v>
      </c>
      <c r="F233" t="str">
        <f>VLOOKUP(E233,[1]!Species_table[[ID_new]:[Sci_name_new]],2,FALSE)</f>
        <v>Lutjanus bohar</v>
      </c>
      <c r="G233" t="str">
        <f>VLOOKUP(E233,[1]!Species_table[[ID_new]:[fam_new]],3,FALSE)</f>
        <v>LUTJANIDAE</v>
      </c>
      <c r="H233" t="s">
        <v>29</v>
      </c>
      <c r="I233">
        <f t="shared" si="3"/>
        <v>1</v>
      </c>
      <c r="J233">
        <v>1.56</v>
      </c>
      <c r="K233">
        <v>1</v>
      </c>
      <c r="L233">
        <v>47</v>
      </c>
      <c r="M233">
        <v>36.948650000000001</v>
      </c>
      <c r="N233">
        <v>21.828366670000001</v>
      </c>
      <c r="O233">
        <v>1</v>
      </c>
      <c r="Q233" t="s">
        <v>23</v>
      </c>
      <c r="R233" s="1">
        <v>41233.503472222219</v>
      </c>
      <c r="S233" s="1">
        <v>41235.378472222219</v>
      </c>
      <c r="T233">
        <v>45</v>
      </c>
      <c r="U233">
        <v>325</v>
      </c>
      <c r="V233">
        <v>327</v>
      </c>
      <c r="W233">
        <v>12.083</v>
      </c>
      <c r="X233">
        <v>9.0830000000000002</v>
      </c>
    </row>
    <row r="234" spans="1:24" x14ac:dyDescent="0.2">
      <c r="A234">
        <v>2012901</v>
      </c>
      <c r="B234">
        <v>176</v>
      </c>
      <c r="C234">
        <v>2012901176</v>
      </c>
      <c r="D234" t="s">
        <v>32</v>
      </c>
      <c r="E234" t="str">
        <f>VLOOKUP(D234,[1]!Species_table[[SpeciesID]:[ID_new]],5,FALSE)</f>
        <v>MURGY13</v>
      </c>
      <c r="F234" t="str">
        <f>VLOOKUP(E234,[1]!Species_table[[ID_new]:[Sci_name_new]],2,FALSE)</f>
        <v>Gymnothorax javanicus</v>
      </c>
      <c r="G234" t="str">
        <f>VLOOKUP(E234,[1]!Species_table[[ID_new]:[fam_new]],3,FALSE)</f>
        <v>MURAENIDAE</v>
      </c>
      <c r="H234" t="s">
        <v>27</v>
      </c>
      <c r="I234">
        <f t="shared" si="3"/>
        <v>0</v>
      </c>
      <c r="J234">
        <v>4.3600000000000003</v>
      </c>
      <c r="K234">
        <v>1</v>
      </c>
      <c r="L234">
        <v>47</v>
      </c>
      <c r="M234">
        <v>36.948650000000001</v>
      </c>
      <c r="N234">
        <v>21.828366670000001</v>
      </c>
      <c r="O234">
        <v>1</v>
      </c>
      <c r="Q234" t="s">
        <v>23</v>
      </c>
      <c r="R234" s="1">
        <v>41233.503472222219</v>
      </c>
      <c r="S234" s="1">
        <v>41235.378472222219</v>
      </c>
      <c r="T234">
        <v>45</v>
      </c>
      <c r="U234">
        <v>325</v>
      </c>
      <c r="V234">
        <v>327</v>
      </c>
      <c r="W234">
        <v>12.083</v>
      </c>
      <c r="X234">
        <v>9.0830000000000002</v>
      </c>
    </row>
    <row r="235" spans="1:24" x14ac:dyDescent="0.2">
      <c r="A235">
        <v>2012901</v>
      </c>
      <c r="B235">
        <v>177</v>
      </c>
      <c r="C235">
        <v>2012901177</v>
      </c>
      <c r="D235" t="s">
        <v>26</v>
      </c>
      <c r="E235" t="str">
        <f>VLOOKUP(D235,[1]!Species_table[[SpeciesID]:[ID_new]],5,FALSE)</f>
        <v>NOCATCH</v>
      </c>
      <c r="F235" t="str">
        <f>VLOOKUP(E235,[1]!Species_table[[ID_new]:[Sci_name_new]],2,FALSE)</f>
        <v>NO CATCH</v>
      </c>
      <c r="G235" t="str">
        <f>VLOOKUP(E235,[1]!Species_table[[ID_new]:[fam_new]],3,FALSE)</f>
        <v>NO CATCH</v>
      </c>
      <c r="H235" t="s">
        <v>27</v>
      </c>
      <c r="I235">
        <f t="shared" si="3"/>
        <v>0</v>
      </c>
      <c r="J235">
        <v>0</v>
      </c>
      <c r="K235">
        <v>0</v>
      </c>
      <c r="L235">
        <v>38</v>
      </c>
      <c r="M235">
        <v>36.950666669999997</v>
      </c>
      <c r="N235">
        <v>21.831666670000001</v>
      </c>
      <c r="O235">
        <v>1</v>
      </c>
      <c r="Q235" t="s">
        <v>23</v>
      </c>
      <c r="R235" s="1">
        <v>41233.506944444445</v>
      </c>
      <c r="S235" s="1">
        <v>41235.381944444445</v>
      </c>
      <c r="T235">
        <v>45</v>
      </c>
      <c r="U235">
        <v>325</v>
      </c>
      <c r="V235">
        <v>327</v>
      </c>
      <c r="W235">
        <v>12.167</v>
      </c>
      <c r="X235">
        <v>9.1669999999999998</v>
      </c>
    </row>
    <row r="236" spans="1:24" x14ac:dyDescent="0.2">
      <c r="A236">
        <v>2012901</v>
      </c>
      <c r="B236">
        <v>178</v>
      </c>
      <c r="C236">
        <v>2012901178</v>
      </c>
      <c r="D236" t="s">
        <v>77</v>
      </c>
      <c r="E236" t="str">
        <f>VLOOKUP(D236,[1]!Species_table[[SpeciesID]:[ID_new]],5,FALSE)</f>
        <v>ACAAC34</v>
      </c>
      <c r="F236" t="str">
        <f>VLOOKUP(E236,[1]!Species_table[[ID_new]:[Sci_name_new]],2,FALSE)</f>
        <v>Acanthurus gahhm</v>
      </c>
      <c r="G236" t="str">
        <f>VLOOKUP(E236,[1]!Species_table[[ID_new]:[fam_new]],3,FALSE)</f>
        <v>ACANTHURIDAE</v>
      </c>
      <c r="H236" t="s">
        <v>78</v>
      </c>
      <c r="I236">
        <f t="shared" si="3"/>
        <v>1</v>
      </c>
      <c r="J236">
        <v>0.81</v>
      </c>
      <c r="K236">
        <v>1</v>
      </c>
      <c r="L236">
        <v>23</v>
      </c>
      <c r="M236">
        <v>36.953299999999999</v>
      </c>
      <c r="N236">
        <v>21.936816669999999</v>
      </c>
      <c r="O236">
        <v>1</v>
      </c>
      <c r="Q236" t="s">
        <v>23</v>
      </c>
      <c r="R236" s="1">
        <v>41233.513888888891</v>
      </c>
      <c r="S236" s="1">
        <v>41235.399305555555</v>
      </c>
      <c r="T236">
        <v>45.25</v>
      </c>
      <c r="U236">
        <v>325</v>
      </c>
      <c r="V236">
        <v>327</v>
      </c>
      <c r="W236">
        <v>12.333</v>
      </c>
      <c r="X236">
        <v>9.5830000000000002</v>
      </c>
    </row>
    <row r="237" spans="1:24" x14ac:dyDescent="0.2">
      <c r="A237">
        <v>2012901</v>
      </c>
      <c r="B237">
        <v>179</v>
      </c>
      <c r="C237">
        <v>2012901179</v>
      </c>
      <c r="D237" t="s">
        <v>26</v>
      </c>
      <c r="E237" t="str">
        <f>VLOOKUP(D237,[1]!Species_table[[SpeciesID]:[ID_new]],5,FALSE)</f>
        <v>NOCATCH</v>
      </c>
      <c r="F237" t="str">
        <f>VLOOKUP(E237,[1]!Species_table[[ID_new]:[Sci_name_new]],2,FALSE)</f>
        <v>NO CATCH</v>
      </c>
      <c r="G237" t="str">
        <f>VLOOKUP(E237,[1]!Species_table[[ID_new]:[fam_new]],3,FALSE)</f>
        <v>NO CATCH</v>
      </c>
      <c r="H237" t="s">
        <v>27</v>
      </c>
      <c r="I237">
        <f t="shared" si="3"/>
        <v>0</v>
      </c>
      <c r="J237">
        <v>0</v>
      </c>
      <c r="K237">
        <v>0</v>
      </c>
      <c r="L237">
        <v>26</v>
      </c>
      <c r="M237">
        <v>36.954500000000003</v>
      </c>
      <c r="N237">
        <v>21.94166667</v>
      </c>
      <c r="O237">
        <v>1</v>
      </c>
      <c r="Q237" t="s">
        <v>23</v>
      </c>
      <c r="R237" s="1">
        <v>41233.520833333336</v>
      </c>
      <c r="S237" s="1">
        <v>41235.395833333336</v>
      </c>
      <c r="T237">
        <v>45</v>
      </c>
      <c r="U237">
        <v>325</v>
      </c>
      <c r="V237">
        <v>327</v>
      </c>
      <c r="W237">
        <v>12.5</v>
      </c>
      <c r="X237">
        <v>9.5</v>
      </c>
    </row>
    <row r="238" spans="1:24" x14ac:dyDescent="0.2">
      <c r="A238">
        <v>2012901</v>
      </c>
      <c r="B238">
        <v>180</v>
      </c>
      <c r="C238">
        <v>2012901180</v>
      </c>
      <c r="D238" t="s">
        <v>28</v>
      </c>
      <c r="E238" t="str">
        <f>VLOOKUP(D238,[1]!Species_table[[SpeciesID]:[ID_new]],5,FALSE)</f>
        <v>LUTLU06</v>
      </c>
      <c r="F238" t="str">
        <f>VLOOKUP(E238,[1]!Species_table[[ID_new]:[Sci_name_new]],2,FALSE)</f>
        <v>Lutjanus bohar</v>
      </c>
      <c r="G238" t="str">
        <f>VLOOKUP(E238,[1]!Species_table[[ID_new]:[fam_new]],3,FALSE)</f>
        <v>LUTJANIDAE</v>
      </c>
      <c r="H238" t="s">
        <v>29</v>
      </c>
      <c r="I238">
        <f t="shared" si="3"/>
        <v>1</v>
      </c>
      <c r="J238">
        <v>5.49</v>
      </c>
      <c r="K238">
        <v>1</v>
      </c>
      <c r="L238">
        <v>40</v>
      </c>
      <c r="M238">
        <v>36.955933330000001</v>
      </c>
      <c r="N238">
        <v>21.94608333</v>
      </c>
      <c r="O238">
        <v>1</v>
      </c>
      <c r="Q238" t="s">
        <v>23</v>
      </c>
      <c r="R238" s="1">
        <v>41233.527777777781</v>
      </c>
      <c r="S238" s="1">
        <v>41235.398611111108</v>
      </c>
      <c r="T238">
        <v>44.9</v>
      </c>
      <c r="U238">
        <v>325</v>
      </c>
      <c r="V238">
        <v>327</v>
      </c>
      <c r="W238">
        <v>12.667</v>
      </c>
      <c r="X238">
        <v>9.5670000000000002</v>
      </c>
    </row>
    <row r="239" spans="1:24" x14ac:dyDescent="0.2">
      <c r="A239">
        <v>2012901</v>
      </c>
      <c r="B239">
        <v>181</v>
      </c>
      <c r="C239">
        <v>2012901181</v>
      </c>
      <c r="D239" t="s">
        <v>26</v>
      </c>
      <c r="E239" t="str">
        <f>VLOOKUP(D239,[1]!Species_table[[SpeciesID]:[ID_new]],5,FALSE)</f>
        <v>NOCATCH</v>
      </c>
      <c r="F239" t="str">
        <f>VLOOKUP(E239,[1]!Species_table[[ID_new]:[Sci_name_new]],2,FALSE)</f>
        <v>NO CATCH</v>
      </c>
      <c r="G239" t="str">
        <f>VLOOKUP(E239,[1]!Species_table[[ID_new]:[fam_new]],3,FALSE)</f>
        <v>NO CATCH</v>
      </c>
      <c r="H239" t="s">
        <v>27</v>
      </c>
      <c r="I239">
        <f t="shared" si="3"/>
        <v>0</v>
      </c>
      <c r="J239">
        <v>0</v>
      </c>
      <c r="K239">
        <v>0</v>
      </c>
      <c r="L239">
        <v>35</v>
      </c>
      <c r="M239">
        <v>36.950333329999999</v>
      </c>
      <c r="N239">
        <v>21.844666669999999</v>
      </c>
      <c r="O239">
        <v>1</v>
      </c>
      <c r="Q239" t="s">
        <v>42</v>
      </c>
      <c r="R239" s="1">
        <v>41233.534722222219</v>
      </c>
      <c r="S239" s="1">
        <v>41235.405555555553</v>
      </c>
      <c r="T239">
        <v>44.9</v>
      </c>
      <c r="U239">
        <v>325</v>
      </c>
      <c r="V239">
        <v>327</v>
      </c>
      <c r="W239">
        <v>12.833</v>
      </c>
      <c r="X239">
        <v>9.7330000000000005</v>
      </c>
    </row>
    <row r="240" spans="1:24" x14ac:dyDescent="0.2">
      <c r="A240">
        <v>2012901</v>
      </c>
      <c r="B240">
        <v>182</v>
      </c>
      <c r="C240">
        <v>2012901182</v>
      </c>
      <c r="D240" t="s">
        <v>26</v>
      </c>
      <c r="E240" t="str">
        <f>VLOOKUP(D240,[1]!Species_table[[SpeciesID]:[ID_new]],5,FALSE)</f>
        <v>NOCATCH</v>
      </c>
      <c r="F240" t="str">
        <f>VLOOKUP(E240,[1]!Species_table[[ID_new]:[Sci_name_new]],2,FALSE)</f>
        <v>NO CATCH</v>
      </c>
      <c r="G240" t="str">
        <f>VLOOKUP(E240,[1]!Species_table[[ID_new]:[fam_new]],3,FALSE)</f>
        <v>NO CATCH</v>
      </c>
      <c r="H240" t="s">
        <v>27</v>
      </c>
      <c r="I240">
        <f t="shared" si="3"/>
        <v>0</v>
      </c>
      <c r="J240">
        <v>0</v>
      </c>
      <c r="K240">
        <v>0</v>
      </c>
      <c r="L240">
        <v>23</v>
      </c>
      <c r="M240">
        <v>36.950166670000002</v>
      </c>
      <c r="N240">
        <v>21.84</v>
      </c>
      <c r="O240">
        <v>1</v>
      </c>
      <c r="Q240" t="s">
        <v>42</v>
      </c>
      <c r="R240" s="1">
        <v>41233.541666666664</v>
      </c>
      <c r="S240" s="1">
        <v>41235.423611111109</v>
      </c>
      <c r="T240">
        <v>45.167000000000002</v>
      </c>
      <c r="U240">
        <v>325</v>
      </c>
      <c r="V240">
        <v>327</v>
      </c>
      <c r="W240">
        <v>13</v>
      </c>
      <c r="X240">
        <v>10.167</v>
      </c>
    </row>
    <row r="241" spans="1:24" x14ac:dyDescent="0.2">
      <c r="A241">
        <v>2012901</v>
      </c>
      <c r="B241">
        <v>183</v>
      </c>
      <c r="C241">
        <v>2012901183</v>
      </c>
      <c r="D241" t="s">
        <v>35</v>
      </c>
      <c r="E241" t="str">
        <f>VLOOKUP(D241,[1]!Species_table[[SpeciesID]:[ID_new]],5,FALSE)</f>
        <v>SEREP12</v>
      </c>
      <c r="F241" t="str">
        <f>VLOOKUP(E241,[1]!Species_table[[ID_new]:[Sci_name_new]],2,FALSE)</f>
        <v>Epinephelus fuscoguttatus</v>
      </c>
      <c r="G241" t="str">
        <f>VLOOKUP(E241,[1]!Species_table[[ID_new]:[fam_new]],3,FALSE)</f>
        <v>SERRANIDAE</v>
      </c>
      <c r="H241" t="s">
        <v>36</v>
      </c>
      <c r="I241">
        <f t="shared" si="3"/>
        <v>1</v>
      </c>
      <c r="J241">
        <v>7.11</v>
      </c>
      <c r="K241">
        <v>2</v>
      </c>
      <c r="L241">
        <v>20</v>
      </c>
      <c r="M241">
        <v>36.887666670000002</v>
      </c>
      <c r="N241">
        <v>21.792999999999999</v>
      </c>
      <c r="O241">
        <v>1</v>
      </c>
      <c r="Q241" t="s">
        <v>42</v>
      </c>
      <c r="R241" s="1">
        <v>41233.576388888891</v>
      </c>
      <c r="S241" s="1">
        <v>41235.458333333336</v>
      </c>
      <c r="T241">
        <v>45.167000000000002</v>
      </c>
      <c r="U241">
        <v>325</v>
      </c>
      <c r="V241">
        <v>327</v>
      </c>
      <c r="W241">
        <v>13.833</v>
      </c>
      <c r="X241">
        <v>11</v>
      </c>
    </row>
    <row r="242" spans="1:24" x14ac:dyDescent="0.2">
      <c r="A242">
        <v>2012901</v>
      </c>
      <c r="B242">
        <v>184</v>
      </c>
      <c r="C242">
        <v>2012901184</v>
      </c>
      <c r="D242" t="s">
        <v>34</v>
      </c>
      <c r="E242" t="str">
        <f>VLOOKUP(D242,[1]!Species_table[[SpeciesID]:[ID_new]],5,FALSE)</f>
        <v>HOLSA03</v>
      </c>
      <c r="F242" t="str">
        <f>VLOOKUP(E242,[1]!Species_table[[ID_new]:[Sci_name_new]],2,FALSE)</f>
        <v>Sargocentron spiniferum</v>
      </c>
      <c r="G242" t="str">
        <f>VLOOKUP(E242,[1]!Species_table[[ID_new]:[fam_new]],3,FALSE)</f>
        <v>HOLOCENTRIDAE</v>
      </c>
      <c r="H242" t="s">
        <v>27</v>
      </c>
      <c r="I242">
        <f t="shared" si="3"/>
        <v>0</v>
      </c>
      <c r="J242">
        <v>1.33</v>
      </c>
      <c r="K242">
        <v>1</v>
      </c>
      <c r="L242">
        <v>70</v>
      </c>
      <c r="M242">
        <v>36.980333330000001</v>
      </c>
      <c r="N242">
        <v>21.510666669999999</v>
      </c>
      <c r="O242">
        <v>1</v>
      </c>
      <c r="Q242" t="s">
        <v>42</v>
      </c>
      <c r="R242" s="1">
        <v>41235.642361111109</v>
      </c>
      <c r="S242" s="1">
        <v>41236.291666666664</v>
      </c>
      <c r="T242">
        <v>15.583</v>
      </c>
      <c r="U242">
        <v>327</v>
      </c>
      <c r="V242">
        <v>328</v>
      </c>
      <c r="W242">
        <v>15.417</v>
      </c>
      <c r="X242">
        <v>7</v>
      </c>
    </row>
    <row r="243" spans="1:24" x14ac:dyDescent="0.2">
      <c r="A243">
        <v>2012901</v>
      </c>
      <c r="B243">
        <v>184</v>
      </c>
      <c r="C243">
        <v>2012901184</v>
      </c>
      <c r="D243" t="s">
        <v>59</v>
      </c>
      <c r="E243" t="str">
        <f>VLOOKUP(D243,[1]!Species_table[[SpeciesID]:[ID_new]],5,FALSE)</f>
        <v>LETLE05</v>
      </c>
      <c r="F243" t="str">
        <f>VLOOKUP(E243,[1]!Species_table[[ID_new]:[Sci_name_new]],2,FALSE)</f>
        <v xml:space="preserve">Lethrinus elongatus </v>
      </c>
      <c r="G243" t="str">
        <f>VLOOKUP(E243,[1]!Species_table[[ID_new]:[fam_new]],3,FALSE)</f>
        <v>LETHRINIDAE</v>
      </c>
      <c r="H243" t="s">
        <v>44</v>
      </c>
      <c r="I243">
        <f t="shared" si="3"/>
        <v>1</v>
      </c>
      <c r="J243">
        <v>1.1100000000000001</v>
      </c>
      <c r="K243">
        <v>2</v>
      </c>
      <c r="L243">
        <v>70</v>
      </c>
      <c r="M243">
        <v>36.980333330000001</v>
      </c>
      <c r="N243">
        <v>21.510666669999999</v>
      </c>
      <c r="O243">
        <v>1</v>
      </c>
      <c r="Q243" t="s">
        <v>42</v>
      </c>
      <c r="R243" s="1">
        <v>41235.642361111109</v>
      </c>
      <c r="S243" s="1">
        <v>41236.291666666664</v>
      </c>
      <c r="T243">
        <v>15.583</v>
      </c>
      <c r="U243">
        <v>327</v>
      </c>
      <c r="V243">
        <v>328</v>
      </c>
      <c r="W243">
        <v>15.417</v>
      </c>
      <c r="X243">
        <v>7</v>
      </c>
    </row>
    <row r="244" spans="1:24" x14ac:dyDescent="0.2">
      <c r="A244">
        <v>2012901</v>
      </c>
      <c r="B244">
        <v>184</v>
      </c>
      <c r="C244">
        <v>2012901184</v>
      </c>
      <c r="D244" t="s">
        <v>73</v>
      </c>
      <c r="E244" t="str">
        <f>VLOOKUP(D244,[1]!Species_table[[SpeciesID]:[ID_new]],5,FALSE)</f>
        <v>LUTLU18</v>
      </c>
      <c r="F244" t="str">
        <f>VLOOKUP(E244,[1]!Species_table[[ID_new]:[Sci_name_new]],2,FALSE)</f>
        <v>Lutjanus kasmira</v>
      </c>
      <c r="G244" t="str">
        <f>VLOOKUP(E244,[1]!Species_table[[ID_new]:[fam_new]],3,FALSE)</f>
        <v>LUTJANIDAE</v>
      </c>
      <c r="H244" t="s">
        <v>29</v>
      </c>
      <c r="I244">
        <f t="shared" si="3"/>
        <v>1</v>
      </c>
      <c r="J244">
        <v>0.3</v>
      </c>
      <c r="K244">
        <v>1</v>
      </c>
      <c r="L244">
        <v>70</v>
      </c>
      <c r="M244">
        <v>36.980333330000001</v>
      </c>
      <c r="N244">
        <v>21.510666669999999</v>
      </c>
      <c r="O244">
        <v>1</v>
      </c>
      <c r="Q244" t="s">
        <v>42</v>
      </c>
      <c r="R244" s="1">
        <v>41235.642361111109</v>
      </c>
      <c r="S244" s="1">
        <v>41236.291666666664</v>
      </c>
      <c r="T244">
        <v>15.583</v>
      </c>
      <c r="U244">
        <v>327</v>
      </c>
      <c r="V244">
        <v>328</v>
      </c>
      <c r="W244">
        <v>15.417</v>
      </c>
      <c r="X244">
        <v>7</v>
      </c>
    </row>
    <row r="245" spans="1:24" x14ac:dyDescent="0.2">
      <c r="A245">
        <v>2012901</v>
      </c>
      <c r="B245">
        <v>185</v>
      </c>
      <c r="C245">
        <v>2012901185</v>
      </c>
      <c r="D245" t="s">
        <v>43</v>
      </c>
      <c r="E245" t="str">
        <f>VLOOKUP(D245,[1]!Species_table[[SpeciesID]:[ID_new]],5,FALSE)</f>
        <v>LETLE13</v>
      </c>
      <c r="F245" t="str">
        <f>VLOOKUP(E245,[1]!Species_table[[ID_new]:[Sci_name_new]],2,FALSE)</f>
        <v>Lethrinus mahsena</v>
      </c>
      <c r="G245" t="str">
        <f>VLOOKUP(E245,[1]!Species_table[[ID_new]:[fam_new]],3,FALSE)</f>
        <v>LETHRINIDAE</v>
      </c>
      <c r="H245" t="s">
        <v>44</v>
      </c>
      <c r="I245">
        <f t="shared" si="3"/>
        <v>1</v>
      </c>
      <c r="J245">
        <v>1.25</v>
      </c>
      <c r="K245">
        <v>1</v>
      </c>
      <c r="L245">
        <v>60</v>
      </c>
      <c r="M245">
        <v>36.97988333</v>
      </c>
      <c r="N245">
        <v>21.522083330000001</v>
      </c>
      <c r="O245">
        <v>1</v>
      </c>
      <c r="Q245" t="s">
        <v>42</v>
      </c>
      <c r="R245" s="1">
        <v>41235.649305555555</v>
      </c>
      <c r="S245" s="1">
        <v>41236.302083333336</v>
      </c>
      <c r="T245">
        <v>15.667</v>
      </c>
      <c r="U245">
        <v>327</v>
      </c>
      <c r="V245">
        <v>328</v>
      </c>
      <c r="W245">
        <v>15.583</v>
      </c>
      <c r="X245">
        <v>7.25</v>
      </c>
    </row>
    <row r="246" spans="1:24" x14ac:dyDescent="0.2">
      <c r="A246">
        <v>2012901</v>
      </c>
      <c r="B246">
        <v>186</v>
      </c>
      <c r="C246">
        <v>2012901186</v>
      </c>
      <c r="D246" t="s">
        <v>26</v>
      </c>
      <c r="E246" t="str">
        <f>VLOOKUP(D246,[1]!Species_table[[SpeciesID]:[ID_new]],5,FALSE)</f>
        <v>NOCATCH</v>
      </c>
      <c r="F246" t="str">
        <f>VLOOKUP(E246,[1]!Species_table[[ID_new]:[Sci_name_new]],2,FALSE)</f>
        <v>NO CATCH</v>
      </c>
      <c r="G246" t="str">
        <f>VLOOKUP(E246,[1]!Species_table[[ID_new]:[fam_new]],3,FALSE)</f>
        <v>NO CATCH</v>
      </c>
      <c r="H246" t="s">
        <v>27</v>
      </c>
      <c r="I246">
        <f t="shared" si="3"/>
        <v>0</v>
      </c>
      <c r="J246">
        <v>0</v>
      </c>
      <c r="K246">
        <v>0</v>
      </c>
      <c r="L246">
        <v>30</v>
      </c>
      <c r="M246">
        <v>36.995833330000004</v>
      </c>
      <c r="N246">
        <v>21.53833333</v>
      </c>
      <c r="O246">
        <v>1</v>
      </c>
      <c r="Q246" t="s">
        <v>23</v>
      </c>
      <c r="R246" s="1">
        <v>41235.659722222219</v>
      </c>
      <c r="S246" s="1">
        <v>41236.3125</v>
      </c>
      <c r="T246">
        <v>15.667</v>
      </c>
      <c r="U246">
        <v>327</v>
      </c>
      <c r="V246">
        <v>328</v>
      </c>
      <c r="W246">
        <v>15.833</v>
      </c>
      <c r="X246">
        <v>7.5</v>
      </c>
    </row>
    <row r="247" spans="1:24" x14ac:dyDescent="0.2">
      <c r="A247">
        <v>2012901</v>
      </c>
      <c r="B247">
        <v>187</v>
      </c>
      <c r="C247">
        <v>2012901187</v>
      </c>
      <c r="D247" t="s">
        <v>26</v>
      </c>
      <c r="E247" t="str">
        <f>VLOOKUP(D247,[1]!Species_table[[SpeciesID]:[ID_new]],5,FALSE)</f>
        <v>NOCATCH</v>
      </c>
      <c r="F247" t="str">
        <f>VLOOKUP(E247,[1]!Species_table[[ID_new]:[Sci_name_new]],2,FALSE)</f>
        <v>NO CATCH</v>
      </c>
      <c r="G247" t="str">
        <f>VLOOKUP(E247,[1]!Species_table[[ID_new]:[fam_new]],3,FALSE)</f>
        <v>NO CATCH</v>
      </c>
      <c r="H247" t="s">
        <v>27</v>
      </c>
      <c r="I247">
        <f t="shared" si="3"/>
        <v>0</v>
      </c>
      <c r="J247">
        <v>0</v>
      </c>
      <c r="K247">
        <v>0</v>
      </c>
      <c r="L247">
        <v>18</v>
      </c>
      <c r="M247">
        <v>36.996833330000001</v>
      </c>
      <c r="N247">
        <v>21.53833333</v>
      </c>
      <c r="O247">
        <v>1</v>
      </c>
      <c r="Q247" t="s">
        <v>23</v>
      </c>
      <c r="R247" s="1">
        <v>41235.673611111109</v>
      </c>
      <c r="S247" s="1">
        <v>41236.319444444445</v>
      </c>
      <c r="T247">
        <v>15.5</v>
      </c>
      <c r="U247">
        <v>327</v>
      </c>
      <c r="V247">
        <v>328</v>
      </c>
      <c r="W247">
        <v>16.167000000000002</v>
      </c>
      <c r="X247">
        <v>7.6669999999999998</v>
      </c>
    </row>
    <row r="248" spans="1:24" x14ac:dyDescent="0.2">
      <c r="A248">
        <v>2012901</v>
      </c>
      <c r="B248">
        <v>188</v>
      </c>
      <c r="C248">
        <v>2012901188</v>
      </c>
      <c r="D248" t="s">
        <v>26</v>
      </c>
      <c r="E248" t="str">
        <f>VLOOKUP(D248,[1]!Species_table[[SpeciesID]:[ID_new]],5,FALSE)</f>
        <v>NOCATCH</v>
      </c>
      <c r="F248" t="str">
        <f>VLOOKUP(E248,[1]!Species_table[[ID_new]:[Sci_name_new]],2,FALSE)</f>
        <v>NO CATCH</v>
      </c>
      <c r="G248" t="str">
        <f>VLOOKUP(E248,[1]!Species_table[[ID_new]:[fam_new]],3,FALSE)</f>
        <v>NO CATCH</v>
      </c>
      <c r="H248" t="s">
        <v>27</v>
      </c>
      <c r="I248">
        <f t="shared" si="3"/>
        <v>0</v>
      </c>
      <c r="J248">
        <v>0</v>
      </c>
      <c r="K248">
        <v>0</v>
      </c>
      <c r="L248">
        <v>16</v>
      </c>
      <c r="M248">
        <v>36.998333330000001</v>
      </c>
      <c r="N248">
        <v>21.541833329999999</v>
      </c>
      <c r="O248">
        <v>1</v>
      </c>
      <c r="Q248" t="s">
        <v>23</v>
      </c>
      <c r="R248" s="1">
        <v>41235.680555555555</v>
      </c>
      <c r="S248" s="1">
        <v>41236.315972222219</v>
      </c>
      <c r="T248">
        <v>15.25</v>
      </c>
      <c r="U248">
        <v>327</v>
      </c>
      <c r="V248">
        <v>328</v>
      </c>
      <c r="W248">
        <v>16.332999999999998</v>
      </c>
      <c r="X248">
        <v>7.5830000000000002</v>
      </c>
    </row>
    <row r="249" spans="1:24" x14ac:dyDescent="0.2">
      <c r="A249">
        <v>2012901</v>
      </c>
      <c r="B249">
        <v>189</v>
      </c>
      <c r="C249">
        <v>2012901189</v>
      </c>
      <c r="D249" t="s">
        <v>81</v>
      </c>
      <c r="E249" t="str">
        <f>VLOOKUP(D249,[1]!Species_table[[SpeciesID]:[ID_new]],5,FALSE)</f>
        <v>LETLE02</v>
      </c>
      <c r="F249" t="str">
        <f>VLOOKUP(E249,[1]!Species_table[[ID_new]:[Sci_name_new]],2,FALSE)</f>
        <v>Lethrinus lentjan</v>
      </c>
      <c r="G249" t="str">
        <f>VLOOKUP(E249,[1]!Species_table[[ID_new]:[fam_new]],3,FALSE)</f>
        <v>LETHRINIDAE</v>
      </c>
      <c r="H249" t="s">
        <v>44</v>
      </c>
      <c r="I249">
        <f t="shared" si="3"/>
        <v>1</v>
      </c>
      <c r="J249">
        <v>1.1299999999999999</v>
      </c>
      <c r="K249">
        <v>3</v>
      </c>
      <c r="L249">
        <v>40</v>
      </c>
      <c r="M249">
        <v>36.998333330000001</v>
      </c>
      <c r="N249">
        <v>21.541833329999999</v>
      </c>
      <c r="O249">
        <v>1</v>
      </c>
      <c r="Q249" t="s">
        <v>23</v>
      </c>
      <c r="R249" s="1">
        <v>41235.690972222219</v>
      </c>
      <c r="S249" s="1">
        <v>41236.326388888891</v>
      </c>
      <c r="T249">
        <v>15.25</v>
      </c>
      <c r="U249">
        <v>327</v>
      </c>
      <c r="V249">
        <v>328</v>
      </c>
      <c r="W249">
        <v>16.582999999999998</v>
      </c>
      <c r="X249">
        <v>7.8330000000000002</v>
      </c>
    </row>
    <row r="250" spans="1:24" x14ac:dyDescent="0.2">
      <c r="A250">
        <v>2012901</v>
      </c>
      <c r="B250">
        <v>190</v>
      </c>
      <c r="C250">
        <v>2012901190</v>
      </c>
      <c r="D250" t="s">
        <v>43</v>
      </c>
      <c r="E250" t="str">
        <f>VLOOKUP(D250,[1]!Species_table[[SpeciesID]:[ID_new]],5,FALSE)</f>
        <v>LETLE13</v>
      </c>
      <c r="F250" t="str">
        <f>VLOOKUP(E250,[1]!Species_table[[ID_new]:[Sci_name_new]],2,FALSE)</f>
        <v>Lethrinus mahsena</v>
      </c>
      <c r="G250" t="str">
        <f>VLOOKUP(E250,[1]!Species_table[[ID_new]:[fam_new]],3,FALSE)</f>
        <v>LETHRINIDAE</v>
      </c>
      <c r="H250" t="s">
        <v>44</v>
      </c>
      <c r="I250">
        <f t="shared" si="3"/>
        <v>1</v>
      </c>
      <c r="J250">
        <v>2.4</v>
      </c>
      <c r="K250">
        <v>2</v>
      </c>
      <c r="L250">
        <v>13</v>
      </c>
      <c r="M250">
        <v>36.994066670000002</v>
      </c>
      <c r="N250">
        <v>21.553366669999999</v>
      </c>
      <c r="O250">
        <v>1</v>
      </c>
      <c r="Q250" t="s">
        <v>23</v>
      </c>
      <c r="R250" s="1">
        <v>41235.697916666664</v>
      </c>
      <c r="S250" s="1">
        <v>41236.336805555555</v>
      </c>
      <c r="T250">
        <v>15.333</v>
      </c>
      <c r="U250">
        <v>327</v>
      </c>
      <c r="V250">
        <v>328</v>
      </c>
      <c r="W250">
        <v>16.75</v>
      </c>
      <c r="X250">
        <v>8.0830000000000002</v>
      </c>
    </row>
    <row r="251" spans="1:24" x14ac:dyDescent="0.2">
      <c r="A251">
        <v>2012901</v>
      </c>
      <c r="B251">
        <v>190</v>
      </c>
      <c r="C251">
        <v>2012901190</v>
      </c>
      <c r="D251" t="s">
        <v>32</v>
      </c>
      <c r="E251" t="str">
        <f>VLOOKUP(D251,[1]!Species_table[[SpeciesID]:[ID_new]],5,FALSE)</f>
        <v>MURGY13</v>
      </c>
      <c r="F251" t="str">
        <f>VLOOKUP(E251,[1]!Species_table[[ID_new]:[Sci_name_new]],2,FALSE)</f>
        <v>Gymnothorax javanicus</v>
      </c>
      <c r="G251" t="str">
        <f>VLOOKUP(E251,[1]!Species_table[[ID_new]:[fam_new]],3,FALSE)</f>
        <v>MURAENIDAE</v>
      </c>
      <c r="H251" t="s">
        <v>27</v>
      </c>
      <c r="I251">
        <f t="shared" si="3"/>
        <v>0</v>
      </c>
      <c r="J251">
        <v>4.6100000000000003</v>
      </c>
      <c r="K251">
        <v>1</v>
      </c>
      <c r="L251">
        <v>13</v>
      </c>
      <c r="M251">
        <v>36.994066670000002</v>
      </c>
      <c r="N251">
        <v>21.553366669999999</v>
      </c>
      <c r="O251">
        <v>1</v>
      </c>
      <c r="Q251" t="s">
        <v>23</v>
      </c>
      <c r="R251" s="1">
        <v>41235.697916666664</v>
      </c>
      <c r="S251" s="1">
        <v>41236.336805555555</v>
      </c>
      <c r="T251">
        <v>15.333</v>
      </c>
      <c r="U251">
        <v>327</v>
      </c>
      <c r="V251">
        <v>328</v>
      </c>
      <c r="W251">
        <v>16.75</v>
      </c>
      <c r="X251">
        <v>8.0830000000000002</v>
      </c>
    </row>
    <row r="252" spans="1:24" x14ac:dyDescent="0.2">
      <c r="A252">
        <v>2012901</v>
      </c>
      <c r="B252">
        <v>191</v>
      </c>
      <c r="C252">
        <v>2012901191</v>
      </c>
      <c r="D252" t="s">
        <v>26</v>
      </c>
      <c r="E252" t="str">
        <f>VLOOKUP(D252,[1]!Species_table[[SpeciesID]:[ID_new]],5,FALSE)</f>
        <v>NOCATCH</v>
      </c>
      <c r="F252" t="str">
        <f>VLOOKUP(E252,[1]!Species_table[[ID_new]:[Sci_name_new]],2,FALSE)</f>
        <v>NO CATCH</v>
      </c>
      <c r="G252" t="str">
        <f>VLOOKUP(E252,[1]!Species_table[[ID_new]:[fam_new]],3,FALSE)</f>
        <v>NO CATCH</v>
      </c>
      <c r="H252" t="s">
        <v>27</v>
      </c>
      <c r="I252">
        <f t="shared" si="3"/>
        <v>0</v>
      </c>
      <c r="J252">
        <v>0</v>
      </c>
      <c r="K252">
        <v>0</v>
      </c>
      <c r="L252">
        <v>18</v>
      </c>
      <c r="M252">
        <v>36.983833330000003</v>
      </c>
      <c r="N252">
        <v>21.553333330000001</v>
      </c>
      <c r="O252">
        <v>1</v>
      </c>
      <c r="Q252" t="s">
        <v>23</v>
      </c>
      <c r="R252" s="1">
        <v>41235.708333333336</v>
      </c>
      <c r="S252" s="1">
        <v>41236.347222222219</v>
      </c>
      <c r="T252">
        <v>15.333</v>
      </c>
      <c r="U252">
        <v>327</v>
      </c>
      <c r="V252">
        <v>328</v>
      </c>
      <c r="W252">
        <v>17</v>
      </c>
      <c r="X252">
        <v>8.3330000000000002</v>
      </c>
    </row>
    <row r="253" spans="1:24" x14ac:dyDescent="0.2">
      <c r="A253">
        <v>2012901</v>
      </c>
      <c r="B253">
        <v>192</v>
      </c>
      <c r="C253">
        <v>2012901192</v>
      </c>
      <c r="D253" t="s">
        <v>34</v>
      </c>
      <c r="E253" t="str">
        <f>VLOOKUP(D253,[1]!Species_table[[SpeciesID]:[ID_new]],5,FALSE)</f>
        <v>HOLSA03</v>
      </c>
      <c r="F253" t="str">
        <f>VLOOKUP(E253,[1]!Species_table[[ID_new]:[Sci_name_new]],2,FALSE)</f>
        <v>Sargocentron spiniferum</v>
      </c>
      <c r="G253" t="str">
        <f>VLOOKUP(E253,[1]!Species_table[[ID_new]:[fam_new]],3,FALSE)</f>
        <v>HOLOCENTRIDAE</v>
      </c>
      <c r="H253" t="s">
        <v>27</v>
      </c>
      <c r="I253">
        <f t="shared" si="3"/>
        <v>0</v>
      </c>
      <c r="J253">
        <v>1.94</v>
      </c>
      <c r="K253">
        <v>2</v>
      </c>
      <c r="L253">
        <v>142</v>
      </c>
      <c r="M253">
        <v>36.975033330000002</v>
      </c>
      <c r="N253">
        <v>21.54706667</v>
      </c>
      <c r="O253">
        <v>1</v>
      </c>
      <c r="Q253" t="s">
        <v>23</v>
      </c>
      <c r="R253" s="1">
        <v>41235.71875</v>
      </c>
      <c r="S253" s="1">
        <v>41236.354166666664</v>
      </c>
      <c r="T253">
        <v>15.25</v>
      </c>
      <c r="U253">
        <v>327</v>
      </c>
      <c r="V253">
        <v>328</v>
      </c>
      <c r="W253">
        <v>17.25</v>
      </c>
      <c r="X253">
        <v>8.5</v>
      </c>
    </row>
    <row r="254" spans="1:24" x14ac:dyDescent="0.2">
      <c r="A254">
        <v>2012901</v>
      </c>
      <c r="B254">
        <v>193</v>
      </c>
      <c r="C254">
        <v>2012901193</v>
      </c>
      <c r="D254" t="s">
        <v>34</v>
      </c>
      <c r="E254" t="str">
        <f>VLOOKUP(D254,[1]!Species_table[[SpeciesID]:[ID_new]],5,FALSE)</f>
        <v>HOLSA03</v>
      </c>
      <c r="F254" t="str">
        <f>VLOOKUP(E254,[1]!Species_table[[ID_new]:[Sci_name_new]],2,FALSE)</f>
        <v>Sargocentron spiniferum</v>
      </c>
      <c r="G254" t="str">
        <f>VLOOKUP(E254,[1]!Species_table[[ID_new]:[fam_new]],3,FALSE)</f>
        <v>HOLOCENTRIDAE</v>
      </c>
      <c r="H254" t="s">
        <v>27</v>
      </c>
      <c r="I254">
        <f t="shared" si="3"/>
        <v>0</v>
      </c>
      <c r="J254">
        <v>0.67</v>
      </c>
      <c r="K254">
        <v>1</v>
      </c>
      <c r="L254">
        <v>45</v>
      </c>
      <c r="M254">
        <v>36.978499999999997</v>
      </c>
      <c r="N254">
        <v>21.503666670000001</v>
      </c>
      <c r="O254">
        <v>1</v>
      </c>
      <c r="Q254" t="s">
        <v>23</v>
      </c>
      <c r="R254" s="1">
        <v>41235.746527777781</v>
      </c>
      <c r="S254" s="1">
        <v>41236.375</v>
      </c>
      <c r="T254">
        <v>15.083</v>
      </c>
      <c r="U254">
        <v>327</v>
      </c>
      <c r="V254">
        <v>328</v>
      </c>
      <c r="W254">
        <v>17.917000000000002</v>
      </c>
      <c r="X254">
        <v>9</v>
      </c>
    </row>
    <row r="255" spans="1:24" x14ac:dyDescent="0.2">
      <c r="A255">
        <v>2012901</v>
      </c>
      <c r="B255">
        <v>193</v>
      </c>
      <c r="C255">
        <v>2012901193</v>
      </c>
      <c r="D255" t="s">
        <v>45</v>
      </c>
      <c r="E255" t="str">
        <f>VLOOKUP(D255,[1]!Species_table[[SpeciesID]:[ID_new]],5,FALSE)</f>
        <v>LETLE02</v>
      </c>
      <c r="F255" t="str">
        <f>VLOOKUP(E255,[1]!Species_table[[ID_new]:[Sci_name_new]],2,FALSE)</f>
        <v>Lethrinus lentjan</v>
      </c>
      <c r="G255" t="str">
        <f>VLOOKUP(E255,[1]!Species_table[[ID_new]:[fam_new]],3,FALSE)</f>
        <v>LETHRINIDAE</v>
      </c>
      <c r="H255" t="s">
        <v>44</v>
      </c>
      <c r="I255">
        <f t="shared" si="3"/>
        <v>1</v>
      </c>
      <c r="J255">
        <v>4.63</v>
      </c>
      <c r="K255">
        <v>8</v>
      </c>
      <c r="L255">
        <v>45</v>
      </c>
      <c r="M255">
        <v>36.978499999999997</v>
      </c>
      <c r="N255">
        <v>21.503666670000001</v>
      </c>
      <c r="O255">
        <v>1</v>
      </c>
      <c r="Q255" t="s">
        <v>23</v>
      </c>
      <c r="R255" s="1">
        <v>41235.746527777781</v>
      </c>
      <c r="S255" s="1">
        <v>41236.375</v>
      </c>
      <c r="T255">
        <v>15.083</v>
      </c>
      <c r="U255">
        <v>327</v>
      </c>
      <c r="V255">
        <v>328</v>
      </c>
      <c r="W255">
        <v>17.917000000000002</v>
      </c>
      <c r="X255">
        <v>9</v>
      </c>
    </row>
    <row r="256" spans="1:24" x14ac:dyDescent="0.2">
      <c r="A256">
        <v>2012901</v>
      </c>
      <c r="B256">
        <v>193</v>
      </c>
      <c r="C256">
        <v>2012901193</v>
      </c>
      <c r="D256" t="s">
        <v>43</v>
      </c>
      <c r="E256" t="str">
        <f>VLOOKUP(D256,[1]!Species_table[[SpeciesID]:[ID_new]],5,FALSE)</f>
        <v>LETLE13</v>
      </c>
      <c r="F256" t="str">
        <f>VLOOKUP(E256,[1]!Species_table[[ID_new]:[Sci_name_new]],2,FALSE)</f>
        <v>Lethrinus mahsena</v>
      </c>
      <c r="G256" t="str">
        <f>VLOOKUP(E256,[1]!Species_table[[ID_new]:[fam_new]],3,FALSE)</f>
        <v>LETHRINIDAE</v>
      </c>
      <c r="H256" t="s">
        <v>44</v>
      </c>
      <c r="I256">
        <f t="shared" si="3"/>
        <v>1</v>
      </c>
      <c r="J256">
        <v>1.22</v>
      </c>
      <c r="K256">
        <v>1</v>
      </c>
      <c r="L256">
        <v>45</v>
      </c>
      <c r="M256">
        <v>36.978499999999997</v>
      </c>
      <c r="N256">
        <v>21.503666670000001</v>
      </c>
      <c r="O256">
        <v>1</v>
      </c>
      <c r="Q256" t="s">
        <v>23</v>
      </c>
      <c r="R256" s="1">
        <v>41235.746527777781</v>
      </c>
      <c r="S256" s="1">
        <v>41236.375</v>
      </c>
      <c r="T256">
        <v>15.083</v>
      </c>
      <c r="U256">
        <v>327</v>
      </c>
      <c r="V256">
        <v>328</v>
      </c>
      <c r="W256">
        <v>17.917000000000002</v>
      </c>
      <c r="X256">
        <v>9</v>
      </c>
    </row>
    <row r="257" spans="1:24" x14ac:dyDescent="0.2">
      <c r="A257">
        <v>2012901</v>
      </c>
      <c r="B257">
        <v>194</v>
      </c>
      <c r="C257">
        <v>2012901194</v>
      </c>
      <c r="D257" t="s">
        <v>45</v>
      </c>
      <c r="E257" t="str">
        <f>VLOOKUP(D257,[1]!Species_table[[SpeciesID]:[ID_new]],5,FALSE)</f>
        <v>LETLE02</v>
      </c>
      <c r="F257" t="str">
        <f>VLOOKUP(E257,[1]!Species_table[[ID_new]:[Sci_name_new]],2,FALSE)</f>
        <v>Lethrinus lentjan</v>
      </c>
      <c r="G257" t="str">
        <f>VLOOKUP(E257,[1]!Species_table[[ID_new]:[fam_new]],3,FALSE)</f>
        <v>LETHRINIDAE</v>
      </c>
      <c r="H257" t="s">
        <v>44</v>
      </c>
      <c r="I257">
        <f t="shared" si="3"/>
        <v>1</v>
      </c>
      <c r="J257">
        <v>3.33</v>
      </c>
      <c r="K257">
        <v>6</v>
      </c>
      <c r="L257">
        <v>35</v>
      </c>
      <c r="M257">
        <v>36.971666669999998</v>
      </c>
      <c r="N257">
        <v>21.504666669999999</v>
      </c>
      <c r="O257">
        <v>1</v>
      </c>
      <c r="Q257" t="s">
        <v>23</v>
      </c>
      <c r="R257" s="1">
        <v>41235.75</v>
      </c>
      <c r="S257" s="1">
        <v>41236.409722222219</v>
      </c>
      <c r="T257">
        <v>15.833</v>
      </c>
      <c r="U257">
        <v>327</v>
      </c>
      <c r="V257">
        <v>328</v>
      </c>
      <c r="W257">
        <v>18</v>
      </c>
      <c r="X257">
        <v>9.8330000000000002</v>
      </c>
    </row>
    <row r="258" spans="1:24" x14ac:dyDescent="0.2">
      <c r="A258">
        <v>2012901</v>
      </c>
      <c r="B258">
        <v>195</v>
      </c>
      <c r="C258">
        <v>2012901195</v>
      </c>
      <c r="D258" t="s">
        <v>26</v>
      </c>
      <c r="E258" t="str">
        <f>VLOOKUP(D258,[1]!Species_table[[SpeciesID]:[ID_new]],5,FALSE)</f>
        <v>NOCATCH</v>
      </c>
      <c r="F258" t="str">
        <f>VLOOKUP(E258,[1]!Species_table[[ID_new]:[Sci_name_new]],2,FALSE)</f>
        <v>NO CATCH</v>
      </c>
      <c r="G258" t="str">
        <f>VLOOKUP(E258,[1]!Species_table[[ID_new]:[fam_new]],3,FALSE)</f>
        <v>NO CATCH</v>
      </c>
      <c r="H258" t="s">
        <v>27</v>
      </c>
      <c r="I258">
        <f t="shared" ref="I258:I321" si="4">IF(G258=H258,1,0)</f>
        <v>0</v>
      </c>
      <c r="J258">
        <v>0</v>
      </c>
      <c r="K258">
        <v>0</v>
      </c>
      <c r="L258">
        <v>21</v>
      </c>
      <c r="M258">
        <v>36.966000000000001</v>
      </c>
      <c r="N258">
        <v>21.50033333</v>
      </c>
      <c r="O258">
        <v>1</v>
      </c>
      <c r="Q258" t="s">
        <v>23</v>
      </c>
      <c r="R258" s="1">
        <v>41235.756944444445</v>
      </c>
      <c r="S258" s="1">
        <v>41236.416666666664</v>
      </c>
      <c r="T258">
        <v>15.833</v>
      </c>
      <c r="U258">
        <v>327</v>
      </c>
      <c r="V258">
        <v>328</v>
      </c>
      <c r="W258">
        <v>18.167000000000002</v>
      </c>
      <c r="X258">
        <v>10</v>
      </c>
    </row>
    <row r="259" spans="1:24" x14ac:dyDescent="0.2">
      <c r="A259">
        <v>2012901</v>
      </c>
      <c r="B259">
        <v>196</v>
      </c>
      <c r="C259">
        <v>2012901196</v>
      </c>
      <c r="D259" t="s">
        <v>33</v>
      </c>
      <c r="E259" t="str">
        <f>VLOOKUP(D259,[1]!Species_table[[SpeciesID]:[ID_new]],5,FALSE)</f>
        <v>LUTLU04</v>
      </c>
      <c r="F259" t="str">
        <f>VLOOKUP(E259,[1]!Species_table[[ID_new]:[Sci_name_new]],2,FALSE)</f>
        <v>Lutjanus gibbus</v>
      </c>
      <c r="G259" t="str">
        <f>VLOOKUP(E259,[1]!Species_table[[ID_new]:[fam_new]],3,FALSE)</f>
        <v>LUTJANIDAE</v>
      </c>
      <c r="H259" t="s">
        <v>29</v>
      </c>
      <c r="I259">
        <f t="shared" si="4"/>
        <v>1</v>
      </c>
      <c r="J259">
        <v>1.99</v>
      </c>
      <c r="K259">
        <v>2</v>
      </c>
      <c r="L259">
        <v>65</v>
      </c>
      <c r="M259">
        <v>37.217500000000001</v>
      </c>
      <c r="N259">
        <v>21.22003333</v>
      </c>
      <c r="O259">
        <v>2</v>
      </c>
      <c r="Q259" t="s">
        <v>23</v>
      </c>
      <c r="R259" s="1">
        <v>41236.736111111109</v>
      </c>
      <c r="S259" s="1">
        <v>41237.302083333336</v>
      </c>
      <c r="T259">
        <v>13.583</v>
      </c>
      <c r="U259">
        <v>328</v>
      </c>
      <c r="V259">
        <v>329</v>
      </c>
      <c r="W259">
        <v>17.667000000000002</v>
      </c>
      <c r="X259">
        <v>7.25</v>
      </c>
    </row>
    <row r="260" spans="1:24" x14ac:dyDescent="0.2">
      <c r="A260">
        <v>2012901</v>
      </c>
      <c r="B260">
        <v>196</v>
      </c>
      <c r="C260">
        <v>2012901196</v>
      </c>
      <c r="D260" t="s">
        <v>73</v>
      </c>
      <c r="E260" t="str">
        <f>VLOOKUP(D260,[1]!Species_table[[SpeciesID]:[ID_new]],5,FALSE)</f>
        <v>LUTLU18</v>
      </c>
      <c r="F260" t="str">
        <f>VLOOKUP(E260,[1]!Species_table[[ID_new]:[Sci_name_new]],2,FALSE)</f>
        <v>Lutjanus kasmira</v>
      </c>
      <c r="G260" t="str">
        <f>VLOOKUP(E260,[1]!Species_table[[ID_new]:[fam_new]],3,FALSE)</f>
        <v>LUTJANIDAE</v>
      </c>
      <c r="H260" t="s">
        <v>29</v>
      </c>
      <c r="I260">
        <f t="shared" si="4"/>
        <v>1</v>
      </c>
      <c r="J260">
        <v>0.68</v>
      </c>
      <c r="K260">
        <v>2</v>
      </c>
      <c r="L260">
        <v>65</v>
      </c>
      <c r="M260">
        <v>37.217500000000001</v>
      </c>
      <c r="N260">
        <v>21.22003333</v>
      </c>
      <c r="O260">
        <v>2</v>
      </c>
      <c r="Q260" t="s">
        <v>23</v>
      </c>
      <c r="R260" s="1">
        <v>41236.736111111109</v>
      </c>
      <c r="S260" s="1">
        <v>41237.302083333336</v>
      </c>
      <c r="T260">
        <v>13.583</v>
      </c>
      <c r="U260">
        <v>328</v>
      </c>
      <c r="V260">
        <v>329</v>
      </c>
      <c r="W260">
        <v>17.667000000000002</v>
      </c>
      <c r="X260">
        <v>7.25</v>
      </c>
    </row>
    <row r="261" spans="1:24" x14ac:dyDescent="0.2">
      <c r="A261">
        <v>2012901</v>
      </c>
      <c r="B261">
        <v>197</v>
      </c>
      <c r="C261">
        <v>2012901197</v>
      </c>
      <c r="D261" t="s">
        <v>32</v>
      </c>
      <c r="E261" t="str">
        <f>VLOOKUP(D261,[1]!Species_table[[SpeciesID]:[ID_new]],5,FALSE)</f>
        <v>MURGY13</v>
      </c>
      <c r="F261" t="str">
        <f>VLOOKUP(E261,[1]!Species_table[[ID_new]:[Sci_name_new]],2,FALSE)</f>
        <v>Gymnothorax javanicus</v>
      </c>
      <c r="G261" t="str">
        <f>VLOOKUP(E261,[1]!Species_table[[ID_new]:[fam_new]],3,FALSE)</f>
        <v>MURAENIDAE</v>
      </c>
      <c r="H261" t="s">
        <v>27</v>
      </c>
      <c r="I261">
        <f t="shared" si="4"/>
        <v>0</v>
      </c>
      <c r="J261">
        <v>3.61</v>
      </c>
      <c r="K261">
        <v>1</v>
      </c>
      <c r="L261">
        <v>40</v>
      </c>
      <c r="M261">
        <v>37.217500000000001</v>
      </c>
      <c r="N261">
        <v>21.22151667</v>
      </c>
      <c r="O261">
        <v>2</v>
      </c>
      <c r="Q261" t="s">
        <v>23</v>
      </c>
      <c r="R261" s="1">
        <v>41236.739583333336</v>
      </c>
      <c r="S261" s="1">
        <v>41237.302083333336</v>
      </c>
      <c r="T261">
        <v>13.5</v>
      </c>
      <c r="U261">
        <v>328</v>
      </c>
      <c r="V261">
        <v>329</v>
      </c>
      <c r="W261">
        <v>17.75</v>
      </c>
      <c r="X261">
        <v>7.25</v>
      </c>
    </row>
    <row r="262" spans="1:24" x14ac:dyDescent="0.2">
      <c r="A262">
        <v>2012901</v>
      </c>
      <c r="B262">
        <v>198</v>
      </c>
      <c r="C262">
        <v>2012901198</v>
      </c>
      <c r="D262" t="s">
        <v>33</v>
      </c>
      <c r="E262" t="str">
        <f>VLOOKUP(D262,[1]!Species_table[[SpeciesID]:[ID_new]],5,FALSE)</f>
        <v>LUTLU04</v>
      </c>
      <c r="F262" t="str">
        <f>VLOOKUP(E262,[1]!Species_table[[ID_new]:[Sci_name_new]],2,FALSE)</f>
        <v>Lutjanus gibbus</v>
      </c>
      <c r="G262" t="str">
        <f>VLOOKUP(E262,[1]!Species_table[[ID_new]:[fam_new]],3,FALSE)</f>
        <v>LUTJANIDAE</v>
      </c>
      <c r="H262" t="s">
        <v>29</v>
      </c>
      <c r="I262">
        <f t="shared" si="4"/>
        <v>1</v>
      </c>
      <c r="J262">
        <v>6.9000000000000006E-2</v>
      </c>
      <c r="K262">
        <v>1</v>
      </c>
      <c r="L262">
        <v>35</v>
      </c>
      <c r="M262">
        <v>37.215766670000001</v>
      </c>
      <c r="N262">
        <v>21.223633329999998</v>
      </c>
      <c r="O262">
        <v>2</v>
      </c>
      <c r="Q262" t="s">
        <v>23</v>
      </c>
      <c r="R262" s="1">
        <v>41236.743055555555</v>
      </c>
      <c r="S262" s="1">
        <v>41237.3125</v>
      </c>
      <c r="T262">
        <v>13.667</v>
      </c>
      <c r="U262">
        <v>328</v>
      </c>
      <c r="V262">
        <v>329</v>
      </c>
      <c r="W262">
        <v>17.832999999999998</v>
      </c>
      <c r="X262">
        <v>7.5</v>
      </c>
    </row>
    <row r="263" spans="1:24" x14ac:dyDescent="0.2">
      <c r="A263">
        <v>2012901</v>
      </c>
      <c r="B263">
        <v>198</v>
      </c>
      <c r="C263">
        <v>2012901198</v>
      </c>
      <c r="D263" t="s">
        <v>28</v>
      </c>
      <c r="E263" t="str">
        <f>VLOOKUP(D263,[1]!Species_table[[SpeciesID]:[ID_new]],5,FALSE)</f>
        <v>LUTLU06</v>
      </c>
      <c r="F263" t="str">
        <f>VLOOKUP(E263,[1]!Species_table[[ID_new]:[Sci_name_new]],2,FALSE)</f>
        <v>Lutjanus bohar</v>
      </c>
      <c r="G263" t="str">
        <f>VLOOKUP(E263,[1]!Species_table[[ID_new]:[fam_new]],3,FALSE)</f>
        <v>LUTJANIDAE</v>
      </c>
      <c r="H263" t="s">
        <v>29</v>
      </c>
      <c r="I263">
        <f t="shared" si="4"/>
        <v>1</v>
      </c>
      <c r="J263">
        <v>1.87</v>
      </c>
      <c r="K263">
        <v>2</v>
      </c>
      <c r="L263">
        <v>35</v>
      </c>
      <c r="M263">
        <v>37.215766670000001</v>
      </c>
      <c r="N263">
        <v>21.223633329999998</v>
      </c>
      <c r="O263">
        <v>2</v>
      </c>
      <c r="Q263" t="s">
        <v>23</v>
      </c>
      <c r="R263" s="1">
        <v>41236.743055555555</v>
      </c>
      <c r="S263" s="1">
        <v>41237.3125</v>
      </c>
      <c r="T263">
        <v>13.667</v>
      </c>
      <c r="U263">
        <v>328</v>
      </c>
      <c r="V263">
        <v>329</v>
      </c>
      <c r="W263">
        <v>17.832999999999998</v>
      </c>
      <c r="X263">
        <v>7.5</v>
      </c>
    </row>
    <row r="264" spans="1:24" x14ac:dyDescent="0.2">
      <c r="A264">
        <v>2012901</v>
      </c>
      <c r="B264">
        <v>199</v>
      </c>
      <c r="C264">
        <v>2012901199</v>
      </c>
      <c r="D264" t="s">
        <v>34</v>
      </c>
      <c r="E264" t="str">
        <f>VLOOKUP(D264,[1]!Species_table[[SpeciesID]:[ID_new]],5,FALSE)</f>
        <v>HOLSA03</v>
      </c>
      <c r="F264" t="str">
        <f>VLOOKUP(E264,[1]!Species_table[[ID_new]:[Sci_name_new]],2,FALSE)</f>
        <v>Sargocentron spiniferum</v>
      </c>
      <c r="G264" t="str">
        <f>VLOOKUP(E264,[1]!Species_table[[ID_new]:[fam_new]],3,FALSE)</f>
        <v>HOLOCENTRIDAE</v>
      </c>
      <c r="H264" t="s">
        <v>27</v>
      </c>
      <c r="I264">
        <f t="shared" si="4"/>
        <v>0</v>
      </c>
      <c r="J264">
        <v>0.85</v>
      </c>
      <c r="K264">
        <v>1</v>
      </c>
      <c r="L264">
        <v>35</v>
      </c>
      <c r="M264">
        <v>37.214016669999999</v>
      </c>
      <c r="N264">
        <v>21.227233330000001</v>
      </c>
      <c r="O264">
        <v>2</v>
      </c>
      <c r="Q264" t="s">
        <v>23</v>
      </c>
      <c r="R264" s="1">
        <v>41236.75</v>
      </c>
      <c r="S264" s="1">
        <v>41237.322916666664</v>
      </c>
      <c r="T264">
        <v>13.75</v>
      </c>
      <c r="U264">
        <v>328</v>
      </c>
      <c r="V264">
        <v>329</v>
      </c>
      <c r="W264">
        <v>18</v>
      </c>
      <c r="X264">
        <v>7.75</v>
      </c>
    </row>
    <row r="265" spans="1:24" x14ac:dyDescent="0.2">
      <c r="A265">
        <v>2012901</v>
      </c>
      <c r="B265">
        <v>199</v>
      </c>
      <c r="C265">
        <v>2012901199</v>
      </c>
      <c r="D265" t="s">
        <v>32</v>
      </c>
      <c r="E265" t="str">
        <f>VLOOKUP(D265,[1]!Species_table[[SpeciesID]:[ID_new]],5,FALSE)</f>
        <v>MURGY13</v>
      </c>
      <c r="F265" t="str">
        <f>VLOOKUP(E265,[1]!Species_table[[ID_new]:[Sci_name_new]],2,FALSE)</f>
        <v>Gymnothorax javanicus</v>
      </c>
      <c r="G265" t="str">
        <f>VLOOKUP(E265,[1]!Species_table[[ID_new]:[fam_new]],3,FALSE)</f>
        <v>MURAENIDAE</v>
      </c>
      <c r="H265" t="s">
        <v>27</v>
      </c>
      <c r="I265">
        <f t="shared" si="4"/>
        <v>0</v>
      </c>
      <c r="J265">
        <v>5.9</v>
      </c>
      <c r="K265">
        <v>1</v>
      </c>
      <c r="L265">
        <v>35</v>
      </c>
      <c r="M265">
        <v>37.214016669999999</v>
      </c>
      <c r="N265">
        <v>21.227233330000001</v>
      </c>
      <c r="O265">
        <v>2</v>
      </c>
      <c r="Q265" t="s">
        <v>23</v>
      </c>
      <c r="R265" s="1">
        <v>41236.75</v>
      </c>
      <c r="S265" s="1">
        <v>41237.322916666664</v>
      </c>
      <c r="T265">
        <v>13.75</v>
      </c>
      <c r="U265">
        <v>328</v>
      </c>
      <c r="V265">
        <v>329</v>
      </c>
      <c r="W265">
        <v>18</v>
      </c>
      <c r="X265">
        <v>7.75</v>
      </c>
    </row>
    <row r="266" spans="1:24" x14ac:dyDescent="0.2">
      <c r="A266">
        <v>2012901</v>
      </c>
      <c r="B266">
        <v>200</v>
      </c>
      <c r="C266">
        <v>2012901200</v>
      </c>
      <c r="D266" t="s">
        <v>34</v>
      </c>
      <c r="E266" t="str">
        <f>VLOOKUP(D266,[1]!Species_table[[SpeciesID]:[ID_new]],5,FALSE)</f>
        <v>HOLSA03</v>
      </c>
      <c r="F266" t="str">
        <f>VLOOKUP(E266,[1]!Species_table[[ID_new]:[Sci_name_new]],2,FALSE)</f>
        <v>Sargocentron spiniferum</v>
      </c>
      <c r="G266" t="str">
        <f>VLOOKUP(E266,[1]!Species_table[[ID_new]:[fam_new]],3,FALSE)</f>
        <v>HOLOCENTRIDAE</v>
      </c>
      <c r="H266" t="s">
        <v>27</v>
      </c>
      <c r="I266">
        <f t="shared" si="4"/>
        <v>0</v>
      </c>
      <c r="J266">
        <v>1.54</v>
      </c>
      <c r="K266">
        <v>2</v>
      </c>
      <c r="L266">
        <v>60</v>
      </c>
      <c r="M266">
        <v>37.210333329999997</v>
      </c>
      <c r="N266">
        <v>21.227166669999999</v>
      </c>
      <c r="O266">
        <v>2</v>
      </c>
      <c r="Q266" t="s">
        <v>23</v>
      </c>
      <c r="R266" s="1">
        <v>41236.756944444445</v>
      </c>
      <c r="S266" s="1">
        <v>41237.326388888891</v>
      </c>
      <c r="T266">
        <v>13.667</v>
      </c>
      <c r="U266">
        <v>328</v>
      </c>
      <c r="V266">
        <v>329</v>
      </c>
      <c r="W266">
        <v>18.167000000000002</v>
      </c>
      <c r="X266">
        <v>7.8330000000000002</v>
      </c>
    </row>
    <row r="267" spans="1:24" x14ac:dyDescent="0.2">
      <c r="A267">
        <v>2012901</v>
      </c>
      <c r="B267">
        <v>200</v>
      </c>
      <c r="C267">
        <v>2012901200</v>
      </c>
      <c r="D267" t="s">
        <v>59</v>
      </c>
      <c r="E267" t="str">
        <f>VLOOKUP(D267,[1]!Species_table[[SpeciesID]:[ID_new]],5,FALSE)</f>
        <v>LETLE05</v>
      </c>
      <c r="F267" t="str">
        <f>VLOOKUP(E267,[1]!Species_table[[ID_new]:[Sci_name_new]],2,FALSE)</f>
        <v xml:space="preserve">Lethrinus elongatus </v>
      </c>
      <c r="G267" t="str">
        <f>VLOOKUP(E267,[1]!Species_table[[ID_new]:[fam_new]],3,FALSE)</f>
        <v>LETHRINIDAE</v>
      </c>
      <c r="H267" t="s">
        <v>44</v>
      </c>
      <c r="I267">
        <f t="shared" si="4"/>
        <v>1</v>
      </c>
      <c r="J267">
        <v>2.14</v>
      </c>
      <c r="K267">
        <v>3</v>
      </c>
      <c r="L267">
        <v>60</v>
      </c>
      <c r="M267">
        <v>37.210333329999997</v>
      </c>
      <c r="N267">
        <v>21.227166669999999</v>
      </c>
      <c r="O267">
        <v>2</v>
      </c>
      <c r="Q267" t="s">
        <v>23</v>
      </c>
      <c r="R267" s="1">
        <v>41236.756944444445</v>
      </c>
      <c r="S267" s="1">
        <v>41237.326388888891</v>
      </c>
      <c r="T267">
        <v>13.667</v>
      </c>
      <c r="U267">
        <v>328</v>
      </c>
      <c r="V267">
        <v>329</v>
      </c>
      <c r="W267">
        <v>18.167000000000002</v>
      </c>
      <c r="X267">
        <v>7.8330000000000002</v>
      </c>
    </row>
    <row r="268" spans="1:24" x14ac:dyDescent="0.2">
      <c r="A268">
        <v>2012901</v>
      </c>
      <c r="B268">
        <v>200</v>
      </c>
      <c r="C268">
        <v>2012901200</v>
      </c>
      <c r="D268" t="s">
        <v>33</v>
      </c>
      <c r="E268" t="str">
        <f>VLOOKUP(D268,[1]!Species_table[[SpeciesID]:[ID_new]],5,FALSE)</f>
        <v>LUTLU04</v>
      </c>
      <c r="F268" t="str">
        <f>VLOOKUP(E268,[1]!Species_table[[ID_new]:[Sci_name_new]],2,FALSE)</f>
        <v>Lutjanus gibbus</v>
      </c>
      <c r="G268" t="str">
        <f>VLOOKUP(E268,[1]!Species_table[[ID_new]:[fam_new]],3,FALSE)</f>
        <v>LUTJANIDAE</v>
      </c>
      <c r="H268" t="s">
        <v>29</v>
      </c>
      <c r="I268">
        <f t="shared" si="4"/>
        <v>1</v>
      </c>
      <c r="J268">
        <v>2.04</v>
      </c>
      <c r="K268">
        <v>2</v>
      </c>
      <c r="L268">
        <v>60</v>
      </c>
      <c r="M268">
        <v>37.210333329999997</v>
      </c>
      <c r="N268">
        <v>21.227166669999999</v>
      </c>
      <c r="O268">
        <v>2</v>
      </c>
      <c r="Q268" t="s">
        <v>23</v>
      </c>
      <c r="R268" s="1">
        <v>41236.756944444445</v>
      </c>
      <c r="S268" s="1">
        <v>41237.326388888891</v>
      </c>
      <c r="T268">
        <v>13.667</v>
      </c>
      <c r="U268">
        <v>328</v>
      </c>
      <c r="V268">
        <v>329</v>
      </c>
      <c r="W268">
        <v>18.167000000000002</v>
      </c>
      <c r="X268">
        <v>7.8330000000000002</v>
      </c>
    </row>
    <row r="269" spans="1:24" x14ac:dyDescent="0.2">
      <c r="A269">
        <v>2012901</v>
      </c>
      <c r="B269">
        <v>200</v>
      </c>
      <c r="C269">
        <v>2012901200</v>
      </c>
      <c r="D269" t="s">
        <v>65</v>
      </c>
      <c r="E269" t="str">
        <f>VLOOKUP(D269,[1]!Species_table[[SpeciesID]:[ID_new]],5,FALSE)</f>
        <v>LUTLU57</v>
      </c>
      <c r="F269" t="str">
        <f>VLOOKUP(E269,[1]!Species_table[[ID_new]:[Sci_name_new]],2,FALSE)</f>
        <v>Lutjanus monostigma</v>
      </c>
      <c r="G269" t="str">
        <f>VLOOKUP(E269,[1]!Species_table[[ID_new]:[fam_new]],3,FALSE)</f>
        <v>LUTJANIDAE</v>
      </c>
      <c r="H269" t="s">
        <v>29</v>
      </c>
      <c r="I269">
        <f t="shared" si="4"/>
        <v>1</v>
      </c>
      <c r="J269">
        <v>0.97</v>
      </c>
      <c r="K269">
        <v>1</v>
      </c>
      <c r="L269">
        <v>60</v>
      </c>
      <c r="M269">
        <v>37.210333329999997</v>
      </c>
      <c r="N269">
        <v>21.227166669999999</v>
      </c>
      <c r="O269">
        <v>2</v>
      </c>
      <c r="Q269" t="s">
        <v>23</v>
      </c>
      <c r="R269" s="1">
        <v>41236.756944444445</v>
      </c>
      <c r="S269" s="1">
        <v>41237.326388888891</v>
      </c>
      <c r="T269">
        <v>13.667</v>
      </c>
      <c r="U269">
        <v>328</v>
      </c>
      <c r="V269">
        <v>329</v>
      </c>
      <c r="W269">
        <v>18.167000000000002</v>
      </c>
      <c r="X269">
        <v>7.8330000000000002</v>
      </c>
    </row>
    <row r="270" spans="1:24" x14ac:dyDescent="0.2">
      <c r="A270">
        <v>2012901</v>
      </c>
      <c r="B270">
        <v>201</v>
      </c>
      <c r="C270">
        <v>2012901201</v>
      </c>
      <c r="D270" t="s">
        <v>26</v>
      </c>
      <c r="E270" t="str">
        <f>VLOOKUP(D270,[1]!Species_table[[SpeciesID]:[ID_new]],5,FALSE)</f>
        <v>NOCATCH</v>
      </c>
      <c r="F270" t="str">
        <f>VLOOKUP(E270,[1]!Species_table[[ID_new]:[Sci_name_new]],2,FALSE)</f>
        <v>NO CATCH</v>
      </c>
      <c r="G270" t="str">
        <f>VLOOKUP(E270,[1]!Species_table[[ID_new]:[fam_new]],3,FALSE)</f>
        <v>NO CATCH</v>
      </c>
      <c r="H270" t="s">
        <v>27</v>
      </c>
      <c r="I270">
        <f t="shared" si="4"/>
        <v>0</v>
      </c>
      <c r="J270">
        <v>0</v>
      </c>
      <c r="K270">
        <v>0</v>
      </c>
      <c r="L270">
        <v>52</v>
      </c>
      <c r="M270">
        <v>37.274500000000003</v>
      </c>
      <c r="N270">
        <v>20.938166670000001</v>
      </c>
      <c r="O270">
        <v>2</v>
      </c>
      <c r="Q270" t="s">
        <v>23</v>
      </c>
      <c r="R270" s="1">
        <v>41237.510416666664</v>
      </c>
      <c r="S270" s="1">
        <v>41238.333333333336</v>
      </c>
      <c r="T270">
        <v>19.75</v>
      </c>
      <c r="U270">
        <v>329</v>
      </c>
      <c r="V270">
        <v>330</v>
      </c>
      <c r="W270">
        <v>12.25</v>
      </c>
      <c r="X270">
        <v>8</v>
      </c>
    </row>
    <row r="271" spans="1:24" x14ac:dyDescent="0.2">
      <c r="A271">
        <v>2012901</v>
      </c>
      <c r="B271">
        <v>202</v>
      </c>
      <c r="C271">
        <v>2012901202</v>
      </c>
      <c r="D271" t="s">
        <v>26</v>
      </c>
      <c r="E271" t="str">
        <f>VLOOKUP(D271,[1]!Species_table[[SpeciesID]:[ID_new]],5,FALSE)</f>
        <v>NOCATCH</v>
      </c>
      <c r="F271" t="str">
        <f>VLOOKUP(E271,[1]!Species_table[[ID_new]:[Sci_name_new]],2,FALSE)</f>
        <v>NO CATCH</v>
      </c>
      <c r="G271" t="str">
        <f>VLOOKUP(E271,[1]!Species_table[[ID_new]:[fam_new]],3,FALSE)</f>
        <v>NO CATCH</v>
      </c>
      <c r="H271" t="s">
        <v>27</v>
      </c>
      <c r="I271">
        <f t="shared" si="4"/>
        <v>0</v>
      </c>
      <c r="J271">
        <v>0</v>
      </c>
      <c r="K271">
        <v>0</v>
      </c>
      <c r="L271">
        <v>35</v>
      </c>
      <c r="M271">
        <v>37.27566667</v>
      </c>
      <c r="N271">
        <v>20.941333329999999</v>
      </c>
      <c r="O271">
        <v>2</v>
      </c>
      <c r="Q271" t="s">
        <v>23</v>
      </c>
      <c r="R271" s="1">
        <v>41237.517361111109</v>
      </c>
      <c r="S271" s="1">
        <v>41238.330555555556</v>
      </c>
      <c r="T271">
        <v>19.516999999999999</v>
      </c>
      <c r="U271">
        <v>329</v>
      </c>
      <c r="V271">
        <v>330</v>
      </c>
      <c r="W271">
        <v>12.417</v>
      </c>
      <c r="X271">
        <v>7.9329999999999998</v>
      </c>
    </row>
    <row r="272" spans="1:24" x14ac:dyDescent="0.2">
      <c r="A272">
        <v>2012901</v>
      </c>
      <c r="B272">
        <v>203</v>
      </c>
      <c r="C272">
        <v>2012901203</v>
      </c>
      <c r="D272" t="s">
        <v>26</v>
      </c>
      <c r="E272" t="str">
        <f>VLOOKUP(D272,[1]!Species_table[[SpeciesID]:[ID_new]],5,FALSE)</f>
        <v>NOCATCH</v>
      </c>
      <c r="F272" t="str">
        <f>VLOOKUP(E272,[1]!Species_table[[ID_new]:[Sci_name_new]],2,FALSE)</f>
        <v>NO CATCH</v>
      </c>
      <c r="G272" t="str">
        <f>VLOOKUP(E272,[1]!Species_table[[ID_new]:[fam_new]],3,FALSE)</f>
        <v>NO CATCH</v>
      </c>
      <c r="H272" t="s">
        <v>27</v>
      </c>
      <c r="I272">
        <f t="shared" si="4"/>
        <v>0</v>
      </c>
      <c r="J272">
        <v>0</v>
      </c>
      <c r="K272">
        <v>0</v>
      </c>
      <c r="L272">
        <v>30</v>
      </c>
      <c r="M272">
        <v>37.276166670000002</v>
      </c>
      <c r="N272">
        <v>20.942666670000001</v>
      </c>
      <c r="O272">
        <v>2</v>
      </c>
      <c r="Q272" t="s">
        <v>23</v>
      </c>
      <c r="R272" s="1">
        <v>41237.527777777781</v>
      </c>
      <c r="S272" s="1">
        <v>41238.322916666664</v>
      </c>
      <c r="T272">
        <v>19.082999999999998</v>
      </c>
      <c r="U272">
        <v>329</v>
      </c>
      <c r="V272">
        <v>330</v>
      </c>
      <c r="W272">
        <v>12.667</v>
      </c>
      <c r="X272">
        <v>7.75</v>
      </c>
    </row>
    <row r="273" spans="1:24" x14ac:dyDescent="0.2">
      <c r="A273">
        <v>2012901</v>
      </c>
      <c r="B273">
        <v>204</v>
      </c>
      <c r="C273">
        <v>2012901204</v>
      </c>
      <c r="D273" t="s">
        <v>26</v>
      </c>
      <c r="E273" t="str">
        <f>VLOOKUP(D273,[1]!Species_table[[SpeciesID]:[ID_new]],5,FALSE)</f>
        <v>NOCATCH</v>
      </c>
      <c r="F273" t="str">
        <f>VLOOKUP(E273,[1]!Species_table[[ID_new]:[Sci_name_new]],2,FALSE)</f>
        <v>NO CATCH</v>
      </c>
      <c r="G273" t="str">
        <f>VLOOKUP(E273,[1]!Species_table[[ID_new]:[fam_new]],3,FALSE)</f>
        <v>NO CATCH</v>
      </c>
      <c r="H273" t="s">
        <v>27</v>
      </c>
      <c r="I273">
        <f t="shared" si="4"/>
        <v>0</v>
      </c>
      <c r="J273">
        <v>0</v>
      </c>
      <c r="K273">
        <v>0</v>
      </c>
      <c r="L273">
        <v>16</v>
      </c>
      <c r="M273">
        <v>37.282833330000003</v>
      </c>
      <c r="N273">
        <v>20.942666670000001</v>
      </c>
      <c r="O273">
        <v>2</v>
      </c>
      <c r="Q273" t="s">
        <v>23</v>
      </c>
      <c r="R273" s="1">
        <v>41237.534722222219</v>
      </c>
      <c r="S273" s="1">
        <v>41238.315972222219</v>
      </c>
      <c r="T273">
        <v>18.75</v>
      </c>
      <c r="U273">
        <v>329</v>
      </c>
      <c r="V273">
        <v>330</v>
      </c>
      <c r="W273">
        <v>12.833</v>
      </c>
      <c r="X273">
        <v>7.5830000000000002</v>
      </c>
    </row>
    <row r="274" spans="1:24" x14ac:dyDescent="0.2">
      <c r="A274">
        <v>2012901</v>
      </c>
      <c r="B274">
        <v>205</v>
      </c>
      <c r="C274">
        <v>2012901205</v>
      </c>
      <c r="D274" t="s">
        <v>28</v>
      </c>
      <c r="E274" t="str">
        <f>VLOOKUP(D274,[1]!Species_table[[SpeciesID]:[ID_new]],5,FALSE)</f>
        <v>LUTLU06</v>
      </c>
      <c r="F274" t="str">
        <f>VLOOKUP(E274,[1]!Species_table[[ID_new]:[Sci_name_new]],2,FALSE)</f>
        <v>Lutjanus bohar</v>
      </c>
      <c r="G274" t="str">
        <f>VLOOKUP(E274,[1]!Species_table[[ID_new]:[fam_new]],3,FALSE)</f>
        <v>LUTJANIDAE</v>
      </c>
      <c r="H274" t="s">
        <v>29</v>
      </c>
      <c r="I274">
        <f t="shared" si="4"/>
        <v>1</v>
      </c>
      <c r="J274">
        <v>1.51</v>
      </c>
      <c r="K274">
        <v>1</v>
      </c>
      <c r="L274">
        <v>30</v>
      </c>
      <c r="M274">
        <v>37.274666670000002</v>
      </c>
      <c r="N274">
        <v>20.92925</v>
      </c>
      <c r="O274">
        <v>2</v>
      </c>
      <c r="Q274" t="s">
        <v>23</v>
      </c>
      <c r="R274" s="1">
        <v>41237.545138888891</v>
      </c>
      <c r="S274" s="1">
        <v>41238.34375</v>
      </c>
      <c r="T274">
        <v>19.167000000000002</v>
      </c>
      <c r="U274">
        <v>329</v>
      </c>
      <c r="V274">
        <v>330</v>
      </c>
      <c r="W274">
        <v>13.083</v>
      </c>
      <c r="X274">
        <v>8.25</v>
      </c>
    </row>
    <row r="275" spans="1:24" x14ac:dyDescent="0.2">
      <c r="A275">
        <v>2012901</v>
      </c>
      <c r="B275">
        <v>205</v>
      </c>
      <c r="C275">
        <v>2012901205</v>
      </c>
      <c r="D275" t="s">
        <v>32</v>
      </c>
      <c r="E275" t="str">
        <f>VLOOKUP(D275,[1]!Species_table[[SpeciesID]:[ID_new]],5,FALSE)</f>
        <v>MURGY13</v>
      </c>
      <c r="F275" t="str">
        <f>VLOOKUP(E275,[1]!Species_table[[ID_new]:[Sci_name_new]],2,FALSE)</f>
        <v>Gymnothorax javanicus</v>
      </c>
      <c r="G275" t="str">
        <f>VLOOKUP(E275,[1]!Species_table[[ID_new]:[fam_new]],3,FALSE)</f>
        <v>MURAENIDAE</v>
      </c>
      <c r="H275" t="s">
        <v>27</v>
      </c>
      <c r="I275">
        <f t="shared" si="4"/>
        <v>0</v>
      </c>
      <c r="J275">
        <v>6.7</v>
      </c>
      <c r="K275">
        <v>1</v>
      </c>
      <c r="L275">
        <v>30</v>
      </c>
      <c r="M275">
        <v>37.274666670000002</v>
      </c>
      <c r="N275">
        <v>20.92925</v>
      </c>
      <c r="O275">
        <v>2</v>
      </c>
      <c r="Q275" t="s">
        <v>23</v>
      </c>
      <c r="R275" s="1">
        <v>41237.545138888891</v>
      </c>
      <c r="S275" s="1">
        <v>41238.34375</v>
      </c>
      <c r="T275">
        <v>19.167000000000002</v>
      </c>
      <c r="U275">
        <v>329</v>
      </c>
      <c r="V275">
        <v>330</v>
      </c>
      <c r="W275">
        <v>13.083</v>
      </c>
      <c r="X275">
        <v>8.25</v>
      </c>
    </row>
    <row r="276" spans="1:24" x14ac:dyDescent="0.2">
      <c r="A276">
        <v>2012901</v>
      </c>
      <c r="B276">
        <v>206</v>
      </c>
      <c r="C276">
        <v>2012901206</v>
      </c>
      <c r="D276" t="s">
        <v>26</v>
      </c>
      <c r="E276" t="str">
        <f>VLOOKUP(D276,[1]!Species_table[[SpeciesID]:[ID_new]],5,FALSE)</f>
        <v>NOCATCH</v>
      </c>
      <c r="F276" t="str">
        <f>VLOOKUP(E276,[1]!Species_table[[ID_new]:[Sci_name_new]],2,FALSE)</f>
        <v>NO CATCH</v>
      </c>
      <c r="G276" t="str">
        <f>VLOOKUP(E276,[1]!Species_table[[ID_new]:[fam_new]],3,FALSE)</f>
        <v>NO CATCH</v>
      </c>
      <c r="H276" t="s">
        <v>27</v>
      </c>
      <c r="I276">
        <f t="shared" si="4"/>
        <v>0</v>
      </c>
      <c r="J276">
        <v>0</v>
      </c>
      <c r="K276">
        <v>0</v>
      </c>
      <c r="L276">
        <v>31</v>
      </c>
      <c r="M276">
        <v>37.27483333</v>
      </c>
      <c r="N276">
        <v>20.925166669999999</v>
      </c>
      <c r="O276">
        <v>2</v>
      </c>
      <c r="Q276" t="s">
        <v>23</v>
      </c>
      <c r="R276" s="1">
        <v>41237.552083333336</v>
      </c>
      <c r="S276" s="1">
        <v>41238.354166666664</v>
      </c>
      <c r="T276">
        <v>19.25</v>
      </c>
      <c r="U276">
        <v>329</v>
      </c>
      <c r="V276">
        <v>330</v>
      </c>
      <c r="W276">
        <v>13.25</v>
      </c>
      <c r="X276">
        <v>8.5</v>
      </c>
    </row>
    <row r="277" spans="1:24" x14ac:dyDescent="0.2">
      <c r="A277">
        <v>2012901</v>
      </c>
      <c r="B277">
        <v>207</v>
      </c>
      <c r="C277">
        <v>2012901207</v>
      </c>
      <c r="D277" t="s">
        <v>77</v>
      </c>
      <c r="E277" t="str">
        <f>VLOOKUP(D277,[1]!Species_table[[SpeciesID]:[ID_new]],5,FALSE)</f>
        <v>ACAAC34</v>
      </c>
      <c r="F277" t="str">
        <f>VLOOKUP(E277,[1]!Species_table[[ID_new]:[Sci_name_new]],2,FALSE)</f>
        <v>Acanthurus gahhm</v>
      </c>
      <c r="G277" t="str">
        <f>VLOOKUP(E277,[1]!Species_table[[ID_new]:[fam_new]],3,FALSE)</f>
        <v>ACANTHURIDAE</v>
      </c>
      <c r="H277" t="s">
        <v>78</v>
      </c>
      <c r="I277">
        <f t="shared" si="4"/>
        <v>1</v>
      </c>
      <c r="J277">
        <v>6</v>
      </c>
      <c r="K277">
        <v>3.26</v>
      </c>
      <c r="L277">
        <v>55</v>
      </c>
      <c r="M277">
        <v>37.27566667</v>
      </c>
      <c r="N277">
        <v>20.908583329999999</v>
      </c>
      <c r="O277">
        <v>2</v>
      </c>
      <c r="Q277" t="s">
        <v>23</v>
      </c>
      <c r="R277" s="1">
        <v>41237.559027777781</v>
      </c>
      <c r="S277" s="1">
        <v>41238.361111111109</v>
      </c>
      <c r="T277">
        <v>19.25</v>
      </c>
      <c r="U277">
        <v>329</v>
      </c>
      <c r="V277">
        <v>330</v>
      </c>
      <c r="W277">
        <v>13.417</v>
      </c>
      <c r="X277">
        <v>8.6669999999999998</v>
      </c>
    </row>
    <row r="278" spans="1:24" x14ac:dyDescent="0.2">
      <c r="A278">
        <v>2012901</v>
      </c>
      <c r="B278">
        <v>207</v>
      </c>
      <c r="C278">
        <v>2012901207</v>
      </c>
      <c r="D278" t="s">
        <v>74</v>
      </c>
      <c r="E278" t="str">
        <f>VLOOKUP(D278,[1]!Species_table[[SpeciesID]:[ID_new]],5,FALSE)</f>
        <v>CHACH04</v>
      </c>
      <c r="F278" t="str">
        <f>VLOOKUP(E278,[1]!Species_table[[ID_new]:[Sci_name_new]],2,FALSE)</f>
        <v>Chaetodon auriga</v>
      </c>
      <c r="G278" t="str">
        <f>VLOOKUP(E278,[1]!Species_table[[ID_new]:[fam_new]],3,FALSE)</f>
        <v>CHAETODONTIDAE</v>
      </c>
      <c r="H278" t="s">
        <v>27</v>
      </c>
      <c r="I278">
        <f t="shared" si="4"/>
        <v>0</v>
      </c>
      <c r="J278">
        <v>0.4</v>
      </c>
      <c r="K278">
        <v>1</v>
      </c>
      <c r="L278">
        <v>55</v>
      </c>
      <c r="M278">
        <v>37.27566667</v>
      </c>
      <c r="N278">
        <v>20.908583329999999</v>
      </c>
      <c r="O278">
        <v>2</v>
      </c>
      <c r="Q278" t="s">
        <v>23</v>
      </c>
      <c r="R278" s="1">
        <v>41237.559027777781</v>
      </c>
      <c r="S278" s="1">
        <v>41238.361111111109</v>
      </c>
      <c r="T278">
        <v>19.25</v>
      </c>
      <c r="U278">
        <v>329</v>
      </c>
      <c r="V278">
        <v>330</v>
      </c>
      <c r="W278">
        <v>13.417</v>
      </c>
      <c r="X278">
        <v>8.6669999999999998</v>
      </c>
    </row>
    <row r="279" spans="1:24" x14ac:dyDescent="0.2">
      <c r="A279">
        <v>2012901</v>
      </c>
      <c r="B279">
        <v>207</v>
      </c>
      <c r="C279">
        <v>2012901207</v>
      </c>
      <c r="D279" t="s">
        <v>43</v>
      </c>
      <c r="E279" t="str">
        <f>VLOOKUP(D279,[1]!Species_table[[SpeciesID]:[ID_new]],5,FALSE)</f>
        <v>LETLE13</v>
      </c>
      <c r="F279" t="str">
        <f>VLOOKUP(E279,[1]!Species_table[[ID_new]:[Sci_name_new]],2,FALSE)</f>
        <v>Lethrinus mahsena</v>
      </c>
      <c r="G279" t="str">
        <f>VLOOKUP(E279,[1]!Species_table[[ID_new]:[fam_new]],3,FALSE)</f>
        <v>LETHRINIDAE</v>
      </c>
      <c r="H279" t="s">
        <v>44</v>
      </c>
      <c r="I279">
        <f t="shared" si="4"/>
        <v>1</v>
      </c>
      <c r="J279">
        <v>0.28000000000000003</v>
      </c>
      <c r="K279">
        <v>1</v>
      </c>
      <c r="L279">
        <v>55</v>
      </c>
      <c r="M279">
        <v>37.27566667</v>
      </c>
      <c r="N279">
        <v>20.908583329999999</v>
      </c>
      <c r="O279">
        <v>2</v>
      </c>
      <c r="Q279" t="s">
        <v>23</v>
      </c>
      <c r="R279" s="1">
        <v>41237.559027777781</v>
      </c>
      <c r="S279" s="1">
        <v>41238.361111111109</v>
      </c>
      <c r="T279">
        <v>19.25</v>
      </c>
      <c r="U279">
        <v>329</v>
      </c>
      <c r="V279">
        <v>330</v>
      </c>
      <c r="W279">
        <v>13.417</v>
      </c>
      <c r="X279">
        <v>8.6669999999999998</v>
      </c>
    </row>
    <row r="280" spans="1:24" x14ac:dyDescent="0.2">
      <c r="A280">
        <v>2012901</v>
      </c>
      <c r="B280">
        <v>208</v>
      </c>
      <c r="C280">
        <v>2012901208</v>
      </c>
      <c r="D280" t="s">
        <v>26</v>
      </c>
      <c r="E280" t="str">
        <f>VLOOKUP(D280,[1]!Species_table[[SpeciesID]:[ID_new]],5,FALSE)</f>
        <v>NOCATCH</v>
      </c>
      <c r="F280" t="str">
        <f>VLOOKUP(E280,[1]!Species_table[[ID_new]:[Sci_name_new]],2,FALSE)</f>
        <v>NO CATCH</v>
      </c>
      <c r="G280" t="str">
        <f>VLOOKUP(E280,[1]!Species_table[[ID_new]:[fam_new]],3,FALSE)</f>
        <v>NO CATCH</v>
      </c>
      <c r="H280" t="s">
        <v>27</v>
      </c>
      <c r="I280">
        <f t="shared" si="4"/>
        <v>0</v>
      </c>
      <c r="J280">
        <v>0</v>
      </c>
      <c r="K280">
        <v>0</v>
      </c>
      <c r="L280">
        <v>66</v>
      </c>
      <c r="M280">
        <v>37.279166670000002</v>
      </c>
      <c r="N280">
        <v>20.913499999999999</v>
      </c>
      <c r="O280">
        <v>2</v>
      </c>
      <c r="Q280" t="s">
        <v>23</v>
      </c>
      <c r="R280" s="1">
        <v>41237.565972222219</v>
      </c>
      <c r="S280" s="1">
        <v>41238.368055555555</v>
      </c>
      <c r="T280">
        <v>19.25</v>
      </c>
      <c r="U280">
        <v>329</v>
      </c>
      <c r="V280">
        <v>330</v>
      </c>
      <c r="W280">
        <v>13.583</v>
      </c>
      <c r="X280">
        <v>8.8330000000000002</v>
      </c>
    </row>
    <row r="281" spans="1:24" x14ac:dyDescent="0.2">
      <c r="A281">
        <v>2012901</v>
      </c>
      <c r="B281">
        <v>209</v>
      </c>
      <c r="C281">
        <v>2012901209</v>
      </c>
      <c r="D281" t="s">
        <v>70</v>
      </c>
      <c r="E281" t="str">
        <f>VLOOKUP(D281,[1]!Species_table[[SpeciesID]:[ID_new]],5,FALSE)</f>
        <v>CARCS13</v>
      </c>
      <c r="F281" t="str">
        <f>VLOOKUP(E281,[1]!Species_table[[ID_new]:[Sci_name_new]],2,FALSE)</f>
        <v>Carangoides bajad</v>
      </c>
      <c r="G281" t="str">
        <f>VLOOKUP(E281,[1]!Species_table[[ID_new]:[fam_new]],3,FALSE)</f>
        <v>CARANGIDAE</v>
      </c>
      <c r="H281" t="s">
        <v>22</v>
      </c>
      <c r="I281">
        <f t="shared" si="4"/>
        <v>1</v>
      </c>
      <c r="J281">
        <v>0.47</v>
      </c>
      <c r="K281">
        <v>1</v>
      </c>
      <c r="L281">
        <v>55</v>
      </c>
      <c r="M281">
        <v>37.278166669999997</v>
      </c>
      <c r="N281">
        <v>20.906500000000001</v>
      </c>
      <c r="O281">
        <v>2</v>
      </c>
      <c r="Q281" t="s">
        <v>23</v>
      </c>
      <c r="R281" s="1">
        <v>41237.569444444445</v>
      </c>
      <c r="S281" s="1">
        <v>41238.378472222219</v>
      </c>
      <c r="T281">
        <v>19.417000000000002</v>
      </c>
      <c r="U281">
        <v>329</v>
      </c>
      <c r="V281">
        <v>330</v>
      </c>
      <c r="W281">
        <v>13.667</v>
      </c>
      <c r="X281">
        <v>9.0830000000000002</v>
      </c>
    </row>
    <row r="282" spans="1:24" x14ac:dyDescent="0.2">
      <c r="A282">
        <v>2012901</v>
      </c>
      <c r="B282">
        <v>209</v>
      </c>
      <c r="C282">
        <v>2012901209</v>
      </c>
      <c r="D282" t="s">
        <v>54</v>
      </c>
      <c r="E282" t="str">
        <f>VLOOKUP(D282,[1]!Species_table[[SpeciesID]:[ID_new]],5,FALSE)</f>
        <v>HAEPL01</v>
      </c>
      <c r="F282" t="str">
        <f>VLOOKUP(E282,[1]!Species_table[[ID_new]:[Sci_name_new]],2,FALSE)</f>
        <v>Plectorhinchus gaterinus</v>
      </c>
      <c r="G282" t="str">
        <f>VLOOKUP(E282,[1]!Species_table[[ID_new]:[fam_new]],3,FALSE)</f>
        <v>HAEMULIDAE</v>
      </c>
      <c r="H282" t="s">
        <v>27</v>
      </c>
      <c r="I282">
        <f t="shared" si="4"/>
        <v>0</v>
      </c>
      <c r="J282">
        <v>6.34</v>
      </c>
      <c r="K282">
        <v>2</v>
      </c>
      <c r="L282">
        <v>55</v>
      </c>
      <c r="M282">
        <v>37.278166669999997</v>
      </c>
      <c r="N282">
        <v>20.906500000000001</v>
      </c>
      <c r="O282">
        <v>2</v>
      </c>
      <c r="Q282" t="s">
        <v>23</v>
      </c>
      <c r="R282" s="1">
        <v>41237.569444444445</v>
      </c>
      <c r="S282" s="1">
        <v>41238.378472222219</v>
      </c>
      <c r="T282">
        <v>19.417000000000002</v>
      </c>
      <c r="U282">
        <v>329</v>
      </c>
      <c r="V282">
        <v>330</v>
      </c>
      <c r="W282">
        <v>13.667</v>
      </c>
      <c r="X282">
        <v>9.0830000000000002</v>
      </c>
    </row>
    <row r="283" spans="1:24" x14ac:dyDescent="0.2">
      <c r="A283">
        <v>2012901</v>
      </c>
      <c r="B283">
        <v>209</v>
      </c>
      <c r="C283">
        <v>2012901209</v>
      </c>
      <c r="D283" t="s">
        <v>45</v>
      </c>
      <c r="E283" t="str">
        <f>VLOOKUP(D283,[1]!Species_table[[SpeciesID]:[ID_new]],5,FALSE)</f>
        <v>LETLE02</v>
      </c>
      <c r="F283" t="str">
        <f>VLOOKUP(E283,[1]!Species_table[[ID_new]:[Sci_name_new]],2,FALSE)</f>
        <v>Lethrinus lentjan</v>
      </c>
      <c r="G283" t="str">
        <f>VLOOKUP(E283,[1]!Species_table[[ID_new]:[fam_new]],3,FALSE)</f>
        <v>LETHRINIDAE</v>
      </c>
      <c r="H283" t="s">
        <v>44</v>
      </c>
      <c r="I283">
        <f t="shared" si="4"/>
        <v>1</v>
      </c>
      <c r="J283">
        <v>2.0299999999999998</v>
      </c>
      <c r="K283">
        <v>3</v>
      </c>
      <c r="L283">
        <v>55</v>
      </c>
      <c r="M283">
        <v>37.278166669999997</v>
      </c>
      <c r="N283">
        <v>20.906500000000001</v>
      </c>
      <c r="O283">
        <v>2</v>
      </c>
      <c r="Q283" t="s">
        <v>23</v>
      </c>
      <c r="R283" s="1">
        <v>41237.569444444445</v>
      </c>
      <c r="S283" s="1">
        <v>41238.378472222219</v>
      </c>
      <c r="T283">
        <v>19.417000000000002</v>
      </c>
      <c r="U283">
        <v>329</v>
      </c>
      <c r="V283">
        <v>330</v>
      </c>
      <c r="W283">
        <v>13.667</v>
      </c>
      <c r="X283">
        <v>9.0830000000000002</v>
      </c>
    </row>
    <row r="284" spans="1:24" x14ac:dyDescent="0.2">
      <c r="A284">
        <v>2012901</v>
      </c>
      <c r="B284">
        <v>209</v>
      </c>
      <c r="C284">
        <v>2012901209</v>
      </c>
      <c r="D284" t="s">
        <v>76</v>
      </c>
      <c r="E284" t="str">
        <f>VLOOKUP(D284,[1]!Species_table[[SpeciesID]:[ID_new]],5,FALSE)</f>
        <v>LUTPR04</v>
      </c>
      <c r="F284" t="str">
        <f>VLOOKUP(E284,[1]!Species_table[[ID_new]:[Sci_name_new]],2,FALSE)</f>
        <v>Pristipomoides multidens</v>
      </c>
      <c r="G284" t="str">
        <f>VLOOKUP(E284,[1]!Species_table[[ID_new]:[fam_new]],3,FALSE)</f>
        <v>LUTJANIDAE</v>
      </c>
      <c r="H284" t="s">
        <v>29</v>
      </c>
      <c r="I284">
        <f t="shared" si="4"/>
        <v>1</v>
      </c>
      <c r="J284">
        <v>2.58</v>
      </c>
      <c r="K284">
        <v>2</v>
      </c>
      <c r="L284">
        <v>55</v>
      </c>
      <c r="M284">
        <v>37.278166669999997</v>
      </c>
      <c r="N284">
        <v>20.906500000000001</v>
      </c>
      <c r="O284">
        <v>2</v>
      </c>
      <c r="Q284" t="s">
        <v>23</v>
      </c>
      <c r="R284" s="1">
        <v>41237.569444444445</v>
      </c>
      <c r="S284" s="1">
        <v>41238.378472222219</v>
      </c>
      <c r="T284">
        <v>19.417000000000002</v>
      </c>
      <c r="U284">
        <v>329</v>
      </c>
      <c r="V284">
        <v>330</v>
      </c>
      <c r="W284">
        <v>13.667</v>
      </c>
      <c r="X284">
        <v>9.0830000000000002</v>
      </c>
    </row>
    <row r="285" spans="1:24" x14ac:dyDescent="0.2">
      <c r="A285">
        <v>2012901</v>
      </c>
      <c r="B285">
        <v>209</v>
      </c>
      <c r="C285">
        <v>2012901209</v>
      </c>
      <c r="D285" t="s">
        <v>61</v>
      </c>
      <c r="E285" t="str">
        <f>VLOOKUP(D285,[1]!Species_table[[SpeciesID]:[ID_new]],5,FALSE)</f>
        <v>SPAAR00</v>
      </c>
      <c r="F285" t="str">
        <f>VLOOKUP(E285,[1]!Species_table[[ID_new]:[Sci_name_new]],2,FALSE)</f>
        <v>Argyrops sp.</v>
      </c>
      <c r="G285" t="str">
        <f>VLOOKUP(E285,[1]!Species_table[[ID_new]:[fam_new]],3,FALSE)</f>
        <v>SPARIDAE</v>
      </c>
      <c r="H285" t="s">
        <v>27</v>
      </c>
      <c r="I285">
        <f t="shared" si="4"/>
        <v>0</v>
      </c>
      <c r="J285">
        <v>11.43</v>
      </c>
      <c r="K285">
        <v>12</v>
      </c>
      <c r="L285">
        <v>55</v>
      </c>
      <c r="M285">
        <v>37.278166669999997</v>
      </c>
      <c r="N285">
        <v>20.906500000000001</v>
      </c>
      <c r="O285">
        <v>2</v>
      </c>
      <c r="Q285" t="s">
        <v>23</v>
      </c>
      <c r="R285" s="1">
        <v>41237.569444444445</v>
      </c>
      <c r="S285" s="1">
        <v>41238.378472222219</v>
      </c>
      <c r="T285">
        <v>19.417000000000002</v>
      </c>
      <c r="U285">
        <v>329</v>
      </c>
      <c r="V285">
        <v>330</v>
      </c>
      <c r="W285">
        <v>13.667</v>
      </c>
      <c r="X285">
        <v>9.0830000000000002</v>
      </c>
    </row>
    <row r="286" spans="1:24" x14ac:dyDescent="0.2">
      <c r="A286">
        <v>2012901</v>
      </c>
      <c r="B286">
        <v>210</v>
      </c>
      <c r="C286">
        <v>2012901210</v>
      </c>
      <c r="D286" t="s">
        <v>28</v>
      </c>
      <c r="E286" t="str">
        <f>VLOOKUP(D286,[1]!Species_table[[SpeciesID]:[ID_new]],5,FALSE)</f>
        <v>LUTLU06</v>
      </c>
      <c r="F286" t="str">
        <f>VLOOKUP(E286,[1]!Species_table[[ID_new]:[Sci_name_new]],2,FALSE)</f>
        <v>Lutjanus bohar</v>
      </c>
      <c r="G286" t="str">
        <f>VLOOKUP(E286,[1]!Species_table[[ID_new]:[fam_new]],3,FALSE)</f>
        <v>LUTJANIDAE</v>
      </c>
      <c r="H286" t="s">
        <v>29</v>
      </c>
      <c r="I286">
        <f t="shared" si="4"/>
        <v>1</v>
      </c>
      <c r="J286">
        <v>4.8499999999999996</v>
      </c>
      <c r="K286">
        <v>2</v>
      </c>
      <c r="L286">
        <v>40</v>
      </c>
      <c r="M286">
        <v>37.276666669999997</v>
      </c>
      <c r="N286">
        <v>20.904833329999999</v>
      </c>
      <c r="O286">
        <v>2</v>
      </c>
      <c r="Q286" t="s">
        <v>23</v>
      </c>
      <c r="R286" s="1">
        <v>41237.579861111109</v>
      </c>
      <c r="S286" s="1">
        <v>41238.381944444445</v>
      </c>
      <c r="T286">
        <v>19.25</v>
      </c>
      <c r="U286">
        <v>329</v>
      </c>
      <c r="V286">
        <v>330</v>
      </c>
      <c r="W286">
        <v>13.917</v>
      </c>
      <c r="X286">
        <v>9.1669999999999998</v>
      </c>
    </row>
    <row r="287" spans="1:24" x14ac:dyDescent="0.2">
      <c r="A287">
        <v>2012901</v>
      </c>
      <c r="B287">
        <v>210</v>
      </c>
      <c r="C287">
        <v>2012901210</v>
      </c>
      <c r="D287" t="s">
        <v>32</v>
      </c>
      <c r="E287" t="str">
        <f>VLOOKUP(D287,[1]!Species_table[[SpeciesID]:[ID_new]],5,FALSE)</f>
        <v>MURGY13</v>
      </c>
      <c r="F287" t="str">
        <f>VLOOKUP(E287,[1]!Species_table[[ID_new]:[Sci_name_new]],2,FALSE)</f>
        <v>Gymnothorax javanicus</v>
      </c>
      <c r="G287" t="str">
        <f>VLOOKUP(E287,[1]!Species_table[[ID_new]:[fam_new]],3,FALSE)</f>
        <v>MURAENIDAE</v>
      </c>
      <c r="H287" t="s">
        <v>27</v>
      </c>
      <c r="I287">
        <f t="shared" si="4"/>
        <v>0</v>
      </c>
      <c r="J287">
        <v>5</v>
      </c>
      <c r="K287">
        <v>0</v>
      </c>
      <c r="L287">
        <v>40</v>
      </c>
      <c r="M287">
        <v>37.276666669999997</v>
      </c>
      <c r="N287">
        <v>20.904833329999999</v>
      </c>
      <c r="O287">
        <v>2</v>
      </c>
      <c r="Q287" t="s">
        <v>23</v>
      </c>
      <c r="R287" s="1">
        <v>41237.579861111109</v>
      </c>
      <c r="S287" s="1">
        <v>41238.381944444445</v>
      </c>
      <c r="T287">
        <v>19.25</v>
      </c>
      <c r="U287">
        <v>329</v>
      </c>
      <c r="V287">
        <v>330</v>
      </c>
      <c r="W287">
        <v>13.917</v>
      </c>
      <c r="X287">
        <v>9.1669999999999998</v>
      </c>
    </row>
    <row r="288" spans="1:24" x14ac:dyDescent="0.2">
      <c r="A288">
        <v>2012901</v>
      </c>
      <c r="B288">
        <v>211</v>
      </c>
      <c r="C288">
        <v>2012901211</v>
      </c>
      <c r="D288" t="s">
        <v>59</v>
      </c>
      <c r="E288" t="str">
        <f>VLOOKUP(D288,[1]!Species_table[[SpeciesID]:[ID_new]],5,FALSE)</f>
        <v>LETLE05</v>
      </c>
      <c r="F288" t="str">
        <f>VLOOKUP(E288,[1]!Species_table[[ID_new]:[Sci_name_new]],2,FALSE)</f>
        <v xml:space="preserve">Lethrinus elongatus </v>
      </c>
      <c r="G288" t="str">
        <f>VLOOKUP(E288,[1]!Species_table[[ID_new]:[fam_new]],3,FALSE)</f>
        <v>LETHRINIDAE</v>
      </c>
      <c r="H288" t="s">
        <v>44</v>
      </c>
      <c r="I288">
        <f t="shared" si="4"/>
        <v>1</v>
      </c>
      <c r="J288">
        <v>0.41</v>
      </c>
      <c r="K288">
        <v>1</v>
      </c>
      <c r="L288">
        <v>24</v>
      </c>
      <c r="M288">
        <v>37.27566667</v>
      </c>
      <c r="N288">
        <v>20.904833329999999</v>
      </c>
      <c r="O288">
        <v>2</v>
      </c>
      <c r="Q288" t="s">
        <v>23</v>
      </c>
      <c r="R288" s="1">
        <v>41237.586805555555</v>
      </c>
      <c r="S288" s="1">
        <v>41238.392361111109</v>
      </c>
      <c r="T288">
        <v>19.332999999999998</v>
      </c>
      <c r="U288">
        <v>329</v>
      </c>
      <c r="V288">
        <v>330</v>
      </c>
      <c r="W288">
        <v>14.083</v>
      </c>
      <c r="X288">
        <v>9.4169999999999998</v>
      </c>
    </row>
    <row r="289" spans="1:24" x14ac:dyDescent="0.2">
      <c r="A289">
        <v>2012901</v>
      </c>
      <c r="B289">
        <v>212</v>
      </c>
      <c r="C289">
        <v>2012901212</v>
      </c>
      <c r="D289" t="s">
        <v>43</v>
      </c>
      <c r="E289" t="str">
        <f>VLOOKUP(D289,[1]!Species_table[[SpeciesID]:[ID_new]],5,FALSE)</f>
        <v>LETLE13</v>
      </c>
      <c r="F289" t="str">
        <f>VLOOKUP(E289,[1]!Species_table[[ID_new]:[Sci_name_new]],2,FALSE)</f>
        <v>Lethrinus mahsena</v>
      </c>
      <c r="G289" t="str">
        <f>VLOOKUP(E289,[1]!Species_table[[ID_new]:[fam_new]],3,FALSE)</f>
        <v>LETHRINIDAE</v>
      </c>
      <c r="H289" t="s">
        <v>44</v>
      </c>
      <c r="I289">
        <f t="shared" si="4"/>
        <v>1</v>
      </c>
      <c r="J289">
        <v>0.53</v>
      </c>
      <c r="K289">
        <v>0</v>
      </c>
      <c r="L289">
        <v>70</v>
      </c>
      <c r="M289">
        <v>37.28016667</v>
      </c>
      <c r="N289">
        <v>20.891999999999999</v>
      </c>
      <c r="O289">
        <v>2</v>
      </c>
      <c r="Q289" t="s">
        <v>23</v>
      </c>
      <c r="R289" s="1">
        <v>41237.645833333336</v>
      </c>
      <c r="S289" s="1">
        <v>41238.31527777778</v>
      </c>
      <c r="T289">
        <v>16.082999999999998</v>
      </c>
      <c r="U289">
        <v>329</v>
      </c>
      <c r="V289">
        <v>330</v>
      </c>
      <c r="W289">
        <v>15.5</v>
      </c>
      <c r="X289">
        <v>7.5670000000000002</v>
      </c>
    </row>
    <row r="290" spans="1:24" x14ac:dyDescent="0.2">
      <c r="A290">
        <v>2012901</v>
      </c>
      <c r="B290">
        <v>212</v>
      </c>
      <c r="C290">
        <v>2012901212</v>
      </c>
      <c r="D290" t="s">
        <v>76</v>
      </c>
      <c r="E290" t="str">
        <f>VLOOKUP(D290,[1]!Species_table[[SpeciesID]:[ID_new]],5,FALSE)</f>
        <v>LUTPR04</v>
      </c>
      <c r="F290" t="str">
        <f>VLOOKUP(E290,[1]!Species_table[[ID_new]:[Sci_name_new]],2,FALSE)</f>
        <v>Pristipomoides multidens</v>
      </c>
      <c r="G290" t="str">
        <f>VLOOKUP(E290,[1]!Species_table[[ID_new]:[fam_new]],3,FALSE)</f>
        <v>LUTJANIDAE</v>
      </c>
      <c r="H290" t="s">
        <v>29</v>
      </c>
      <c r="I290">
        <f t="shared" si="4"/>
        <v>1</v>
      </c>
      <c r="J290">
        <v>1.1299999999999999</v>
      </c>
      <c r="K290">
        <v>0</v>
      </c>
      <c r="L290">
        <v>70</v>
      </c>
      <c r="M290">
        <v>37.28016667</v>
      </c>
      <c r="N290">
        <v>20.891999999999999</v>
      </c>
      <c r="O290">
        <v>2</v>
      </c>
      <c r="Q290" t="s">
        <v>23</v>
      </c>
      <c r="R290" s="1">
        <v>41237.645833333336</v>
      </c>
      <c r="S290" s="1">
        <v>41238.31527777778</v>
      </c>
      <c r="T290">
        <v>16.082999999999998</v>
      </c>
      <c r="U290">
        <v>329</v>
      </c>
      <c r="V290">
        <v>330</v>
      </c>
      <c r="W290">
        <v>15.5</v>
      </c>
      <c r="X290">
        <v>7.5670000000000002</v>
      </c>
    </row>
    <row r="291" spans="1:24" x14ac:dyDescent="0.2">
      <c r="A291">
        <v>2012901</v>
      </c>
      <c r="B291">
        <v>212</v>
      </c>
      <c r="C291">
        <v>2012901212</v>
      </c>
      <c r="D291" t="s">
        <v>61</v>
      </c>
      <c r="E291" t="str">
        <f>VLOOKUP(D291,[1]!Species_table[[SpeciesID]:[ID_new]],5,FALSE)</f>
        <v>SPAAR00</v>
      </c>
      <c r="F291" t="str">
        <f>VLOOKUP(E291,[1]!Species_table[[ID_new]:[Sci_name_new]],2,FALSE)</f>
        <v>Argyrops sp.</v>
      </c>
      <c r="G291" t="str">
        <f>VLOOKUP(E291,[1]!Species_table[[ID_new]:[fam_new]],3,FALSE)</f>
        <v>SPARIDAE</v>
      </c>
      <c r="H291" t="s">
        <v>27</v>
      </c>
      <c r="I291">
        <f t="shared" si="4"/>
        <v>0</v>
      </c>
      <c r="J291">
        <v>4.01</v>
      </c>
      <c r="K291">
        <v>5</v>
      </c>
      <c r="L291">
        <v>70</v>
      </c>
      <c r="M291">
        <v>37.28016667</v>
      </c>
      <c r="N291">
        <v>20.891999999999999</v>
      </c>
      <c r="O291">
        <v>2</v>
      </c>
      <c r="Q291" t="s">
        <v>23</v>
      </c>
      <c r="R291" s="1">
        <v>41237.645833333336</v>
      </c>
      <c r="S291" s="1">
        <v>41238.31527777778</v>
      </c>
      <c r="T291">
        <v>16.082999999999998</v>
      </c>
      <c r="U291">
        <v>329</v>
      </c>
      <c r="V291">
        <v>330</v>
      </c>
      <c r="W291">
        <v>15.5</v>
      </c>
      <c r="X291">
        <v>7.5670000000000002</v>
      </c>
    </row>
    <row r="292" spans="1:24" x14ac:dyDescent="0.2">
      <c r="A292">
        <v>2012901</v>
      </c>
      <c r="B292">
        <v>213</v>
      </c>
      <c r="C292">
        <v>2012901213</v>
      </c>
      <c r="D292" t="s">
        <v>59</v>
      </c>
      <c r="E292" t="str">
        <f>VLOOKUP(D292,[1]!Species_table[[SpeciesID]:[ID_new]],5,FALSE)</f>
        <v>LETLE05</v>
      </c>
      <c r="F292" t="str">
        <f>VLOOKUP(E292,[1]!Species_table[[ID_new]:[Sci_name_new]],2,FALSE)</f>
        <v xml:space="preserve">Lethrinus elongatus </v>
      </c>
      <c r="G292" t="str">
        <f>VLOOKUP(E292,[1]!Species_table[[ID_new]:[fam_new]],3,FALSE)</f>
        <v>LETHRINIDAE</v>
      </c>
      <c r="H292" t="s">
        <v>44</v>
      </c>
      <c r="I292">
        <f t="shared" si="4"/>
        <v>1</v>
      </c>
      <c r="J292">
        <v>1.26</v>
      </c>
      <c r="K292">
        <v>2</v>
      </c>
      <c r="L292">
        <v>70</v>
      </c>
      <c r="M292">
        <v>37.282166670000002</v>
      </c>
      <c r="N292">
        <v>20.887166669999999</v>
      </c>
      <c r="O292">
        <v>2</v>
      </c>
      <c r="Q292" t="s">
        <v>23</v>
      </c>
      <c r="R292" s="1">
        <v>41237.652777777781</v>
      </c>
      <c r="S292" s="1">
        <v>41239.506944444445</v>
      </c>
      <c r="T292">
        <v>44.5</v>
      </c>
      <c r="U292">
        <v>329</v>
      </c>
      <c r="V292">
        <v>331</v>
      </c>
      <c r="W292">
        <v>15.667</v>
      </c>
      <c r="X292">
        <v>12.167</v>
      </c>
    </row>
    <row r="293" spans="1:24" x14ac:dyDescent="0.2">
      <c r="A293">
        <v>2012901</v>
      </c>
      <c r="B293">
        <v>213</v>
      </c>
      <c r="C293">
        <v>2012901213</v>
      </c>
      <c r="D293" t="s">
        <v>28</v>
      </c>
      <c r="E293" t="str">
        <f>VLOOKUP(D293,[1]!Species_table[[SpeciesID]:[ID_new]],5,FALSE)</f>
        <v>LUTLU06</v>
      </c>
      <c r="F293" t="str">
        <f>VLOOKUP(E293,[1]!Species_table[[ID_new]:[Sci_name_new]],2,FALSE)</f>
        <v>Lutjanus bohar</v>
      </c>
      <c r="G293" t="str">
        <f>VLOOKUP(E293,[1]!Species_table[[ID_new]:[fam_new]],3,FALSE)</f>
        <v>LUTJANIDAE</v>
      </c>
      <c r="H293" t="s">
        <v>29</v>
      </c>
      <c r="I293">
        <f t="shared" si="4"/>
        <v>1</v>
      </c>
      <c r="J293">
        <v>6.83</v>
      </c>
      <c r="K293">
        <v>2</v>
      </c>
      <c r="L293">
        <v>70</v>
      </c>
      <c r="M293">
        <v>37.282166670000002</v>
      </c>
      <c r="N293">
        <v>20.887166669999999</v>
      </c>
      <c r="O293">
        <v>2</v>
      </c>
      <c r="Q293" t="s">
        <v>23</v>
      </c>
      <c r="R293" s="1">
        <v>41237.652777777781</v>
      </c>
      <c r="S293" s="1">
        <v>41239.506944444445</v>
      </c>
      <c r="T293">
        <v>44.5</v>
      </c>
      <c r="U293">
        <v>329</v>
      </c>
      <c r="V293">
        <v>331</v>
      </c>
      <c r="W293">
        <v>15.667</v>
      </c>
      <c r="X293">
        <v>12.167</v>
      </c>
    </row>
    <row r="294" spans="1:24" x14ac:dyDescent="0.2">
      <c r="A294">
        <v>2012901</v>
      </c>
      <c r="B294">
        <v>213</v>
      </c>
      <c r="C294">
        <v>2012901213</v>
      </c>
      <c r="D294" t="s">
        <v>76</v>
      </c>
      <c r="E294" t="str">
        <f>VLOOKUP(D294,[1]!Species_table[[SpeciesID]:[ID_new]],5,FALSE)</f>
        <v>LUTPR04</v>
      </c>
      <c r="F294" t="str">
        <f>VLOOKUP(E294,[1]!Species_table[[ID_new]:[Sci_name_new]],2,FALSE)</f>
        <v>Pristipomoides multidens</v>
      </c>
      <c r="G294" t="str">
        <f>VLOOKUP(E294,[1]!Species_table[[ID_new]:[fam_new]],3,FALSE)</f>
        <v>LUTJANIDAE</v>
      </c>
      <c r="H294" t="s">
        <v>29</v>
      </c>
      <c r="I294">
        <f t="shared" si="4"/>
        <v>1</v>
      </c>
      <c r="J294">
        <v>49.61</v>
      </c>
      <c r="K294">
        <v>5</v>
      </c>
      <c r="L294">
        <v>70</v>
      </c>
      <c r="M294">
        <v>37.282166670000002</v>
      </c>
      <c r="N294">
        <v>20.887166669999999</v>
      </c>
      <c r="O294">
        <v>2</v>
      </c>
      <c r="Q294" t="s">
        <v>23</v>
      </c>
      <c r="R294" s="1">
        <v>41237.652777777781</v>
      </c>
      <c r="S294" s="1">
        <v>41239.506944444445</v>
      </c>
      <c r="T294">
        <v>44.5</v>
      </c>
      <c r="U294">
        <v>329</v>
      </c>
      <c r="V294">
        <v>331</v>
      </c>
      <c r="W294">
        <v>15.667</v>
      </c>
      <c r="X294">
        <v>12.167</v>
      </c>
    </row>
    <row r="295" spans="1:24" x14ac:dyDescent="0.2">
      <c r="A295">
        <v>2012901</v>
      </c>
      <c r="B295">
        <v>213</v>
      </c>
      <c r="C295">
        <v>2012901213</v>
      </c>
      <c r="D295" t="s">
        <v>35</v>
      </c>
      <c r="E295" t="str">
        <f>VLOOKUP(D295,[1]!Species_table[[SpeciesID]:[ID_new]],5,FALSE)</f>
        <v>SEREP12</v>
      </c>
      <c r="F295" t="str">
        <f>VLOOKUP(E295,[1]!Species_table[[ID_new]:[Sci_name_new]],2,FALSE)</f>
        <v>Epinephelus fuscoguttatus</v>
      </c>
      <c r="G295" t="str">
        <f>VLOOKUP(E295,[1]!Species_table[[ID_new]:[fam_new]],3,FALSE)</f>
        <v>SERRANIDAE</v>
      </c>
      <c r="H295" t="s">
        <v>36</v>
      </c>
      <c r="I295">
        <f t="shared" si="4"/>
        <v>1</v>
      </c>
      <c r="J295">
        <v>3.82</v>
      </c>
      <c r="K295">
        <v>2</v>
      </c>
      <c r="L295">
        <v>70</v>
      </c>
      <c r="M295">
        <v>37.282166670000002</v>
      </c>
      <c r="N295">
        <v>20.887166669999999</v>
      </c>
      <c r="O295">
        <v>2</v>
      </c>
      <c r="Q295" t="s">
        <v>23</v>
      </c>
      <c r="R295" s="1">
        <v>41237.652777777781</v>
      </c>
      <c r="S295" s="1">
        <v>41239.506944444445</v>
      </c>
      <c r="T295">
        <v>44.5</v>
      </c>
      <c r="U295">
        <v>329</v>
      </c>
      <c r="V295">
        <v>331</v>
      </c>
      <c r="W295">
        <v>15.667</v>
      </c>
      <c r="X295">
        <v>12.167</v>
      </c>
    </row>
    <row r="296" spans="1:24" x14ac:dyDescent="0.2">
      <c r="A296">
        <v>2012901</v>
      </c>
      <c r="B296">
        <v>213</v>
      </c>
      <c r="C296">
        <v>2012901213</v>
      </c>
      <c r="D296" t="s">
        <v>61</v>
      </c>
      <c r="E296" t="str">
        <f>VLOOKUP(D296,[1]!Species_table[[SpeciesID]:[ID_new]],5,FALSE)</f>
        <v>SPAAR00</v>
      </c>
      <c r="F296" t="str">
        <f>VLOOKUP(E296,[1]!Species_table[[ID_new]:[Sci_name_new]],2,FALSE)</f>
        <v>Argyrops sp.</v>
      </c>
      <c r="G296" t="str">
        <f>VLOOKUP(E296,[1]!Species_table[[ID_new]:[fam_new]],3,FALSE)</f>
        <v>SPARIDAE</v>
      </c>
      <c r="H296" t="s">
        <v>27</v>
      </c>
      <c r="I296">
        <f t="shared" si="4"/>
        <v>0</v>
      </c>
      <c r="J296">
        <v>0.37</v>
      </c>
      <c r="K296">
        <v>1</v>
      </c>
      <c r="L296">
        <v>70</v>
      </c>
      <c r="M296">
        <v>37.282166670000002</v>
      </c>
      <c r="N296">
        <v>20.887166669999999</v>
      </c>
      <c r="O296">
        <v>2</v>
      </c>
      <c r="Q296" t="s">
        <v>23</v>
      </c>
      <c r="R296" s="1">
        <v>41237.652777777781</v>
      </c>
      <c r="S296" s="1">
        <v>41239.506944444445</v>
      </c>
      <c r="T296">
        <v>44.5</v>
      </c>
      <c r="U296">
        <v>329</v>
      </c>
      <c r="V296">
        <v>331</v>
      </c>
      <c r="W296">
        <v>15.667</v>
      </c>
      <c r="X296">
        <v>12.167</v>
      </c>
    </row>
    <row r="297" spans="1:24" x14ac:dyDescent="0.2">
      <c r="A297">
        <v>2012901</v>
      </c>
      <c r="B297">
        <v>214</v>
      </c>
      <c r="C297">
        <v>2012901214</v>
      </c>
      <c r="D297" t="s">
        <v>34</v>
      </c>
      <c r="E297" t="str">
        <f>VLOOKUP(D297,[1]!Species_table[[SpeciesID]:[ID_new]],5,FALSE)</f>
        <v>HOLSA03</v>
      </c>
      <c r="F297" t="str">
        <f>VLOOKUP(E297,[1]!Species_table[[ID_new]:[Sci_name_new]],2,FALSE)</f>
        <v>Sargocentron spiniferum</v>
      </c>
      <c r="G297" t="str">
        <f>VLOOKUP(E297,[1]!Species_table[[ID_new]:[fam_new]],3,FALSE)</f>
        <v>HOLOCENTRIDAE</v>
      </c>
      <c r="H297" t="s">
        <v>27</v>
      </c>
      <c r="I297">
        <f t="shared" si="4"/>
        <v>0</v>
      </c>
      <c r="J297">
        <v>0.33</v>
      </c>
      <c r="K297">
        <v>1</v>
      </c>
      <c r="L297">
        <v>33</v>
      </c>
      <c r="M297">
        <v>37.29066667</v>
      </c>
      <c r="N297">
        <v>20.867666669999998</v>
      </c>
      <c r="O297">
        <v>2</v>
      </c>
      <c r="Q297" t="s">
        <v>23</v>
      </c>
      <c r="R297" s="1">
        <v>41237.659722222219</v>
      </c>
      <c r="S297" s="1">
        <v>41238.336805555555</v>
      </c>
      <c r="T297">
        <v>16.25</v>
      </c>
      <c r="U297">
        <v>329</v>
      </c>
      <c r="V297">
        <v>330</v>
      </c>
      <c r="W297">
        <v>15.833</v>
      </c>
      <c r="X297">
        <v>8.0830000000000002</v>
      </c>
    </row>
    <row r="298" spans="1:24" x14ac:dyDescent="0.2">
      <c r="A298">
        <v>2012901</v>
      </c>
      <c r="B298">
        <v>214</v>
      </c>
      <c r="C298">
        <v>2012901214</v>
      </c>
      <c r="D298" t="s">
        <v>28</v>
      </c>
      <c r="E298" t="str">
        <f>VLOOKUP(D298,[1]!Species_table[[SpeciesID]:[ID_new]],5,FALSE)</f>
        <v>LUTLU06</v>
      </c>
      <c r="F298" t="str">
        <f>VLOOKUP(E298,[1]!Species_table[[ID_new]:[Sci_name_new]],2,FALSE)</f>
        <v>Lutjanus bohar</v>
      </c>
      <c r="G298" t="str">
        <f>VLOOKUP(E298,[1]!Species_table[[ID_new]:[fam_new]],3,FALSE)</f>
        <v>LUTJANIDAE</v>
      </c>
      <c r="H298" t="s">
        <v>29</v>
      </c>
      <c r="I298">
        <f t="shared" si="4"/>
        <v>1</v>
      </c>
      <c r="J298">
        <v>0.56999999999999995</v>
      </c>
      <c r="K298">
        <v>1</v>
      </c>
      <c r="L298">
        <v>33</v>
      </c>
      <c r="M298">
        <v>37.29066667</v>
      </c>
      <c r="N298">
        <v>20.867666669999998</v>
      </c>
      <c r="O298">
        <v>2</v>
      </c>
      <c r="Q298" t="s">
        <v>23</v>
      </c>
      <c r="R298" s="1">
        <v>41237.659722222219</v>
      </c>
      <c r="S298" s="1">
        <v>41238.336805555555</v>
      </c>
      <c r="T298">
        <v>16.25</v>
      </c>
      <c r="U298">
        <v>329</v>
      </c>
      <c r="V298">
        <v>330</v>
      </c>
      <c r="W298">
        <v>15.833</v>
      </c>
      <c r="X298">
        <v>8.0830000000000002</v>
      </c>
    </row>
    <row r="299" spans="1:24" x14ac:dyDescent="0.2">
      <c r="A299">
        <v>2012901</v>
      </c>
      <c r="B299">
        <v>214</v>
      </c>
      <c r="C299">
        <v>2012901214</v>
      </c>
      <c r="D299" t="s">
        <v>35</v>
      </c>
      <c r="E299" t="str">
        <f>VLOOKUP(D299,[1]!Species_table[[SpeciesID]:[ID_new]],5,FALSE)</f>
        <v>SEREP12</v>
      </c>
      <c r="F299" t="str">
        <f>VLOOKUP(E299,[1]!Species_table[[ID_new]:[Sci_name_new]],2,FALSE)</f>
        <v>Epinephelus fuscoguttatus</v>
      </c>
      <c r="G299" t="str">
        <f>VLOOKUP(E299,[1]!Species_table[[ID_new]:[fam_new]],3,FALSE)</f>
        <v>SERRANIDAE</v>
      </c>
      <c r="H299" t="s">
        <v>36</v>
      </c>
      <c r="I299">
        <f t="shared" si="4"/>
        <v>1</v>
      </c>
      <c r="J299">
        <v>1.76</v>
      </c>
      <c r="K299">
        <v>1</v>
      </c>
      <c r="L299">
        <v>33</v>
      </c>
      <c r="M299">
        <v>37.29066667</v>
      </c>
      <c r="N299">
        <v>20.867666669999998</v>
      </c>
      <c r="O299">
        <v>2</v>
      </c>
      <c r="Q299" t="s">
        <v>23</v>
      </c>
      <c r="R299" s="1">
        <v>41237.659722222219</v>
      </c>
      <c r="S299" s="1">
        <v>41238.336805555555</v>
      </c>
      <c r="T299">
        <v>16.25</v>
      </c>
      <c r="U299">
        <v>329</v>
      </c>
      <c r="V299">
        <v>330</v>
      </c>
      <c r="W299">
        <v>15.833</v>
      </c>
      <c r="X299">
        <v>8.0830000000000002</v>
      </c>
    </row>
    <row r="300" spans="1:24" x14ac:dyDescent="0.2">
      <c r="A300">
        <v>2012901</v>
      </c>
      <c r="B300">
        <v>215</v>
      </c>
      <c r="C300">
        <v>2012901215</v>
      </c>
      <c r="D300" t="s">
        <v>33</v>
      </c>
      <c r="E300" t="str">
        <f>VLOOKUP(D300,[1]!Species_table[[SpeciesID]:[ID_new]],5,FALSE)</f>
        <v>LUTLU04</v>
      </c>
      <c r="F300" t="str">
        <f>VLOOKUP(E300,[1]!Species_table[[ID_new]:[Sci_name_new]],2,FALSE)</f>
        <v>Lutjanus gibbus</v>
      </c>
      <c r="G300" t="str">
        <f>VLOOKUP(E300,[1]!Species_table[[ID_new]:[fam_new]],3,FALSE)</f>
        <v>LUTJANIDAE</v>
      </c>
      <c r="H300" t="s">
        <v>29</v>
      </c>
      <c r="I300">
        <f t="shared" si="4"/>
        <v>1</v>
      </c>
      <c r="J300">
        <v>0.45</v>
      </c>
      <c r="K300">
        <v>1</v>
      </c>
      <c r="L300">
        <v>33</v>
      </c>
      <c r="M300">
        <v>37.293166669999998</v>
      </c>
      <c r="N300">
        <v>20.868333329999999</v>
      </c>
      <c r="O300">
        <v>2</v>
      </c>
      <c r="Q300" t="s">
        <v>42</v>
      </c>
      <c r="R300" s="1">
        <v>41237.663194444445</v>
      </c>
      <c r="S300" s="1">
        <v>41238.353472222225</v>
      </c>
      <c r="T300">
        <v>16.582999999999998</v>
      </c>
      <c r="U300">
        <v>329</v>
      </c>
      <c r="V300">
        <v>330</v>
      </c>
      <c r="W300">
        <v>15.917</v>
      </c>
      <c r="X300">
        <v>8.4830000000000005</v>
      </c>
    </row>
    <row r="301" spans="1:24" x14ac:dyDescent="0.2">
      <c r="A301">
        <v>2012901</v>
      </c>
      <c r="B301">
        <v>215</v>
      </c>
      <c r="C301">
        <v>2012901215</v>
      </c>
      <c r="D301" t="s">
        <v>28</v>
      </c>
      <c r="E301" t="str">
        <f>VLOOKUP(D301,[1]!Species_table[[SpeciesID]:[ID_new]],5,FALSE)</f>
        <v>LUTLU06</v>
      </c>
      <c r="F301" t="str">
        <f>VLOOKUP(E301,[1]!Species_table[[ID_new]:[Sci_name_new]],2,FALSE)</f>
        <v>Lutjanus bohar</v>
      </c>
      <c r="G301" t="str">
        <f>VLOOKUP(E301,[1]!Species_table[[ID_new]:[fam_new]],3,FALSE)</f>
        <v>LUTJANIDAE</v>
      </c>
      <c r="H301" t="s">
        <v>29</v>
      </c>
      <c r="I301">
        <f t="shared" si="4"/>
        <v>1</v>
      </c>
      <c r="J301">
        <v>2.2599999999999998</v>
      </c>
      <c r="K301">
        <v>2</v>
      </c>
      <c r="L301">
        <v>33</v>
      </c>
      <c r="M301">
        <v>37.293166669999998</v>
      </c>
      <c r="N301">
        <v>20.868333329999999</v>
      </c>
      <c r="O301">
        <v>2</v>
      </c>
      <c r="Q301" t="s">
        <v>42</v>
      </c>
      <c r="R301" s="1">
        <v>41237.663194444445</v>
      </c>
      <c r="S301" s="1">
        <v>41238.353472222225</v>
      </c>
      <c r="T301">
        <v>16.582999999999998</v>
      </c>
      <c r="U301">
        <v>329</v>
      </c>
      <c r="V301">
        <v>330</v>
      </c>
      <c r="W301">
        <v>15.917</v>
      </c>
      <c r="X301">
        <v>8.4830000000000005</v>
      </c>
    </row>
    <row r="302" spans="1:24" x14ac:dyDescent="0.2">
      <c r="A302">
        <v>2012901</v>
      </c>
      <c r="B302">
        <v>215</v>
      </c>
      <c r="C302">
        <v>2012901215</v>
      </c>
      <c r="D302" t="s">
        <v>32</v>
      </c>
      <c r="E302" t="str">
        <f>VLOOKUP(D302,[1]!Species_table[[SpeciesID]:[ID_new]],5,FALSE)</f>
        <v>MURGY13</v>
      </c>
      <c r="F302" t="str">
        <f>VLOOKUP(E302,[1]!Species_table[[ID_new]:[Sci_name_new]],2,FALSE)</f>
        <v>Gymnothorax javanicus</v>
      </c>
      <c r="G302" t="str">
        <f>VLOOKUP(E302,[1]!Species_table[[ID_new]:[fam_new]],3,FALSE)</f>
        <v>MURAENIDAE</v>
      </c>
      <c r="H302" t="s">
        <v>27</v>
      </c>
      <c r="I302">
        <f t="shared" si="4"/>
        <v>0</v>
      </c>
      <c r="J302">
        <v>7</v>
      </c>
      <c r="K302">
        <v>1</v>
      </c>
      <c r="L302">
        <v>33</v>
      </c>
      <c r="M302">
        <v>37.293166669999998</v>
      </c>
      <c r="N302">
        <v>20.868333329999999</v>
      </c>
      <c r="O302">
        <v>2</v>
      </c>
      <c r="Q302" t="s">
        <v>42</v>
      </c>
      <c r="R302" s="1">
        <v>41237.663194444445</v>
      </c>
      <c r="S302" s="1">
        <v>41238.353472222225</v>
      </c>
      <c r="T302">
        <v>16.582999999999998</v>
      </c>
      <c r="U302">
        <v>329</v>
      </c>
      <c r="V302">
        <v>330</v>
      </c>
      <c r="W302">
        <v>15.917</v>
      </c>
      <c r="X302">
        <v>8.4830000000000005</v>
      </c>
    </row>
    <row r="303" spans="1:24" x14ac:dyDescent="0.2">
      <c r="A303">
        <v>2012901</v>
      </c>
      <c r="B303">
        <v>216</v>
      </c>
      <c r="C303">
        <v>2012901216</v>
      </c>
      <c r="D303" t="s">
        <v>34</v>
      </c>
      <c r="E303" t="str">
        <f>VLOOKUP(D303,[1]!Species_table[[SpeciesID]:[ID_new]],5,FALSE)</f>
        <v>HOLSA03</v>
      </c>
      <c r="F303" t="str">
        <f>VLOOKUP(E303,[1]!Species_table[[ID_new]:[Sci_name_new]],2,FALSE)</f>
        <v>Sargocentron spiniferum</v>
      </c>
      <c r="G303" t="str">
        <f>VLOOKUP(E303,[1]!Species_table[[ID_new]:[fam_new]],3,FALSE)</f>
        <v>HOLOCENTRIDAE</v>
      </c>
      <c r="H303" t="s">
        <v>27</v>
      </c>
      <c r="I303">
        <f t="shared" si="4"/>
        <v>0</v>
      </c>
      <c r="J303">
        <v>0.47</v>
      </c>
      <c r="K303">
        <v>1</v>
      </c>
      <c r="L303">
        <v>22</v>
      </c>
      <c r="M303">
        <v>37.292499999999997</v>
      </c>
      <c r="N303">
        <v>20.865333329999999</v>
      </c>
      <c r="O303">
        <v>2</v>
      </c>
      <c r="Q303" t="s">
        <v>42</v>
      </c>
      <c r="R303" s="1">
        <v>41237.670138888891</v>
      </c>
      <c r="S303" s="1">
        <v>41238.343055555553</v>
      </c>
      <c r="T303">
        <v>16.166</v>
      </c>
      <c r="U303">
        <v>329</v>
      </c>
      <c r="V303">
        <v>330</v>
      </c>
      <c r="W303">
        <v>16.082999999999998</v>
      </c>
      <c r="X303">
        <v>8.2330000000000005</v>
      </c>
    </row>
    <row r="304" spans="1:24" x14ac:dyDescent="0.2">
      <c r="A304">
        <v>2012901</v>
      </c>
      <c r="B304">
        <v>217</v>
      </c>
      <c r="C304">
        <v>2012901217</v>
      </c>
      <c r="D304" t="s">
        <v>30</v>
      </c>
      <c r="E304" t="str">
        <f>VLOOKUP(D304,[1]!Species_table[[SpeciesID]:[ID_new]],5,FALSE)</f>
        <v>SHACAB1</v>
      </c>
      <c r="F304" t="str">
        <f>VLOOKUP(E304,[1]!Species_table[[ID_new]:[Sci_name_new]],2,FALSE)</f>
        <v>Triaenodon obesus</v>
      </c>
      <c r="G304" t="str">
        <f>VLOOKUP(E304,[1]!Species_table[[ID_new]:[fam_new]],3,FALSE)</f>
        <v>Carcharhinidae</v>
      </c>
      <c r="H304" t="s">
        <v>31</v>
      </c>
      <c r="I304">
        <f t="shared" si="4"/>
        <v>1</v>
      </c>
      <c r="J304">
        <v>1.35</v>
      </c>
      <c r="K304">
        <v>1</v>
      </c>
      <c r="L304">
        <v>21</v>
      </c>
      <c r="M304">
        <v>37.28916667</v>
      </c>
      <c r="N304">
        <v>20.86333333</v>
      </c>
      <c r="O304">
        <v>2</v>
      </c>
      <c r="Q304" t="s">
        <v>42</v>
      </c>
      <c r="R304" s="1">
        <v>41237.673611111109</v>
      </c>
      <c r="S304" s="1">
        <v>41238.34652777778</v>
      </c>
      <c r="T304">
        <v>16.166</v>
      </c>
      <c r="U304">
        <v>329</v>
      </c>
      <c r="V304">
        <v>330</v>
      </c>
      <c r="W304">
        <v>16.167000000000002</v>
      </c>
      <c r="X304">
        <v>8.3170000000000002</v>
      </c>
    </row>
    <row r="305" spans="1:24" x14ac:dyDescent="0.2">
      <c r="A305">
        <v>2012901</v>
      </c>
      <c r="B305">
        <v>218</v>
      </c>
      <c r="C305">
        <v>2012901218</v>
      </c>
      <c r="D305" t="s">
        <v>32</v>
      </c>
      <c r="E305" t="str">
        <f>VLOOKUP(D305,[1]!Species_table[[SpeciesID]:[ID_new]],5,FALSE)</f>
        <v>MURGY13</v>
      </c>
      <c r="F305" t="str">
        <f>VLOOKUP(E305,[1]!Species_table[[ID_new]:[Sci_name_new]],2,FALSE)</f>
        <v>Gymnothorax javanicus</v>
      </c>
      <c r="G305" t="str">
        <f>VLOOKUP(E305,[1]!Species_table[[ID_new]:[fam_new]],3,FALSE)</f>
        <v>MURAENIDAE</v>
      </c>
      <c r="H305" t="s">
        <v>27</v>
      </c>
      <c r="I305">
        <f t="shared" si="4"/>
        <v>0</v>
      </c>
      <c r="J305">
        <v>6.5</v>
      </c>
      <c r="K305">
        <v>1</v>
      </c>
      <c r="L305">
        <v>60</v>
      </c>
      <c r="M305">
        <v>37.295999999999999</v>
      </c>
      <c r="N305">
        <v>20.864666669999998</v>
      </c>
      <c r="O305">
        <v>2</v>
      </c>
      <c r="Q305" t="s">
        <v>23</v>
      </c>
      <c r="R305" s="1">
        <v>41237.680555555555</v>
      </c>
      <c r="S305" s="1">
        <v>41238.36041666667</v>
      </c>
      <c r="T305">
        <v>16.332999999999998</v>
      </c>
      <c r="U305">
        <v>329</v>
      </c>
      <c r="V305">
        <v>330</v>
      </c>
      <c r="W305">
        <v>16.332999999999998</v>
      </c>
      <c r="X305">
        <v>8.65</v>
      </c>
    </row>
    <row r="306" spans="1:24" x14ac:dyDescent="0.2">
      <c r="A306">
        <v>2012901</v>
      </c>
      <c r="B306">
        <v>218</v>
      </c>
      <c r="C306">
        <v>2012901218</v>
      </c>
      <c r="D306" t="s">
        <v>47</v>
      </c>
      <c r="E306" t="str">
        <f>VLOOKUP(D306,[1]!Species_table[[SpeciesID]:[ID_new]],5,FALSE)</f>
        <v>SEREP07</v>
      </c>
      <c r="F306" t="str">
        <f>VLOOKUP(E306,[1]!Species_table[[ID_new]:[Sci_name_new]],2,FALSE)</f>
        <v>Epinephelus tauvina</v>
      </c>
      <c r="G306" t="str">
        <f>VLOOKUP(E306,[1]!Species_table[[ID_new]:[fam_new]],3,FALSE)</f>
        <v>SERRANIDAE</v>
      </c>
      <c r="H306" t="s">
        <v>36</v>
      </c>
      <c r="I306">
        <f t="shared" si="4"/>
        <v>1</v>
      </c>
      <c r="J306">
        <v>21.92</v>
      </c>
      <c r="K306">
        <v>2</v>
      </c>
      <c r="L306">
        <v>60</v>
      </c>
      <c r="M306">
        <v>37.295999999999999</v>
      </c>
      <c r="N306">
        <v>20.864666669999998</v>
      </c>
      <c r="O306">
        <v>2</v>
      </c>
      <c r="Q306" t="s">
        <v>23</v>
      </c>
      <c r="R306" s="1">
        <v>41237.680555555555</v>
      </c>
      <c r="S306" s="1">
        <v>41238.36041666667</v>
      </c>
      <c r="T306">
        <v>16.332999999999998</v>
      </c>
      <c r="U306">
        <v>329</v>
      </c>
      <c r="V306">
        <v>330</v>
      </c>
      <c r="W306">
        <v>16.332999999999998</v>
      </c>
      <c r="X306">
        <v>8.65</v>
      </c>
    </row>
    <row r="307" spans="1:24" x14ac:dyDescent="0.2">
      <c r="A307">
        <v>2012901</v>
      </c>
      <c r="B307">
        <v>219</v>
      </c>
      <c r="C307">
        <v>2012901219</v>
      </c>
      <c r="D307" t="s">
        <v>54</v>
      </c>
      <c r="E307" t="str">
        <f>VLOOKUP(D307,[1]!Species_table[[SpeciesID]:[ID_new]],5,FALSE)</f>
        <v>HAEPL01</v>
      </c>
      <c r="F307" t="str">
        <f>VLOOKUP(E307,[1]!Species_table[[ID_new]:[Sci_name_new]],2,FALSE)</f>
        <v>Plectorhinchus gaterinus</v>
      </c>
      <c r="G307" t="str">
        <f>VLOOKUP(E307,[1]!Species_table[[ID_new]:[fam_new]],3,FALSE)</f>
        <v>HAEMULIDAE</v>
      </c>
      <c r="H307" t="s">
        <v>27</v>
      </c>
      <c r="I307">
        <f t="shared" si="4"/>
        <v>0</v>
      </c>
      <c r="J307">
        <v>7.36</v>
      </c>
      <c r="K307">
        <v>1</v>
      </c>
      <c r="L307">
        <v>58</v>
      </c>
      <c r="M307">
        <v>37.295999999999999</v>
      </c>
      <c r="N307">
        <v>20.861999999999998</v>
      </c>
      <c r="O307">
        <v>2</v>
      </c>
      <c r="Q307" t="s">
        <v>23</v>
      </c>
      <c r="R307" s="1">
        <v>41237.6875</v>
      </c>
      <c r="S307" s="1">
        <v>41238.371527777781</v>
      </c>
      <c r="T307">
        <v>16.417000000000002</v>
      </c>
      <c r="U307">
        <v>329</v>
      </c>
      <c r="V307">
        <v>330</v>
      </c>
      <c r="W307">
        <v>16.5</v>
      </c>
      <c r="X307">
        <v>8.9169999999999998</v>
      </c>
    </row>
    <row r="308" spans="1:24" x14ac:dyDescent="0.2">
      <c r="A308">
        <v>2012901</v>
      </c>
      <c r="B308">
        <v>220</v>
      </c>
      <c r="C308">
        <v>2012901220</v>
      </c>
      <c r="D308" t="s">
        <v>70</v>
      </c>
      <c r="E308" t="str">
        <f>VLOOKUP(D308,[1]!Species_table[[SpeciesID]:[ID_new]],5,FALSE)</f>
        <v>CARCS13</v>
      </c>
      <c r="F308" t="str">
        <f>VLOOKUP(E308,[1]!Species_table[[ID_new]:[Sci_name_new]],2,FALSE)</f>
        <v>Carangoides bajad</v>
      </c>
      <c r="G308" t="str">
        <f>VLOOKUP(E308,[1]!Species_table[[ID_new]:[fam_new]],3,FALSE)</f>
        <v>CARANGIDAE</v>
      </c>
      <c r="H308" t="s">
        <v>22</v>
      </c>
      <c r="I308">
        <f t="shared" si="4"/>
        <v>1</v>
      </c>
      <c r="J308">
        <v>3.04</v>
      </c>
      <c r="K308">
        <v>7</v>
      </c>
      <c r="L308">
        <v>0</v>
      </c>
      <c r="M308">
        <v>37.268333329999997</v>
      </c>
      <c r="N308">
        <v>20.90516667</v>
      </c>
      <c r="O308">
        <v>2</v>
      </c>
      <c r="Q308" t="s">
        <v>38</v>
      </c>
      <c r="R308" s="1">
        <v>41237.75</v>
      </c>
      <c r="S308" s="1">
        <v>41238.25</v>
      </c>
      <c r="T308">
        <v>12</v>
      </c>
      <c r="U308">
        <v>329</v>
      </c>
      <c r="V308">
        <v>330</v>
      </c>
      <c r="W308">
        <v>18</v>
      </c>
      <c r="X308">
        <v>6</v>
      </c>
    </row>
    <row r="309" spans="1:24" x14ac:dyDescent="0.2">
      <c r="A309">
        <v>2012901</v>
      </c>
      <c r="B309">
        <v>220</v>
      </c>
      <c r="C309">
        <v>2012901220</v>
      </c>
      <c r="D309" t="s">
        <v>21</v>
      </c>
      <c r="E309" t="str">
        <f>VLOOKUP(D309,[1]!Species_table[[SpeciesID]:[ID_new]],5,FALSE)</f>
        <v>CARSC04</v>
      </c>
      <c r="F309" t="str">
        <f>VLOOKUP(E309,[1]!Species_table[[ID_new]:[Sci_name_new]],2,FALSE)</f>
        <v>Scomberoides lysan</v>
      </c>
      <c r="G309" t="str">
        <f>VLOOKUP(E309,[1]!Species_table[[ID_new]:[fam_new]],3,FALSE)</f>
        <v>CARANGIDAE</v>
      </c>
      <c r="H309" t="s">
        <v>22</v>
      </c>
      <c r="I309">
        <f t="shared" si="4"/>
        <v>1</v>
      </c>
      <c r="J309">
        <v>2.5</v>
      </c>
      <c r="K309">
        <v>13</v>
      </c>
      <c r="L309">
        <v>0</v>
      </c>
      <c r="M309">
        <v>37.268333329999997</v>
      </c>
      <c r="N309">
        <v>20.90516667</v>
      </c>
      <c r="O309">
        <v>2</v>
      </c>
      <c r="Q309" t="s">
        <v>38</v>
      </c>
      <c r="R309" s="1">
        <v>41237.75</v>
      </c>
      <c r="S309" s="1">
        <v>41238.25</v>
      </c>
      <c r="T309">
        <v>12</v>
      </c>
      <c r="U309">
        <v>329</v>
      </c>
      <c r="V309">
        <v>330</v>
      </c>
      <c r="W309">
        <v>18</v>
      </c>
      <c r="X309">
        <v>6</v>
      </c>
    </row>
    <row r="310" spans="1:24" x14ac:dyDescent="0.2">
      <c r="A310">
        <v>2012901</v>
      </c>
      <c r="B310">
        <v>220</v>
      </c>
      <c r="C310">
        <v>2012901220</v>
      </c>
      <c r="D310" t="s">
        <v>24</v>
      </c>
      <c r="E310" t="str">
        <f>VLOOKUP(D310,[1]!Species_table[[SpeciesID]:[ID_new]],5,FALSE)</f>
        <v>SCMGR02</v>
      </c>
      <c r="F310" t="str">
        <f>VLOOKUP(E310,[1]!Species_table[[ID_new]:[Sci_name_new]],2,FALSE)</f>
        <v>Grammatorcynus bilineatus</v>
      </c>
      <c r="G310" t="str">
        <f>VLOOKUP(E310,[1]!Species_table[[ID_new]:[fam_new]],3,FALSE)</f>
        <v>SCOMBRIDAE</v>
      </c>
      <c r="H310" t="s">
        <v>25</v>
      </c>
      <c r="I310">
        <f t="shared" si="4"/>
        <v>1</v>
      </c>
      <c r="J310">
        <v>12.02</v>
      </c>
      <c r="K310">
        <v>23</v>
      </c>
      <c r="L310">
        <v>0</v>
      </c>
      <c r="M310">
        <v>37.268333329999997</v>
      </c>
      <c r="N310">
        <v>20.90516667</v>
      </c>
      <c r="O310">
        <v>2</v>
      </c>
      <c r="Q310" t="s">
        <v>38</v>
      </c>
      <c r="R310" s="1">
        <v>41237.75</v>
      </c>
      <c r="S310" s="1">
        <v>41238.25</v>
      </c>
      <c r="T310">
        <v>12</v>
      </c>
      <c r="U310">
        <v>329</v>
      </c>
      <c r="V310">
        <v>330</v>
      </c>
      <c r="W310">
        <v>18</v>
      </c>
      <c r="X310">
        <v>6</v>
      </c>
    </row>
    <row r="311" spans="1:24" x14ac:dyDescent="0.2">
      <c r="A311">
        <v>2012901</v>
      </c>
      <c r="B311">
        <v>220</v>
      </c>
      <c r="C311">
        <v>2012901220</v>
      </c>
      <c r="D311" t="s">
        <v>82</v>
      </c>
      <c r="E311" t="str">
        <f>VLOOKUP(D311,[1]!Species_table[[SpeciesID]:[ID_new]],5,FALSE)</f>
        <v>SCMSM03</v>
      </c>
      <c r="F311" t="str">
        <f>VLOOKUP(E311,[1]!Species_table[[ID_new]:[Sci_name_new]],2,FALSE)</f>
        <v>Scomberomorus commerson</v>
      </c>
      <c r="G311" t="str">
        <f>VLOOKUP(E311,[1]!Species_table[[ID_new]:[fam_new]],3,FALSE)</f>
        <v>SCOMBRIDAE</v>
      </c>
      <c r="H311" t="s">
        <v>25</v>
      </c>
      <c r="I311">
        <f t="shared" si="4"/>
        <v>1</v>
      </c>
      <c r="J311">
        <v>0.27</v>
      </c>
      <c r="K311">
        <v>2</v>
      </c>
      <c r="L311">
        <v>0</v>
      </c>
      <c r="M311">
        <v>37.268333329999997</v>
      </c>
      <c r="N311">
        <v>20.90516667</v>
      </c>
      <c r="O311">
        <v>2</v>
      </c>
      <c r="Q311" t="s">
        <v>38</v>
      </c>
      <c r="R311" s="1">
        <v>41237.75</v>
      </c>
      <c r="S311" s="1">
        <v>41238.25</v>
      </c>
      <c r="T311">
        <v>12</v>
      </c>
      <c r="U311">
        <v>329</v>
      </c>
      <c r="V311">
        <v>330</v>
      </c>
      <c r="W311">
        <v>18</v>
      </c>
      <c r="X311">
        <v>6</v>
      </c>
    </row>
    <row r="312" spans="1:24" x14ac:dyDescent="0.2">
      <c r="A312">
        <v>2012901</v>
      </c>
      <c r="B312">
        <v>220</v>
      </c>
      <c r="C312">
        <v>2012901220</v>
      </c>
      <c r="D312" t="s">
        <v>53</v>
      </c>
      <c r="E312" t="str">
        <f>VLOOKUP(D312,[1]!Species_table[[SpeciesID]:[ID_new]],5,FALSE)</f>
        <v>SPHSP07</v>
      </c>
      <c r="F312" t="str">
        <f>VLOOKUP(E312,[1]!Species_table[[ID_new]:[Sci_name_new]],2,FALSE)</f>
        <v>Sphyraena jello</v>
      </c>
      <c r="G312" t="str">
        <f>VLOOKUP(E312,[1]!Species_table[[ID_new]:[fam_new]],3,FALSE)</f>
        <v>SPHYRAENIDAE</v>
      </c>
      <c r="H312" t="s">
        <v>27</v>
      </c>
      <c r="I312">
        <f t="shared" si="4"/>
        <v>0</v>
      </c>
      <c r="J312">
        <v>1.87</v>
      </c>
      <c r="K312">
        <v>2</v>
      </c>
      <c r="L312">
        <v>0</v>
      </c>
      <c r="M312">
        <v>37.268333329999997</v>
      </c>
      <c r="N312">
        <v>20.90516667</v>
      </c>
      <c r="O312">
        <v>2</v>
      </c>
      <c r="Q312" t="s">
        <v>38</v>
      </c>
      <c r="R312" s="1">
        <v>41237.75</v>
      </c>
      <c r="S312" s="1">
        <v>41238.25</v>
      </c>
      <c r="T312">
        <v>12</v>
      </c>
      <c r="U312">
        <v>329</v>
      </c>
      <c r="V312">
        <v>330</v>
      </c>
      <c r="W312">
        <v>18</v>
      </c>
      <c r="X312">
        <v>6</v>
      </c>
    </row>
    <row r="313" spans="1:24" x14ac:dyDescent="0.2">
      <c r="A313">
        <v>2012901</v>
      </c>
      <c r="B313">
        <v>221</v>
      </c>
      <c r="C313">
        <v>2012901221</v>
      </c>
      <c r="D313" t="s">
        <v>70</v>
      </c>
      <c r="E313" t="str">
        <f>VLOOKUP(D313,[1]!Species_table[[SpeciesID]:[ID_new]],5,FALSE)</f>
        <v>CARCS13</v>
      </c>
      <c r="F313" t="str">
        <f>VLOOKUP(E313,[1]!Species_table[[ID_new]:[Sci_name_new]],2,FALSE)</f>
        <v>Carangoides bajad</v>
      </c>
      <c r="G313" t="str">
        <f>VLOOKUP(E313,[1]!Species_table[[ID_new]:[fam_new]],3,FALSE)</f>
        <v>CARANGIDAE</v>
      </c>
      <c r="H313" t="s">
        <v>22</v>
      </c>
      <c r="I313">
        <f t="shared" si="4"/>
        <v>1</v>
      </c>
      <c r="J313">
        <v>0.91</v>
      </c>
      <c r="K313">
        <v>1</v>
      </c>
      <c r="L313">
        <v>0</v>
      </c>
      <c r="M313">
        <v>37.268333329999997</v>
      </c>
      <c r="N313">
        <v>20.90516667</v>
      </c>
      <c r="O313">
        <v>2</v>
      </c>
      <c r="Q313" t="s">
        <v>83</v>
      </c>
      <c r="R313" s="1">
        <v>41237.75</v>
      </c>
      <c r="S313" s="1">
        <v>41237.875</v>
      </c>
      <c r="T313">
        <v>3</v>
      </c>
      <c r="U313">
        <v>329</v>
      </c>
      <c r="V313">
        <v>329</v>
      </c>
      <c r="W313">
        <v>18</v>
      </c>
      <c r="X313">
        <v>21</v>
      </c>
    </row>
    <row r="314" spans="1:24" x14ac:dyDescent="0.2">
      <c r="A314">
        <v>2012901</v>
      </c>
      <c r="B314">
        <v>221</v>
      </c>
      <c r="C314">
        <v>2012901221</v>
      </c>
      <c r="D314" t="s">
        <v>45</v>
      </c>
      <c r="E314" t="str">
        <f>VLOOKUP(D314,[1]!Species_table[[SpeciesID]:[ID_new]],5,FALSE)</f>
        <v>LETLE02</v>
      </c>
      <c r="F314" t="str">
        <f>VLOOKUP(E314,[1]!Species_table[[ID_new]:[Sci_name_new]],2,FALSE)</f>
        <v>Lethrinus lentjan</v>
      </c>
      <c r="G314" t="str">
        <f>VLOOKUP(E314,[1]!Species_table[[ID_new]:[fam_new]],3,FALSE)</f>
        <v>LETHRINIDAE</v>
      </c>
      <c r="H314" t="s">
        <v>44</v>
      </c>
      <c r="I314">
        <f t="shared" si="4"/>
        <v>1</v>
      </c>
      <c r="J314">
        <v>1.01</v>
      </c>
      <c r="K314">
        <v>2</v>
      </c>
      <c r="L314">
        <v>0</v>
      </c>
      <c r="M314">
        <v>37.268333329999997</v>
      </c>
      <c r="N314">
        <v>20.90516667</v>
      </c>
      <c r="O314">
        <v>2</v>
      </c>
      <c r="Q314" t="s">
        <v>83</v>
      </c>
      <c r="R314" s="1">
        <v>41237.75</v>
      </c>
      <c r="S314" s="1">
        <v>41237.875</v>
      </c>
      <c r="T314">
        <v>3</v>
      </c>
      <c r="U314">
        <v>329</v>
      </c>
      <c r="V314">
        <v>329</v>
      </c>
      <c r="W314">
        <v>18</v>
      </c>
      <c r="X314">
        <v>21</v>
      </c>
    </row>
    <row r="315" spans="1:24" x14ac:dyDescent="0.2">
      <c r="A315">
        <v>2012901</v>
      </c>
      <c r="B315">
        <v>221</v>
      </c>
      <c r="C315">
        <v>2012901221</v>
      </c>
      <c r="D315" t="s">
        <v>59</v>
      </c>
      <c r="E315" t="str">
        <f>VLOOKUP(D315,[1]!Species_table[[SpeciesID]:[ID_new]],5,FALSE)</f>
        <v>LETLE05</v>
      </c>
      <c r="F315" t="str">
        <f>VLOOKUP(E315,[1]!Species_table[[ID_new]:[Sci_name_new]],2,FALSE)</f>
        <v xml:space="preserve">Lethrinus elongatus </v>
      </c>
      <c r="G315" t="str">
        <f>VLOOKUP(E315,[1]!Species_table[[ID_new]:[fam_new]],3,FALSE)</f>
        <v>LETHRINIDAE</v>
      </c>
      <c r="H315" t="s">
        <v>44</v>
      </c>
      <c r="I315">
        <f t="shared" si="4"/>
        <v>1</v>
      </c>
      <c r="J315">
        <v>4.38</v>
      </c>
      <c r="K315">
        <v>9</v>
      </c>
      <c r="L315">
        <v>0</v>
      </c>
      <c r="M315">
        <v>37.268333329999997</v>
      </c>
      <c r="N315">
        <v>20.90516667</v>
      </c>
      <c r="O315">
        <v>2</v>
      </c>
      <c r="Q315" t="s">
        <v>83</v>
      </c>
      <c r="R315" s="1">
        <v>41237.75</v>
      </c>
      <c r="S315" s="1">
        <v>41237.875</v>
      </c>
      <c r="T315">
        <v>3</v>
      </c>
      <c r="U315">
        <v>329</v>
      </c>
      <c r="V315">
        <v>329</v>
      </c>
      <c r="W315">
        <v>18</v>
      </c>
      <c r="X315">
        <v>21</v>
      </c>
    </row>
    <row r="316" spans="1:24" x14ac:dyDescent="0.2">
      <c r="A316">
        <v>2012901</v>
      </c>
      <c r="B316">
        <v>221</v>
      </c>
      <c r="C316">
        <v>2012901221</v>
      </c>
      <c r="D316" t="s">
        <v>81</v>
      </c>
      <c r="E316" t="str">
        <f>VLOOKUP(D316,[1]!Species_table[[SpeciesID]:[ID_new]],5,FALSE)</f>
        <v>LETLE02</v>
      </c>
      <c r="F316" t="str">
        <f>VLOOKUP(E316,[1]!Species_table[[ID_new]:[Sci_name_new]],2,FALSE)</f>
        <v>Lethrinus lentjan</v>
      </c>
      <c r="G316" t="str">
        <f>VLOOKUP(E316,[1]!Species_table[[ID_new]:[fam_new]],3,FALSE)</f>
        <v>LETHRINIDAE</v>
      </c>
      <c r="H316" t="s">
        <v>44</v>
      </c>
      <c r="I316">
        <f t="shared" si="4"/>
        <v>1</v>
      </c>
      <c r="J316">
        <v>1.27</v>
      </c>
      <c r="K316">
        <v>5</v>
      </c>
      <c r="L316">
        <v>0</v>
      </c>
      <c r="M316">
        <v>37.268333329999997</v>
      </c>
      <c r="N316">
        <v>20.90516667</v>
      </c>
      <c r="O316">
        <v>2</v>
      </c>
      <c r="Q316" t="s">
        <v>83</v>
      </c>
      <c r="R316" s="1">
        <v>41237.75</v>
      </c>
      <c r="S316" s="1">
        <v>41237.875</v>
      </c>
      <c r="T316">
        <v>3</v>
      </c>
      <c r="U316">
        <v>329</v>
      </c>
      <c r="V316">
        <v>329</v>
      </c>
      <c r="W316">
        <v>18</v>
      </c>
      <c r="X316">
        <v>21</v>
      </c>
    </row>
    <row r="317" spans="1:24" x14ac:dyDescent="0.2">
      <c r="A317">
        <v>2012901</v>
      </c>
      <c r="B317">
        <v>221</v>
      </c>
      <c r="C317">
        <v>2012901221</v>
      </c>
      <c r="D317" t="s">
        <v>43</v>
      </c>
      <c r="E317" t="str">
        <f>VLOOKUP(D317,[1]!Species_table[[SpeciesID]:[ID_new]],5,FALSE)</f>
        <v>LETLE13</v>
      </c>
      <c r="F317" t="str">
        <f>VLOOKUP(E317,[1]!Species_table[[ID_new]:[Sci_name_new]],2,FALSE)</f>
        <v>Lethrinus mahsena</v>
      </c>
      <c r="G317" t="str">
        <f>VLOOKUP(E317,[1]!Species_table[[ID_new]:[fam_new]],3,FALSE)</f>
        <v>LETHRINIDAE</v>
      </c>
      <c r="H317" t="s">
        <v>44</v>
      </c>
      <c r="I317">
        <f t="shared" si="4"/>
        <v>1</v>
      </c>
      <c r="J317">
        <v>2.25</v>
      </c>
      <c r="K317">
        <v>4</v>
      </c>
      <c r="L317">
        <v>0</v>
      </c>
      <c r="M317">
        <v>37.268333329999997</v>
      </c>
      <c r="N317">
        <v>20.90516667</v>
      </c>
      <c r="O317">
        <v>2</v>
      </c>
      <c r="Q317" t="s">
        <v>83</v>
      </c>
      <c r="R317" s="1">
        <v>41237.75</v>
      </c>
      <c r="S317" s="1">
        <v>41237.875</v>
      </c>
      <c r="T317">
        <v>3</v>
      </c>
      <c r="U317">
        <v>329</v>
      </c>
      <c r="V317">
        <v>329</v>
      </c>
      <c r="W317">
        <v>18</v>
      </c>
      <c r="X317">
        <v>21</v>
      </c>
    </row>
    <row r="318" spans="1:24" x14ac:dyDescent="0.2">
      <c r="A318">
        <v>2012901</v>
      </c>
      <c r="B318">
        <v>221</v>
      </c>
      <c r="C318">
        <v>2012901221</v>
      </c>
      <c r="D318" t="s">
        <v>28</v>
      </c>
      <c r="E318" t="str">
        <f>VLOOKUP(D318,[1]!Species_table[[SpeciesID]:[ID_new]],5,FALSE)</f>
        <v>LUTLU06</v>
      </c>
      <c r="F318" t="str">
        <f>VLOOKUP(E318,[1]!Species_table[[ID_new]:[Sci_name_new]],2,FALSE)</f>
        <v>Lutjanus bohar</v>
      </c>
      <c r="G318" t="str">
        <f>VLOOKUP(E318,[1]!Species_table[[ID_new]:[fam_new]],3,FALSE)</f>
        <v>LUTJANIDAE</v>
      </c>
      <c r="H318" t="s">
        <v>29</v>
      </c>
      <c r="I318">
        <f t="shared" si="4"/>
        <v>1</v>
      </c>
      <c r="J318">
        <v>7.27</v>
      </c>
      <c r="K318">
        <v>11</v>
      </c>
      <c r="L318">
        <v>0</v>
      </c>
      <c r="M318">
        <v>37.268333329999997</v>
      </c>
      <c r="N318">
        <v>20.90516667</v>
      </c>
      <c r="O318">
        <v>2</v>
      </c>
      <c r="Q318" t="s">
        <v>83</v>
      </c>
      <c r="R318" s="1">
        <v>41237.75</v>
      </c>
      <c r="S318" s="1">
        <v>41237.875</v>
      </c>
      <c r="T318">
        <v>3</v>
      </c>
      <c r="U318">
        <v>329</v>
      </c>
      <c r="V318">
        <v>329</v>
      </c>
      <c r="W318">
        <v>18</v>
      </c>
      <c r="X318">
        <v>21</v>
      </c>
    </row>
    <row r="319" spans="1:24" x14ac:dyDescent="0.2">
      <c r="A319">
        <v>2012901</v>
      </c>
      <c r="B319">
        <v>221</v>
      </c>
      <c r="C319">
        <v>2012901221</v>
      </c>
      <c r="D319" t="s">
        <v>73</v>
      </c>
      <c r="E319" t="str">
        <f>VLOOKUP(D319,[1]!Species_table[[SpeciesID]:[ID_new]],5,FALSE)</f>
        <v>LUTLU18</v>
      </c>
      <c r="F319" t="str">
        <f>VLOOKUP(E319,[1]!Species_table[[ID_new]:[Sci_name_new]],2,FALSE)</f>
        <v>Lutjanus kasmira</v>
      </c>
      <c r="G319" t="str">
        <f>VLOOKUP(E319,[1]!Species_table[[ID_new]:[fam_new]],3,FALSE)</f>
        <v>LUTJANIDAE</v>
      </c>
      <c r="H319" t="s">
        <v>29</v>
      </c>
      <c r="I319">
        <f t="shared" si="4"/>
        <v>1</v>
      </c>
      <c r="J319">
        <v>0.12</v>
      </c>
      <c r="K319">
        <v>1</v>
      </c>
      <c r="L319">
        <v>0</v>
      </c>
      <c r="M319">
        <v>37.268333329999997</v>
      </c>
      <c r="N319">
        <v>20.90516667</v>
      </c>
      <c r="O319">
        <v>2</v>
      </c>
      <c r="Q319" t="s">
        <v>83</v>
      </c>
      <c r="R319" s="1">
        <v>41237.75</v>
      </c>
      <c r="S319" s="1">
        <v>41237.875</v>
      </c>
      <c r="T319">
        <v>3</v>
      </c>
      <c r="U319">
        <v>329</v>
      </c>
      <c r="V319">
        <v>329</v>
      </c>
      <c r="W319">
        <v>18</v>
      </c>
      <c r="X319">
        <v>21</v>
      </c>
    </row>
    <row r="320" spans="1:24" x14ac:dyDescent="0.2">
      <c r="A320">
        <v>2012901</v>
      </c>
      <c r="B320">
        <v>221</v>
      </c>
      <c r="C320">
        <v>2012901221</v>
      </c>
      <c r="D320" t="s">
        <v>53</v>
      </c>
      <c r="E320" t="str">
        <f>VLOOKUP(D320,[1]!Species_table[[SpeciesID]:[ID_new]],5,FALSE)</f>
        <v>SPHSP07</v>
      </c>
      <c r="F320" t="str">
        <f>VLOOKUP(E320,[1]!Species_table[[ID_new]:[Sci_name_new]],2,FALSE)</f>
        <v>Sphyraena jello</v>
      </c>
      <c r="G320" t="str">
        <f>VLOOKUP(E320,[1]!Species_table[[ID_new]:[fam_new]],3,FALSE)</f>
        <v>SPHYRAENIDAE</v>
      </c>
      <c r="H320" t="s">
        <v>27</v>
      </c>
      <c r="I320">
        <f t="shared" si="4"/>
        <v>0</v>
      </c>
      <c r="J320">
        <v>3.98</v>
      </c>
      <c r="K320">
        <v>4</v>
      </c>
      <c r="L320">
        <v>0</v>
      </c>
      <c r="M320">
        <v>37.268333329999997</v>
      </c>
      <c r="N320">
        <v>20.90516667</v>
      </c>
      <c r="O320">
        <v>2</v>
      </c>
      <c r="Q320" t="s">
        <v>83</v>
      </c>
      <c r="R320" s="1">
        <v>41237.75</v>
      </c>
      <c r="S320" s="1">
        <v>41237.875</v>
      </c>
      <c r="T320">
        <v>3</v>
      </c>
      <c r="U320">
        <v>329</v>
      </c>
      <c r="V320">
        <v>329</v>
      </c>
      <c r="W320">
        <v>18</v>
      </c>
      <c r="X320">
        <v>21</v>
      </c>
    </row>
    <row r="321" spans="1:24" x14ac:dyDescent="0.2">
      <c r="A321">
        <v>2012901</v>
      </c>
      <c r="B321">
        <v>222</v>
      </c>
      <c r="C321">
        <v>2012901222</v>
      </c>
      <c r="D321" t="s">
        <v>84</v>
      </c>
      <c r="E321" t="str">
        <f>VLOOKUP(D321,[1]!Species_table[[SpeciesID]:[ID_new]],5,FALSE)</f>
        <v>ARDCL01</v>
      </c>
      <c r="F321" t="str">
        <f>VLOOKUP(E321,[1]!Species_table[[ID_new]:[Sci_name_new]],2,FALSE)</f>
        <v>Carlarius heudelotii</v>
      </c>
      <c r="G321" t="str">
        <f>VLOOKUP(E321,[1]!Species_table[[ID_new]:[fam_new]],3,FALSE)</f>
        <v>ARIIDAE</v>
      </c>
      <c r="H321" t="s">
        <v>27</v>
      </c>
      <c r="I321">
        <f t="shared" si="4"/>
        <v>0</v>
      </c>
      <c r="J321">
        <v>4.4000000000000004</v>
      </c>
      <c r="K321">
        <v>3</v>
      </c>
      <c r="L321">
        <v>27</v>
      </c>
      <c r="M321">
        <v>37.156333330000002</v>
      </c>
      <c r="N321">
        <v>20.967333329999999</v>
      </c>
      <c r="O321">
        <v>2</v>
      </c>
      <c r="Q321" t="s">
        <v>23</v>
      </c>
      <c r="R321" s="1">
        <v>41238.611111111109</v>
      </c>
      <c r="S321" s="1">
        <v>41239.56527777778</v>
      </c>
      <c r="T321">
        <v>22.916</v>
      </c>
      <c r="U321">
        <v>330</v>
      </c>
      <c r="V321">
        <v>331</v>
      </c>
      <c r="W321">
        <v>14.667</v>
      </c>
      <c r="X321">
        <v>13.567</v>
      </c>
    </row>
    <row r="322" spans="1:24" x14ac:dyDescent="0.2">
      <c r="A322">
        <v>2012901</v>
      </c>
      <c r="B322">
        <v>223</v>
      </c>
      <c r="C322">
        <v>2012901223</v>
      </c>
      <c r="D322" t="s">
        <v>84</v>
      </c>
      <c r="E322" t="str">
        <f>VLOOKUP(D322,[1]!Species_table[[SpeciesID]:[ID_new]],5,FALSE)</f>
        <v>ARDCL01</v>
      </c>
      <c r="F322" t="str">
        <f>VLOOKUP(E322,[1]!Species_table[[ID_new]:[Sci_name_new]],2,FALSE)</f>
        <v>Carlarius heudelotii</v>
      </c>
      <c r="G322" t="str">
        <f>VLOOKUP(E322,[1]!Species_table[[ID_new]:[fam_new]],3,FALSE)</f>
        <v>ARIIDAE</v>
      </c>
      <c r="H322" t="s">
        <v>27</v>
      </c>
      <c r="I322">
        <f t="shared" ref="I322:I385" si="5">IF(G322=H322,1,0)</f>
        <v>0</v>
      </c>
      <c r="J322">
        <v>2.0099999999999998</v>
      </c>
      <c r="K322">
        <v>1</v>
      </c>
      <c r="L322">
        <v>31</v>
      </c>
      <c r="M322">
        <v>37.152333329999998</v>
      </c>
      <c r="N322">
        <v>20.988499999999998</v>
      </c>
      <c r="O322">
        <v>2</v>
      </c>
      <c r="Q322" t="s">
        <v>23</v>
      </c>
      <c r="R322" s="1">
        <v>41238.62222222222</v>
      </c>
      <c r="S322" s="1">
        <v>41239.552083333336</v>
      </c>
      <c r="T322">
        <v>22.317</v>
      </c>
      <c r="U322">
        <v>330</v>
      </c>
      <c r="V322">
        <v>331</v>
      </c>
      <c r="W322">
        <v>14.933</v>
      </c>
      <c r="X322">
        <v>13.25</v>
      </c>
    </row>
    <row r="323" spans="1:24" x14ac:dyDescent="0.2">
      <c r="A323">
        <v>2012901</v>
      </c>
      <c r="B323">
        <v>224</v>
      </c>
      <c r="C323">
        <v>2012901224</v>
      </c>
      <c r="D323" t="s">
        <v>84</v>
      </c>
      <c r="E323" t="str">
        <f>VLOOKUP(D323,[1]!Species_table[[SpeciesID]:[ID_new]],5,FALSE)</f>
        <v>ARDCL01</v>
      </c>
      <c r="F323" t="str">
        <f>VLOOKUP(E323,[1]!Species_table[[ID_new]:[Sci_name_new]],2,FALSE)</f>
        <v>Carlarius heudelotii</v>
      </c>
      <c r="G323" t="str">
        <f>VLOOKUP(E323,[1]!Species_table[[ID_new]:[fam_new]],3,FALSE)</f>
        <v>ARIIDAE</v>
      </c>
      <c r="H323" t="s">
        <v>27</v>
      </c>
      <c r="I323">
        <f t="shared" si="5"/>
        <v>0</v>
      </c>
      <c r="J323">
        <v>3.85</v>
      </c>
      <c r="K323">
        <v>1</v>
      </c>
      <c r="L323">
        <v>31</v>
      </c>
      <c r="M323">
        <v>37.152333329999998</v>
      </c>
      <c r="N323">
        <v>21.0045</v>
      </c>
      <c r="O323">
        <v>2</v>
      </c>
      <c r="Q323" t="s">
        <v>23</v>
      </c>
      <c r="R323" s="1">
        <v>41238.625</v>
      </c>
      <c r="S323" s="1">
        <v>41239.540972222225</v>
      </c>
      <c r="T323">
        <v>22</v>
      </c>
      <c r="U323">
        <v>330</v>
      </c>
      <c r="V323">
        <v>331</v>
      </c>
      <c r="W323">
        <v>15</v>
      </c>
      <c r="X323">
        <v>12.983000000000001</v>
      </c>
    </row>
    <row r="324" spans="1:24" x14ac:dyDescent="0.2">
      <c r="A324">
        <v>2012901</v>
      </c>
      <c r="B324">
        <v>225</v>
      </c>
      <c r="C324">
        <v>2012901225</v>
      </c>
      <c r="D324" t="s">
        <v>84</v>
      </c>
      <c r="E324" t="str">
        <f>VLOOKUP(D324,[1]!Species_table[[SpeciesID]:[ID_new]],5,FALSE)</f>
        <v>ARDCL01</v>
      </c>
      <c r="F324" t="str">
        <f>VLOOKUP(E324,[1]!Species_table[[ID_new]:[Sci_name_new]],2,FALSE)</f>
        <v>Carlarius heudelotii</v>
      </c>
      <c r="G324" t="str">
        <f>VLOOKUP(E324,[1]!Species_table[[ID_new]:[fam_new]],3,FALSE)</f>
        <v>ARIIDAE</v>
      </c>
      <c r="H324" t="s">
        <v>27</v>
      </c>
      <c r="I324">
        <f t="shared" si="5"/>
        <v>0</v>
      </c>
      <c r="J324">
        <v>1.85</v>
      </c>
      <c r="K324">
        <v>1</v>
      </c>
      <c r="L324">
        <v>32</v>
      </c>
      <c r="M324">
        <v>37.14766667</v>
      </c>
      <c r="N324">
        <v>21.02633333</v>
      </c>
      <c r="O324">
        <v>2</v>
      </c>
      <c r="Q324" t="s">
        <v>23</v>
      </c>
      <c r="R324" s="1">
        <v>41238.636805555558</v>
      </c>
      <c r="S324" s="1">
        <v>41239.527777777781</v>
      </c>
      <c r="T324">
        <v>21.382999999999999</v>
      </c>
      <c r="U324">
        <v>330</v>
      </c>
      <c r="V324">
        <v>331</v>
      </c>
      <c r="W324">
        <v>15.282999999999999</v>
      </c>
      <c r="X324">
        <v>12.667</v>
      </c>
    </row>
    <row r="325" spans="1:24" x14ac:dyDescent="0.2">
      <c r="A325">
        <v>2012901</v>
      </c>
      <c r="B325">
        <v>226</v>
      </c>
      <c r="C325">
        <v>2012901226</v>
      </c>
      <c r="D325" t="s">
        <v>26</v>
      </c>
      <c r="E325" t="str">
        <f>VLOOKUP(D325,[1]!Species_table[[SpeciesID]:[ID_new]],5,FALSE)</f>
        <v>NOCATCH</v>
      </c>
      <c r="F325" t="str">
        <f>VLOOKUP(E325,[1]!Species_table[[ID_new]:[Sci_name_new]],2,FALSE)</f>
        <v>NO CATCH</v>
      </c>
      <c r="G325" t="str">
        <f>VLOOKUP(E325,[1]!Species_table[[ID_new]:[fam_new]],3,FALSE)</f>
        <v>NO CATCH</v>
      </c>
      <c r="H325" t="s">
        <v>27</v>
      </c>
      <c r="I325">
        <f t="shared" si="5"/>
        <v>0</v>
      </c>
      <c r="J325">
        <v>0</v>
      </c>
      <c r="K325">
        <v>0</v>
      </c>
      <c r="L325">
        <v>31</v>
      </c>
      <c r="M325">
        <v>37.156166669999998</v>
      </c>
      <c r="N325">
        <v>21.02633333</v>
      </c>
      <c r="O325">
        <v>2</v>
      </c>
      <c r="Q325" t="s">
        <v>23</v>
      </c>
      <c r="R325" s="1">
        <v>41238.643750000003</v>
      </c>
      <c r="S325" s="1">
        <v>41239.509722222225</v>
      </c>
      <c r="T325">
        <v>20.8</v>
      </c>
      <c r="U325">
        <v>330</v>
      </c>
      <c r="V325">
        <v>331</v>
      </c>
      <c r="W325">
        <v>15.45</v>
      </c>
      <c r="X325">
        <v>12.233000000000001</v>
      </c>
    </row>
    <row r="326" spans="1:24" x14ac:dyDescent="0.2">
      <c r="A326">
        <v>2012901</v>
      </c>
      <c r="B326">
        <v>227</v>
      </c>
      <c r="C326">
        <v>2012901227</v>
      </c>
      <c r="D326" t="s">
        <v>26</v>
      </c>
      <c r="E326" t="str">
        <f>VLOOKUP(D326,[1]!Species_table[[SpeciesID]:[ID_new]],5,FALSE)</f>
        <v>NOCATCH</v>
      </c>
      <c r="F326" t="str">
        <f>VLOOKUP(E326,[1]!Species_table[[ID_new]:[Sci_name_new]],2,FALSE)</f>
        <v>NO CATCH</v>
      </c>
      <c r="G326" t="str">
        <f>VLOOKUP(E326,[1]!Species_table[[ID_new]:[fam_new]],3,FALSE)</f>
        <v>NO CATCH</v>
      </c>
      <c r="H326" t="s">
        <v>27</v>
      </c>
      <c r="I326">
        <f t="shared" si="5"/>
        <v>0</v>
      </c>
      <c r="J326">
        <v>0</v>
      </c>
      <c r="K326">
        <v>0</v>
      </c>
      <c r="L326">
        <v>32</v>
      </c>
      <c r="M326">
        <v>37.174166669999998</v>
      </c>
      <c r="N326">
        <v>21.013333329999998</v>
      </c>
      <c r="O326">
        <v>2</v>
      </c>
      <c r="Q326" t="s">
        <v>23</v>
      </c>
      <c r="R326" s="1">
        <v>41238.649305555555</v>
      </c>
      <c r="S326" s="1">
        <v>41239.50277777778</v>
      </c>
      <c r="T326">
        <v>20.5</v>
      </c>
      <c r="U326">
        <v>330</v>
      </c>
      <c r="V326">
        <v>331</v>
      </c>
      <c r="W326">
        <v>15.583</v>
      </c>
      <c r="X326">
        <v>12.067</v>
      </c>
    </row>
    <row r="327" spans="1:24" x14ac:dyDescent="0.2">
      <c r="A327">
        <v>2012901</v>
      </c>
      <c r="B327">
        <v>228</v>
      </c>
      <c r="C327">
        <v>2012901228</v>
      </c>
      <c r="D327" t="s">
        <v>26</v>
      </c>
      <c r="E327" t="str">
        <f>VLOOKUP(D327,[1]!Species_table[[SpeciesID]:[ID_new]],5,FALSE)</f>
        <v>NOCATCH</v>
      </c>
      <c r="F327" t="str">
        <f>VLOOKUP(E327,[1]!Species_table[[ID_new]:[Sci_name_new]],2,FALSE)</f>
        <v>NO CATCH</v>
      </c>
      <c r="G327" t="str">
        <f>VLOOKUP(E327,[1]!Species_table[[ID_new]:[fam_new]],3,FALSE)</f>
        <v>NO CATCH</v>
      </c>
      <c r="H327" t="s">
        <v>27</v>
      </c>
      <c r="I327">
        <f t="shared" si="5"/>
        <v>0</v>
      </c>
      <c r="J327">
        <v>0</v>
      </c>
      <c r="K327">
        <v>0</v>
      </c>
      <c r="L327">
        <v>32</v>
      </c>
      <c r="M327">
        <v>37.173999999999999</v>
      </c>
      <c r="N327">
        <v>21.047000000000001</v>
      </c>
      <c r="O327">
        <v>2</v>
      </c>
      <c r="Q327" t="s">
        <v>23</v>
      </c>
      <c r="R327" s="1">
        <v>41238.663888888892</v>
      </c>
      <c r="S327" s="1">
        <v>41239.481944444444</v>
      </c>
      <c r="T327">
        <v>19.649999999999999</v>
      </c>
      <c r="U327">
        <v>330</v>
      </c>
      <c r="V327">
        <v>331</v>
      </c>
      <c r="W327">
        <v>15.933</v>
      </c>
      <c r="X327">
        <v>11.567</v>
      </c>
    </row>
    <row r="328" spans="1:24" x14ac:dyDescent="0.2">
      <c r="A328">
        <v>2012901</v>
      </c>
      <c r="B328">
        <v>229</v>
      </c>
      <c r="C328">
        <v>2012901229</v>
      </c>
      <c r="D328" t="s">
        <v>26</v>
      </c>
      <c r="E328" t="str">
        <f>VLOOKUP(D328,[1]!Species_table[[SpeciesID]:[ID_new]],5,FALSE)</f>
        <v>NOCATCH</v>
      </c>
      <c r="F328" t="str">
        <f>VLOOKUP(E328,[1]!Species_table[[ID_new]:[Sci_name_new]],2,FALSE)</f>
        <v>NO CATCH</v>
      </c>
      <c r="G328" t="str">
        <f>VLOOKUP(E328,[1]!Species_table[[ID_new]:[fam_new]],3,FALSE)</f>
        <v>NO CATCH</v>
      </c>
      <c r="H328" t="s">
        <v>27</v>
      </c>
      <c r="I328">
        <f t="shared" si="5"/>
        <v>0</v>
      </c>
      <c r="J328">
        <v>0</v>
      </c>
      <c r="K328">
        <v>0</v>
      </c>
      <c r="L328">
        <v>29</v>
      </c>
      <c r="M328">
        <v>37.152333329999998</v>
      </c>
      <c r="N328">
        <v>21.043500000000002</v>
      </c>
      <c r="O328">
        <v>2</v>
      </c>
      <c r="Q328" t="s">
        <v>23</v>
      </c>
      <c r="R328" s="1">
        <v>41238.673611111109</v>
      </c>
      <c r="S328" s="1">
        <v>41239.486111111109</v>
      </c>
      <c r="T328">
        <v>19.5</v>
      </c>
      <c r="U328">
        <v>330</v>
      </c>
      <c r="V328">
        <v>331</v>
      </c>
      <c r="W328">
        <v>16.167000000000002</v>
      </c>
      <c r="X328">
        <v>11.667</v>
      </c>
    </row>
    <row r="329" spans="1:24" x14ac:dyDescent="0.2">
      <c r="A329">
        <v>2012901</v>
      </c>
      <c r="B329">
        <v>230</v>
      </c>
      <c r="C329">
        <v>2012901230</v>
      </c>
      <c r="D329" t="s">
        <v>54</v>
      </c>
      <c r="E329" t="str">
        <f>VLOOKUP(D329,[1]!Species_table[[SpeciesID]:[ID_new]],5,FALSE)</f>
        <v>HAEPL01</v>
      </c>
      <c r="F329" t="str">
        <f>VLOOKUP(E329,[1]!Species_table[[ID_new]:[Sci_name_new]],2,FALSE)</f>
        <v>Plectorhinchus gaterinus</v>
      </c>
      <c r="G329" t="str">
        <f>VLOOKUP(E329,[1]!Species_table[[ID_new]:[fam_new]],3,FALSE)</f>
        <v>HAEMULIDAE</v>
      </c>
      <c r="H329" t="s">
        <v>27</v>
      </c>
      <c r="I329">
        <f t="shared" si="5"/>
        <v>0</v>
      </c>
      <c r="J329">
        <v>7.15</v>
      </c>
      <c r="K329">
        <v>2</v>
      </c>
      <c r="L329">
        <v>27</v>
      </c>
      <c r="M329">
        <v>37.141500000000001</v>
      </c>
      <c r="N329">
        <v>21.027000000000001</v>
      </c>
      <c r="O329">
        <v>2</v>
      </c>
      <c r="Q329" t="s">
        <v>23</v>
      </c>
      <c r="R329" s="1">
        <v>41238.6875</v>
      </c>
      <c r="S329" s="1">
        <v>41239.520833333336</v>
      </c>
      <c r="T329">
        <v>20</v>
      </c>
      <c r="U329">
        <v>330</v>
      </c>
      <c r="V329">
        <v>331</v>
      </c>
      <c r="W329">
        <v>16.5</v>
      </c>
      <c r="X329">
        <v>12.5</v>
      </c>
    </row>
    <row r="330" spans="1:24" x14ac:dyDescent="0.2">
      <c r="A330">
        <v>2012901</v>
      </c>
      <c r="B330">
        <v>230</v>
      </c>
      <c r="C330">
        <v>2012901230</v>
      </c>
      <c r="D330" t="s">
        <v>47</v>
      </c>
      <c r="E330" t="str">
        <f>VLOOKUP(D330,[1]!Species_table[[SpeciesID]:[ID_new]],5,FALSE)</f>
        <v>SEREP07</v>
      </c>
      <c r="F330" t="str">
        <f>VLOOKUP(E330,[1]!Species_table[[ID_new]:[Sci_name_new]],2,FALSE)</f>
        <v>Epinephelus tauvina</v>
      </c>
      <c r="G330" t="str">
        <f>VLOOKUP(E330,[1]!Species_table[[ID_new]:[fam_new]],3,FALSE)</f>
        <v>SERRANIDAE</v>
      </c>
      <c r="H330" t="s">
        <v>36</v>
      </c>
      <c r="I330">
        <f t="shared" si="5"/>
        <v>1</v>
      </c>
      <c r="J330">
        <v>19.8</v>
      </c>
      <c r="K330">
        <v>1</v>
      </c>
      <c r="L330">
        <v>27</v>
      </c>
      <c r="M330">
        <v>37.141500000000001</v>
      </c>
      <c r="N330">
        <v>21.027000000000001</v>
      </c>
      <c r="O330">
        <v>2</v>
      </c>
      <c r="Q330" t="s">
        <v>23</v>
      </c>
      <c r="R330" s="1">
        <v>41238.6875</v>
      </c>
      <c r="S330" s="1">
        <v>41239.520833333336</v>
      </c>
      <c r="T330">
        <v>20</v>
      </c>
      <c r="U330">
        <v>330</v>
      </c>
      <c r="V330">
        <v>331</v>
      </c>
      <c r="W330">
        <v>16.5</v>
      </c>
      <c r="X330">
        <v>12.5</v>
      </c>
    </row>
    <row r="331" spans="1:24" x14ac:dyDescent="0.2">
      <c r="A331">
        <v>2012901</v>
      </c>
      <c r="B331">
        <v>231</v>
      </c>
      <c r="C331">
        <v>2012901231</v>
      </c>
      <c r="D331" t="s">
        <v>26</v>
      </c>
      <c r="E331" t="str">
        <f>VLOOKUP(D331,[1]!Species_table[[SpeciesID]:[ID_new]],5,FALSE)</f>
        <v>NOCATCH</v>
      </c>
      <c r="F331" t="str">
        <f>VLOOKUP(E331,[1]!Species_table[[ID_new]:[Sci_name_new]],2,FALSE)</f>
        <v>NO CATCH</v>
      </c>
      <c r="G331" t="str">
        <f>VLOOKUP(E331,[1]!Species_table[[ID_new]:[fam_new]],3,FALSE)</f>
        <v>NO CATCH</v>
      </c>
      <c r="H331" t="s">
        <v>27</v>
      </c>
      <c r="I331">
        <f t="shared" si="5"/>
        <v>0</v>
      </c>
      <c r="J331">
        <v>0</v>
      </c>
      <c r="K331">
        <v>0</v>
      </c>
      <c r="L331">
        <v>30</v>
      </c>
      <c r="M331">
        <v>37.155000000000001</v>
      </c>
      <c r="N331">
        <v>20.984833330000001</v>
      </c>
      <c r="O331">
        <v>2</v>
      </c>
      <c r="Q331" t="s">
        <v>23</v>
      </c>
      <c r="R331" s="1">
        <v>41238.708333333336</v>
      </c>
      <c r="S331" s="1">
        <v>41239.554861111108</v>
      </c>
      <c r="T331">
        <v>20.332999999999998</v>
      </c>
      <c r="U331">
        <v>330</v>
      </c>
      <c r="V331">
        <v>331</v>
      </c>
      <c r="W331">
        <v>17</v>
      </c>
      <c r="X331">
        <v>13.317</v>
      </c>
    </row>
    <row r="332" spans="1:24" x14ac:dyDescent="0.2">
      <c r="A332">
        <v>2012901</v>
      </c>
      <c r="B332">
        <v>232</v>
      </c>
      <c r="C332">
        <v>2012901232</v>
      </c>
      <c r="D332" t="s">
        <v>85</v>
      </c>
      <c r="E332" t="str">
        <f>VLOOKUP(D332,[1]!Species_table[[SpeciesID]:[ID_new]],5,FALSE)</f>
        <v>FISJU09</v>
      </c>
      <c r="F332" t="str">
        <f>VLOOKUP(E332,[1]!Species_table[[ID_new]:[Sci_name_new]],2,FALSE)</f>
        <v>FISTULARIIDAE</v>
      </c>
      <c r="G332" t="str">
        <f>VLOOKUP(E332,[1]!Species_table[[ID_new]:[fam_new]],3,FALSE)</f>
        <v>FISTULARIIDAE</v>
      </c>
      <c r="H332" t="s">
        <v>27</v>
      </c>
      <c r="I332">
        <f t="shared" si="5"/>
        <v>0</v>
      </c>
      <c r="J332">
        <v>2.4900000000000002</v>
      </c>
      <c r="K332">
        <v>4</v>
      </c>
      <c r="L332">
        <v>0</v>
      </c>
      <c r="M332">
        <v>37.194000000000003</v>
      </c>
      <c r="N332">
        <v>20.933</v>
      </c>
      <c r="O332">
        <v>2</v>
      </c>
      <c r="Q332" t="s">
        <v>38</v>
      </c>
      <c r="R332" s="1">
        <v>41238.75</v>
      </c>
      <c r="S332" s="1">
        <v>41239.290972222225</v>
      </c>
      <c r="T332">
        <v>13</v>
      </c>
      <c r="U332">
        <v>330</v>
      </c>
      <c r="V332">
        <v>331</v>
      </c>
      <c r="W332">
        <v>18</v>
      </c>
      <c r="X332">
        <v>6.9829999999999997</v>
      </c>
    </row>
    <row r="333" spans="1:24" x14ac:dyDescent="0.2">
      <c r="A333">
        <v>2012901</v>
      </c>
      <c r="B333">
        <v>232</v>
      </c>
      <c r="C333">
        <v>2012901232</v>
      </c>
      <c r="D333" t="s">
        <v>85</v>
      </c>
      <c r="E333" t="str">
        <f>VLOOKUP(D333,[1]!Species_table[[SpeciesID]:[ID_new]],5,FALSE)</f>
        <v>FISJU09</v>
      </c>
      <c r="F333" t="str">
        <f>VLOOKUP(E333,[1]!Species_table[[ID_new]:[Sci_name_new]],2,FALSE)</f>
        <v>FISTULARIIDAE</v>
      </c>
      <c r="G333" t="str">
        <f>VLOOKUP(E333,[1]!Species_table[[ID_new]:[fam_new]],3,FALSE)</f>
        <v>FISTULARIIDAE</v>
      </c>
      <c r="H333" t="s">
        <v>27</v>
      </c>
      <c r="I333">
        <f t="shared" si="5"/>
        <v>0</v>
      </c>
      <c r="J333">
        <v>0.46</v>
      </c>
      <c r="K333">
        <v>5</v>
      </c>
      <c r="L333">
        <v>0</v>
      </c>
      <c r="M333">
        <v>37.194000000000003</v>
      </c>
      <c r="N333">
        <v>20.933</v>
      </c>
      <c r="O333">
        <v>2</v>
      </c>
      <c r="Q333" t="s">
        <v>38</v>
      </c>
      <c r="R333" s="1">
        <v>41238.75</v>
      </c>
      <c r="S333" s="1">
        <v>41239.290972222225</v>
      </c>
      <c r="T333">
        <v>13</v>
      </c>
      <c r="U333">
        <v>330</v>
      </c>
      <c r="V333">
        <v>331</v>
      </c>
      <c r="W333">
        <v>18</v>
      </c>
      <c r="X333">
        <v>6.9829999999999997</v>
      </c>
    </row>
    <row r="334" spans="1:24" x14ac:dyDescent="0.2">
      <c r="A334">
        <v>2012901</v>
      </c>
      <c r="B334">
        <v>232</v>
      </c>
      <c r="C334">
        <v>2012901232</v>
      </c>
      <c r="D334" t="s">
        <v>65</v>
      </c>
      <c r="E334" t="str">
        <f>VLOOKUP(D334,[1]!Species_table[[SpeciesID]:[ID_new]],5,FALSE)</f>
        <v>LUTLU57</v>
      </c>
      <c r="F334" t="str">
        <f>VLOOKUP(E334,[1]!Species_table[[ID_new]:[Sci_name_new]],2,FALSE)</f>
        <v>Lutjanus monostigma</v>
      </c>
      <c r="G334" t="str">
        <f>VLOOKUP(E334,[1]!Species_table[[ID_new]:[fam_new]],3,FALSE)</f>
        <v>LUTJANIDAE</v>
      </c>
      <c r="H334" t="s">
        <v>29</v>
      </c>
      <c r="I334">
        <f t="shared" si="5"/>
        <v>1</v>
      </c>
      <c r="J334">
        <v>0.31</v>
      </c>
      <c r="K334">
        <v>2</v>
      </c>
      <c r="L334">
        <v>0</v>
      </c>
      <c r="M334">
        <v>37.194000000000003</v>
      </c>
      <c r="N334">
        <v>20.933</v>
      </c>
      <c r="O334">
        <v>2</v>
      </c>
      <c r="Q334" t="s">
        <v>38</v>
      </c>
      <c r="R334" s="1">
        <v>41238.75</v>
      </c>
      <c r="S334" s="1">
        <v>41239.290972222225</v>
      </c>
      <c r="T334">
        <v>13</v>
      </c>
      <c r="U334">
        <v>330</v>
      </c>
      <c r="V334">
        <v>331</v>
      </c>
      <c r="W334">
        <v>18</v>
      </c>
      <c r="X334">
        <v>6.9829999999999997</v>
      </c>
    </row>
    <row r="335" spans="1:24" x14ac:dyDescent="0.2">
      <c r="A335">
        <v>2012901</v>
      </c>
      <c r="B335">
        <v>232</v>
      </c>
      <c r="C335">
        <v>2012901232</v>
      </c>
      <c r="D335" t="s">
        <v>55</v>
      </c>
      <c r="E335" t="str">
        <f>VLOOKUP(D335,[1]!Species_table[[SpeciesID]:[ID_new]],5,FALSE)</f>
        <v>SHACA24</v>
      </c>
      <c r="F335" t="str">
        <f>VLOOKUP(E335,[1]!Species_table[[ID_new]:[Sci_name_new]],2,FALSE)</f>
        <v>Carcharhinus melanopterus</v>
      </c>
      <c r="G335" t="str">
        <f>VLOOKUP(E335,[1]!Species_table[[ID_new]:[fam_new]],3,FALSE)</f>
        <v>Carcharhinidae</v>
      </c>
      <c r="H335" t="s">
        <v>31</v>
      </c>
      <c r="I335">
        <f t="shared" si="5"/>
        <v>1</v>
      </c>
      <c r="J335">
        <v>2.97</v>
      </c>
      <c r="K335">
        <v>9</v>
      </c>
      <c r="L335">
        <v>0</v>
      </c>
      <c r="M335">
        <v>37.194000000000003</v>
      </c>
      <c r="N335">
        <v>20.933</v>
      </c>
      <c r="O335">
        <v>2</v>
      </c>
      <c r="Q335" t="s">
        <v>38</v>
      </c>
      <c r="R335" s="1">
        <v>41238.75</v>
      </c>
      <c r="S335" s="1">
        <v>41239.290972222225</v>
      </c>
      <c r="T335">
        <v>13</v>
      </c>
      <c r="U335">
        <v>330</v>
      </c>
      <c r="V335">
        <v>331</v>
      </c>
      <c r="W335">
        <v>18</v>
      </c>
      <c r="X335">
        <v>6.9829999999999997</v>
      </c>
    </row>
    <row r="336" spans="1:24" x14ac:dyDescent="0.2">
      <c r="A336">
        <v>2012901</v>
      </c>
      <c r="B336">
        <v>232</v>
      </c>
      <c r="C336">
        <v>2012901232</v>
      </c>
      <c r="D336" t="s">
        <v>86</v>
      </c>
      <c r="E336" t="str">
        <f>VLOOKUP(D336,[1]!Species_table[[SpeciesID]:[ID_new]],5,FALSE)</f>
        <v>SIGSI02</v>
      </c>
      <c r="F336" t="str">
        <f>VLOOKUP(E336,[1]!Species_table[[ID_new]:[Sci_name_new]],2,FALSE)</f>
        <v>Siganus luridus</v>
      </c>
      <c r="G336" t="str">
        <f>VLOOKUP(E336,[1]!Species_table[[ID_new]:[fam_new]],3,FALSE)</f>
        <v>SIGANIDAE</v>
      </c>
      <c r="H336" t="s">
        <v>27</v>
      </c>
      <c r="I336">
        <f t="shared" si="5"/>
        <v>0</v>
      </c>
      <c r="J336">
        <v>0.43</v>
      </c>
      <c r="K336">
        <v>1</v>
      </c>
      <c r="L336">
        <v>0</v>
      </c>
      <c r="M336">
        <v>37.194000000000003</v>
      </c>
      <c r="N336">
        <v>20.933</v>
      </c>
      <c r="O336">
        <v>2</v>
      </c>
      <c r="Q336" t="s">
        <v>38</v>
      </c>
      <c r="R336" s="1">
        <v>41238.75</v>
      </c>
      <c r="S336" s="1">
        <v>41239.290972222225</v>
      </c>
      <c r="T336">
        <v>13</v>
      </c>
      <c r="U336">
        <v>330</v>
      </c>
      <c r="V336">
        <v>331</v>
      </c>
      <c r="W336">
        <v>18</v>
      </c>
      <c r="X336">
        <v>6.9829999999999997</v>
      </c>
    </row>
    <row r="337" spans="1:24" x14ac:dyDescent="0.2">
      <c r="A337">
        <v>2012901</v>
      </c>
      <c r="B337">
        <v>233</v>
      </c>
      <c r="C337">
        <v>2012901233</v>
      </c>
      <c r="D337" t="s">
        <v>34</v>
      </c>
      <c r="E337" t="str">
        <f>VLOOKUP(D337,[1]!Species_table[[SpeciesID]:[ID_new]],5,FALSE)</f>
        <v>HOLSA03</v>
      </c>
      <c r="F337" t="str">
        <f>VLOOKUP(E337,[1]!Species_table[[ID_new]:[Sci_name_new]],2,FALSE)</f>
        <v>Sargocentron spiniferum</v>
      </c>
      <c r="G337" t="str">
        <f>VLOOKUP(E337,[1]!Species_table[[ID_new]:[fam_new]],3,FALSE)</f>
        <v>HOLOCENTRIDAE</v>
      </c>
      <c r="H337" t="s">
        <v>27</v>
      </c>
      <c r="I337">
        <f t="shared" si="5"/>
        <v>0</v>
      </c>
      <c r="J337">
        <v>0.44</v>
      </c>
      <c r="K337">
        <v>1</v>
      </c>
      <c r="L337">
        <v>0</v>
      </c>
      <c r="M337">
        <v>37.194000000000003</v>
      </c>
      <c r="N337">
        <v>20.933</v>
      </c>
      <c r="O337">
        <v>2</v>
      </c>
      <c r="Q337" t="s">
        <v>83</v>
      </c>
      <c r="R337" s="1">
        <v>41238.583333333336</v>
      </c>
      <c r="S337" s="1">
        <v>41238.665972222225</v>
      </c>
      <c r="T337">
        <v>2</v>
      </c>
      <c r="U337">
        <v>330</v>
      </c>
      <c r="V337">
        <v>330</v>
      </c>
      <c r="W337">
        <v>14</v>
      </c>
      <c r="X337">
        <v>15.983000000000001</v>
      </c>
    </row>
    <row r="338" spans="1:24" x14ac:dyDescent="0.2">
      <c r="A338">
        <v>2012901</v>
      </c>
      <c r="B338">
        <v>233</v>
      </c>
      <c r="C338">
        <v>2012901233</v>
      </c>
      <c r="D338" t="s">
        <v>45</v>
      </c>
      <c r="E338" t="str">
        <f>VLOOKUP(D338,[1]!Species_table[[SpeciesID]:[ID_new]],5,FALSE)</f>
        <v>LETLE02</v>
      </c>
      <c r="F338" t="str">
        <f>VLOOKUP(E338,[1]!Species_table[[ID_new]:[Sci_name_new]],2,FALSE)</f>
        <v>Lethrinus lentjan</v>
      </c>
      <c r="G338" t="str">
        <f>VLOOKUP(E338,[1]!Species_table[[ID_new]:[fam_new]],3,FALSE)</f>
        <v>LETHRINIDAE</v>
      </c>
      <c r="H338" t="s">
        <v>44</v>
      </c>
      <c r="I338">
        <f t="shared" si="5"/>
        <v>1</v>
      </c>
      <c r="J338">
        <v>1.1299999999999999</v>
      </c>
      <c r="K338">
        <v>3</v>
      </c>
      <c r="L338">
        <v>0</v>
      </c>
      <c r="M338">
        <v>37.194000000000003</v>
      </c>
      <c r="N338">
        <v>20.933</v>
      </c>
      <c r="O338">
        <v>2</v>
      </c>
      <c r="Q338" t="s">
        <v>83</v>
      </c>
      <c r="R338" s="1">
        <v>41238.583333333336</v>
      </c>
      <c r="S338" s="1">
        <v>41238.665972222225</v>
      </c>
      <c r="T338">
        <v>2</v>
      </c>
      <c r="U338">
        <v>330</v>
      </c>
      <c r="V338">
        <v>330</v>
      </c>
      <c r="W338">
        <v>14</v>
      </c>
      <c r="X338">
        <v>15.983000000000001</v>
      </c>
    </row>
    <row r="339" spans="1:24" x14ac:dyDescent="0.2">
      <c r="A339">
        <v>2012901</v>
      </c>
      <c r="B339">
        <v>233</v>
      </c>
      <c r="C339">
        <v>2012901233</v>
      </c>
      <c r="D339" t="s">
        <v>59</v>
      </c>
      <c r="E339" t="str">
        <f>VLOOKUP(D339,[1]!Species_table[[SpeciesID]:[ID_new]],5,FALSE)</f>
        <v>LETLE05</v>
      </c>
      <c r="F339" t="str">
        <f>VLOOKUP(E339,[1]!Species_table[[ID_new]:[Sci_name_new]],2,FALSE)</f>
        <v xml:space="preserve">Lethrinus elongatus </v>
      </c>
      <c r="G339" t="str">
        <f>VLOOKUP(E339,[1]!Species_table[[ID_new]:[fam_new]],3,FALSE)</f>
        <v>LETHRINIDAE</v>
      </c>
      <c r="H339" t="s">
        <v>44</v>
      </c>
      <c r="I339">
        <f t="shared" si="5"/>
        <v>1</v>
      </c>
      <c r="J339">
        <v>1.62</v>
      </c>
      <c r="K339">
        <v>5</v>
      </c>
      <c r="L339">
        <v>0</v>
      </c>
      <c r="M339">
        <v>37.194000000000003</v>
      </c>
      <c r="N339">
        <v>20.933</v>
      </c>
      <c r="O339">
        <v>2</v>
      </c>
      <c r="Q339" t="s">
        <v>83</v>
      </c>
      <c r="R339" s="1">
        <v>41238.583333333336</v>
      </c>
      <c r="S339" s="1">
        <v>41238.665972222225</v>
      </c>
      <c r="T339">
        <v>2</v>
      </c>
      <c r="U339">
        <v>330</v>
      </c>
      <c r="V339">
        <v>330</v>
      </c>
      <c r="W339">
        <v>14</v>
      </c>
      <c r="X339">
        <v>15.983000000000001</v>
      </c>
    </row>
    <row r="340" spans="1:24" x14ac:dyDescent="0.2">
      <c r="A340">
        <v>2012901</v>
      </c>
      <c r="B340">
        <v>233</v>
      </c>
      <c r="C340">
        <v>2012901233</v>
      </c>
      <c r="D340" t="s">
        <v>81</v>
      </c>
      <c r="E340" t="str">
        <f>VLOOKUP(D340,[1]!Species_table[[SpeciesID]:[ID_new]],5,FALSE)</f>
        <v>LETLE02</v>
      </c>
      <c r="F340" t="str">
        <f>VLOOKUP(E340,[1]!Species_table[[ID_new]:[Sci_name_new]],2,FALSE)</f>
        <v>Lethrinus lentjan</v>
      </c>
      <c r="G340" t="str">
        <f>VLOOKUP(E340,[1]!Species_table[[ID_new]:[fam_new]],3,FALSE)</f>
        <v>LETHRINIDAE</v>
      </c>
      <c r="H340" t="s">
        <v>44</v>
      </c>
      <c r="I340">
        <f t="shared" si="5"/>
        <v>1</v>
      </c>
      <c r="J340">
        <v>1.18</v>
      </c>
      <c r="K340">
        <v>5</v>
      </c>
      <c r="L340">
        <v>0</v>
      </c>
      <c r="M340">
        <v>37.194000000000003</v>
      </c>
      <c r="N340">
        <v>20.933</v>
      </c>
      <c r="O340">
        <v>2</v>
      </c>
      <c r="Q340" t="s">
        <v>83</v>
      </c>
      <c r="R340" s="1">
        <v>41238.583333333336</v>
      </c>
      <c r="S340" s="1">
        <v>41238.665972222225</v>
      </c>
      <c r="T340">
        <v>2</v>
      </c>
      <c r="U340">
        <v>330</v>
      </c>
      <c r="V340">
        <v>330</v>
      </c>
      <c r="W340">
        <v>14</v>
      </c>
      <c r="X340">
        <v>15.983000000000001</v>
      </c>
    </row>
    <row r="341" spans="1:24" x14ac:dyDescent="0.2">
      <c r="A341">
        <v>2012901</v>
      </c>
      <c r="B341">
        <v>233</v>
      </c>
      <c r="C341">
        <v>2012901233</v>
      </c>
      <c r="D341" t="s">
        <v>28</v>
      </c>
      <c r="E341" t="str">
        <f>VLOOKUP(D341,[1]!Species_table[[SpeciesID]:[ID_new]],5,FALSE)</f>
        <v>LUTLU06</v>
      </c>
      <c r="F341" t="str">
        <f>VLOOKUP(E341,[1]!Species_table[[ID_new]:[Sci_name_new]],2,FALSE)</f>
        <v>Lutjanus bohar</v>
      </c>
      <c r="G341" t="str">
        <f>VLOOKUP(E341,[1]!Species_table[[ID_new]:[fam_new]],3,FALSE)</f>
        <v>LUTJANIDAE</v>
      </c>
      <c r="H341" t="s">
        <v>29</v>
      </c>
      <c r="I341">
        <f t="shared" si="5"/>
        <v>1</v>
      </c>
      <c r="J341">
        <v>1.58</v>
      </c>
      <c r="K341">
        <v>2</v>
      </c>
      <c r="L341">
        <v>0</v>
      </c>
      <c r="M341">
        <v>37.194000000000003</v>
      </c>
      <c r="N341">
        <v>20.933</v>
      </c>
      <c r="O341">
        <v>2</v>
      </c>
      <c r="Q341" t="s">
        <v>83</v>
      </c>
      <c r="R341" s="1">
        <v>41238.583333333336</v>
      </c>
      <c r="S341" s="1">
        <v>41238.665972222225</v>
      </c>
      <c r="T341">
        <v>2</v>
      </c>
      <c r="U341">
        <v>330</v>
      </c>
      <c r="V341">
        <v>330</v>
      </c>
      <c r="W341">
        <v>14</v>
      </c>
      <c r="X341">
        <v>15.983000000000001</v>
      </c>
    </row>
    <row r="342" spans="1:24" x14ac:dyDescent="0.2">
      <c r="A342">
        <v>2012901</v>
      </c>
      <c r="B342">
        <v>233</v>
      </c>
      <c r="C342">
        <v>2012901233</v>
      </c>
      <c r="D342" t="s">
        <v>73</v>
      </c>
      <c r="E342" t="str">
        <f>VLOOKUP(D342,[1]!Species_table[[SpeciesID]:[ID_new]],5,FALSE)</f>
        <v>LUTLU18</v>
      </c>
      <c r="F342" t="str">
        <f>VLOOKUP(E342,[1]!Species_table[[ID_new]:[Sci_name_new]],2,FALSE)</f>
        <v>Lutjanus kasmira</v>
      </c>
      <c r="G342" t="str">
        <f>VLOOKUP(E342,[1]!Species_table[[ID_new]:[fam_new]],3,FALSE)</f>
        <v>LUTJANIDAE</v>
      </c>
      <c r="H342" t="s">
        <v>29</v>
      </c>
      <c r="I342">
        <f t="shared" si="5"/>
        <v>1</v>
      </c>
      <c r="J342">
        <v>0.28999999999999998</v>
      </c>
      <c r="K342">
        <v>2</v>
      </c>
      <c r="L342">
        <v>0</v>
      </c>
      <c r="M342">
        <v>37.194000000000003</v>
      </c>
      <c r="N342">
        <v>20.933</v>
      </c>
      <c r="O342">
        <v>2</v>
      </c>
      <c r="Q342" t="s">
        <v>83</v>
      </c>
      <c r="R342" s="1">
        <v>41238.583333333336</v>
      </c>
      <c r="S342" s="1">
        <v>41238.665972222225</v>
      </c>
      <c r="T342">
        <v>2</v>
      </c>
      <c r="U342">
        <v>330</v>
      </c>
      <c r="V342">
        <v>330</v>
      </c>
      <c r="W342">
        <v>14</v>
      </c>
      <c r="X342">
        <v>15.983000000000001</v>
      </c>
    </row>
    <row r="343" spans="1:24" x14ac:dyDescent="0.2">
      <c r="A343">
        <v>2012901</v>
      </c>
      <c r="B343">
        <v>233</v>
      </c>
      <c r="C343">
        <v>2012901233</v>
      </c>
      <c r="D343" t="s">
        <v>53</v>
      </c>
      <c r="E343" t="str">
        <f>VLOOKUP(D343,[1]!Species_table[[SpeciesID]:[ID_new]],5,FALSE)</f>
        <v>SPHSP07</v>
      </c>
      <c r="F343" t="str">
        <f>VLOOKUP(E343,[1]!Species_table[[ID_new]:[Sci_name_new]],2,FALSE)</f>
        <v>Sphyraena jello</v>
      </c>
      <c r="G343" t="str">
        <f>VLOOKUP(E343,[1]!Species_table[[ID_new]:[fam_new]],3,FALSE)</f>
        <v>SPHYRAENIDAE</v>
      </c>
      <c r="H343" t="s">
        <v>27</v>
      </c>
      <c r="I343">
        <f t="shared" si="5"/>
        <v>0</v>
      </c>
      <c r="J343">
        <v>1.19</v>
      </c>
      <c r="K343">
        <v>1</v>
      </c>
      <c r="L343">
        <v>0</v>
      </c>
      <c r="M343">
        <v>37.194000000000003</v>
      </c>
      <c r="N343">
        <v>20.933</v>
      </c>
      <c r="O343">
        <v>2</v>
      </c>
      <c r="Q343" t="s">
        <v>83</v>
      </c>
      <c r="R343" s="1">
        <v>41238.583333333336</v>
      </c>
      <c r="S343" s="1">
        <v>41238.665972222225</v>
      </c>
      <c r="T343">
        <v>2</v>
      </c>
      <c r="U343">
        <v>330</v>
      </c>
      <c r="V343">
        <v>330</v>
      </c>
      <c r="W343">
        <v>14</v>
      </c>
      <c r="X343">
        <v>15.983000000000001</v>
      </c>
    </row>
    <row r="344" spans="1:24" x14ac:dyDescent="0.2">
      <c r="A344">
        <v>2012901</v>
      </c>
      <c r="B344">
        <v>234</v>
      </c>
      <c r="C344">
        <v>2012901234</v>
      </c>
      <c r="D344" t="s">
        <v>26</v>
      </c>
      <c r="E344" t="str">
        <f>VLOOKUP(D344,[1]!Species_table[[SpeciesID]:[ID_new]],5,FALSE)</f>
        <v>NOCATCH</v>
      </c>
      <c r="F344" t="str">
        <f>VLOOKUP(E344,[1]!Species_table[[ID_new]:[Sci_name_new]],2,FALSE)</f>
        <v>NO CATCH</v>
      </c>
      <c r="G344" t="str">
        <f>VLOOKUP(E344,[1]!Species_table[[ID_new]:[fam_new]],3,FALSE)</f>
        <v>NO CATCH</v>
      </c>
      <c r="H344" t="s">
        <v>27</v>
      </c>
      <c r="I344">
        <f t="shared" si="5"/>
        <v>0</v>
      </c>
      <c r="J344">
        <v>0</v>
      </c>
      <c r="K344">
        <v>0</v>
      </c>
      <c r="L344">
        <v>0</v>
      </c>
      <c r="M344">
        <v>37.192833329999999</v>
      </c>
      <c r="N344">
        <v>20.88816667</v>
      </c>
      <c r="O344">
        <v>2</v>
      </c>
      <c r="Q344" t="s">
        <v>87</v>
      </c>
      <c r="R344" s="1">
        <v>41239.75</v>
      </c>
      <c r="S344" s="1">
        <v>41240.290972222225</v>
      </c>
      <c r="T344">
        <v>13</v>
      </c>
      <c r="U344">
        <v>331</v>
      </c>
      <c r="V344">
        <v>332</v>
      </c>
      <c r="W344">
        <v>18</v>
      </c>
      <c r="X344">
        <v>6.9829999999999997</v>
      </c>
    </row>
    <row r="345" spans="1:24" x14ac:dyDescent="0.2">
      <c r="A345">
        <v>2012901</v>
      </c>
      <c r="B345">
        <v>235</v>
      </c>
      <c r="C345">
        <v>2012901235</v>
      </c>
      <c r="D345" t="s">
        <v>28</v>
      </c>
      <c r="E345" t="str">
        <f>VLOOKUP(D345,[1]!Species_table[[SpeciesID]:[ID_new]],5,FALSE)</f>
        <v>LUTLU06</v>
      </c>
      <c r="F345" t="str">
        <f>VLOOKUP(E345,[1]!Species_table[[ID_new]:[Sci_name_new]],2,FALSE)</f>
        <v>Lutjanus bohar</v>
      </c>
      <c r="G345" t="str">
        <f>VLOOKUP(E345,[1]!Species_table[[ID_new]:[fam_new]],3,FALSE)</f>
        <v>LUTJANIDAE</v>
      </c>
      <c r="H345" t="s">
        <v>29</v>
      </c>
      <c r="I345">
        <f t="shared" si="5"/>
        <v>1</v>
      </c>
      <c r="J345">
        <v>4.29</v>
      </c>
      <c r="K345">
        <v>1</v>
      </c>
      <c r="L345">
        <v>33</v>
      </c>
      <c r="M345">
        <v>37.205399999999997</v>
      </c>
      <c r="N345">
        <v>20.897133329999999</v>
      </c>
      <c r="O345">
        <v>2</v>
      </c>
      <c r="Q345" t="s">
        <v>23</v>
      </c>
      <c r="R345" s="1">
        <v>41239.666666666664</v>
      </c>
      <c r="S345" s="1">
        <v>41240.409722222219</v>
      </c>
      <c r="T345">
        <v>17.832999999999998</v>
      </c>
      <c r="U345">
        <v>331</v>
      </c>
      <c r="V345">
        <v>332</v>
      </c>
      <c r="W345">
        <v>16</v>
      </c>
      <c r="X345">
        <v>9.8330000000000002</v>
      </c>
    </row>
    <row r="346" spans="1:24" x14ac:dyDescent="0.2">
      <c r="A346">
        <v>2012901</v>
      </c>
      <c r="B346">
        <v>235</v>
      </c>
      <c r="C346">
        <v>2012901235</v>
      </c>
      <c r="D346" t="s">
        <v>47</v>
      </c>
      <c r="E346" t="str">
        <f>VLOOKUP(D346,[1]!Species_table[[SpeciesID]:[ID_new]],5,FALSE)</f>
        <v>SEREP07</v>
      </c>
      <c r="F346" t="str">
        <f>VLOOKUP(E346,[1]!Species_table[[ID_new]:[Sci_name_new]],2,FALSE)</f>
        <v>Epinephelus tauvina</v>
      </c>
      <c r="G346" t="str">
        <f>VLOOKUP(E346,[1]!Species_table[[ID_new]:[fam_new]],3,FALSE)</f>
        <v>SERRANIDAE</v>
      </c>
      <c r="H346" t="s">
        <v>36</v>
      </c>
      <c r="I346">
        <f t="shared" si="5"/>
        <v>1</v>
      </c>
      <c r="J346">
        <v>26.46</v>
      </c>
      <c r="K346">
        <v>1</v>
      </c>
      <c r="L346">
        <v>33</v>
      </c>
      <c r="M346">
        <v>37.205399999999997</v>
      </c>
      <c r="N346">
        <v>20.897133329999999</v>
      </c>
      <c r="O346">
        <v>2</v>
      </c>
      <c r="Q346" t="s">
        <v>23</v>
      </c>
      <c r="R346" s="1">
        <v>41239.666666666664</v>
      </c>
      <c r="S346" s="1">
        <v>41240.409722222219</v>
      </c>
      <c r="T346">
        <v>17.832999999999998</v>
      </c>
      <c r="U346">
        <v>331</v>
      </c>
      <c r="V346">
        <v>332</v>
      </c>
      <c r="W346">
        <v>16</v>
      </c>
      <c r="X346">
        <v>9.8330000000000002</v>
      </c>
    </row>
    <row r="347" spans="1:24" x14ac:dyDescent="0.2">
      <c r="A347">
        <v>2012901</v>
      </c>
      <c r="B347">
        <v>236</v>
      </c>
      <c r="C347">
        <v>2012901236</v>
      </c>
      <c r="D347" t="s">
        <v>28</v>
      </c>
      <c r="E347" t="str">
        <f>VLOOKUP(D347,[1]!Species_table[[SpeciesID]:[ID_new]],5,FALSE)</f>
        <v>LUTLU06</v>
      </c>
      <c r="F347" t="str">
        <f>VLOOKUP(E347,[1]!Species_table[[ID_new]:[Sci_name_new]],2,FALSE)</f>
        <v>Lutjanus bohar</v>
      </c>
      <c r="G347" t="str">
        <f>VLOOKUP(E347,[1]!Species_table[[ID_new]:[fam_new]],3,FALSE)</f>
        <v>LUTJANIDAE</v>
      </c>
      <c r="H347" t="s">
        <v>29</v>
      </c>
      <c r="I347">
        <f t="shared" si="5"/>
        <v>1</v>
      </c>
      <c r="J347">
        <v>4.6100000000000003</v>
      </c>
      <c r="K347">
        <v>1</v>
      </c>
      <c r="L347">
        <v>25</v>
      </c>
      <c r="M347">
        <v>37.208750000000002</v>
      </c>
      <c r="N347">
        <v>20.887833329999999</v>
      </c>
      <c r="O347">
        <v>2</v>
      </c>
      <c r="Q347" t="s">
        <v>23</v>
      </c>
      <c r="R347" s="1">
        <v>41239.673611111109</v>
      </c>
      <c r="S347" s="1">
        <v>41240.402777777781</v>
      </c>
      <c r="T347">
        <v>17.5</v>
      </c>
      <c r="U347">
        <v>331</v>
      </c>
      <c r="V347">
        <v>332</v>
      </c>
      <c r="W347">
        <v>16.167000000000002</v>
      </c>
      <c r="X347">
        <v>9.6669999999999998</v>
      </c>
    </row>
    <row r="348" spans="1:24" x14ac:dyDescent="0.2">
      <c r="A348">
        <v>2012901</v>
      </c>
      <c r="B348">
        <v>237</v>
      </c>
      <c r="C348">
        <v>2012901237</v>
      </c>
      <c r="D348" t="s">
        <v>26</v>
      </c>
      <c r="E348" t="str">
        <f>VLOOKUP(D348,[1]!Species_table[[SpeciesID]:[ID_new]],5,FALSE)</f>
        <v>NOCATCH</v>
      </c>
      <c r="F348" t="str">
        <f>VLOOKUP(E348,[1]!Species_table[[ID_new]:[Sci_name_new]],2,FALSE)</f>
        <v>NO CATCH</v>
      </c>
      <c r="G348" t="str">
        <f>VLOOKUP(E348,[1]!Species_table[[ID_new]:[fam_new]],3,FALSE)</f>
        <v>NO CATCH</v>
      </c>
      <c r="H348" t="s">
        <v>27</v>
      </c>
      <c r="I348">
        <f t="shared" si="5"/>
        <v>0</v>
      </c>
      <c r="J348">
        <v>0</v>
      </c>
      <c r="K348">
        <v>0</v>
      </c>
      <c r="L348">
        <v>47</v>
      </c>
      <c r="M348">
        <v>37.20633333</v>
      </c>
      <c r="N348">
        <v>20.884499999999999</v>
      </c>
      <c r="O348">
        <v>2</v>
      </c>
      <c r="Q348" t="s">
        <v>23</v>
      </c>
      <c r="R348" s="1">
        <v>41239.677083333336</v>
      </c>
      <c r="S348" s="1">
        <v>41240.388888888891</v>
      </c>
      <c r="T348">
        <v>17.082999999999998</v>
      </c>
      <c r="U348">
        <v>331</v>
      </c>
      <c r="V348">
        <v>332</v>
      </c>
      <c r="W348">
        <v>16.25</v>
      </c>
      <c r="X348">
        <v>9.3330000000000002</v>
      </c>
    </row>
    <row r="349" spans="1:24" x14ac:dyDescent="0.2">
      <c r="A349">
        <v>2012901</v>
      </c>
      <c r="B349">
        <v>238</v>
      </c>
      <c r="C349">
        <v>2012901238</v>
      </c>
      <c r="D349" t="s">
        <v>26</v>
      </c>
      <c r="E349" t="str">
        <f>VLOOKUP(D349,[1]!Species_table[[SpeciesID]:[ID_new]],5,FALSE)</f>
        <v>NOCATCH</v>
      </c>
      <c r="F349" t="str">
        <f>VLOOKUP(E349,[1]!Species_table[[ID_new]:[Sci_name_new]],2,FALSE)</f>
        <v>NO CATCH</v>
      </c>
      <c r="G349" t="str">
        <f>VLOOKUP(E349,[1]!Species_table[[ID_new]:[fam_new]],3,FALSE)</f>
        <v>NO CATCH</v>
      </c>
      <c r="H349" t="s">
        <v>27</v>
      </c>
      <c r="I349">
        <f t="shared" si="5"/>
        <v>0</v>
      </c>
      <c r="J349">
        <v>0</v>
      </c>
      <c r="K349">
        <v>0</v>
      </c>
      <c r="L349">
        <v>48</v>
      </c>
      <c r="M349">
        <v>37.20633333</v>
      </c>
      <c r="N349">
        <v>20.881499999999999</v>
      </c>
      <c r="O349">
        <v>2</v>
      </c>
      <c r="Q349" t="s">
        <v>23</v>
      </c>
      <c r="R349" s="1">
        <v>41239.680555555555</v>
      </c>
      <c r="S349" s="1">
        <v>41240.520833333336</v>
      </c>
      <c r="T349">
        <v>20.167000000000002</v>
      </c>
      <c r="U349">
        <v>331</v>
      </c>
      <c r="V349">
        <v>332</v>
      </c>
      <c r="W349">
        <v>16.332999999999998</v>
      </c>
      <c r="X349">
        <v>12.5</v>
      </c>
    </row>
    <row r="350" spans="1:24" x14ac:dyDescent="0.2">
      <c r="A350">
        <v>2012901</v>
      </c>
      <c r="B350">
        <v>239</v>
      </c>
      <c r="C350">
        <v>2012901239</v>
      </c>
      <c r="D350" t="s">
        <v>26</v>
      </c>
      <c r="E350" t="str">
        <f>VLOOKUP(D350,[1]!Species_table[[SpeciesID]:[ID_new]],5,FALSE)</f>
        <v>NOCATCH</v>
      </c>
      <c r="F350" t="str">
        <f>VLOOKUP(E350,[1]!Species_table[[ID_new]:[Sci_name_new]],2,FALSE)</f>
        <v>NO CATCH</v>
      </c>
      <c r="G350" t="str">
        <f>VLOOKUP(E350,[1]!Species_table[[ID_new]:[fam_new]],3,FALSE)</f>
        <v>NO CATCH</v>
      </c>
      <c r="H350" t="s">
        <v>27</v>
      </c>
      <c r="I350">
        <f t="shared" si="5"/>
        <v>0</v>
      </c>
      <c r="J350">
        <v>0</v>
      </c>
      <c r="K350">
        <v>0</v>
      </c>
      <c r="L350">
        <v>0</v>
      </c>
      <c r="M350">
        <v>37.21083333</v>
      </c>
      <c r="N350">
        <v>20.876333330000001</v>
      </c>
      <c r="O350">
        <v>2</v>
      </c>
      <c r="Q350" t="s">
        <v>23</v>
      </c>
      <c r="R350" s="1">
        <v>41239.6875</v>
      </c>
      <c r="S350" s="1">
        <v>41240.489583333336</v>
      </c>
      <c r="T350">
        <v>19.25</v>
      </c>
      <c r="U350">
        <v>331</v>
      </c>
      <c r="V350">
        <v>332</v>
      </c>
      <c r="W350">
        <v>16.5</v>
      </c>
      <c r="X350">
        <v>11.75</v>
      </c>
    </row>
    <row r="351" spans="1:24" x14ac:dyDescent="0.2">
      <c r="A351">
        <v>2012901</v>
      </c>
      <c r="B351">
        <v>240</v>
      </c>
      <c r="C351">
        <v>2012901240</v>
      </c>
      <c r="D351" t="s">
        <v>26</v>
      </c>
      <c r="E351" t="str">
        <f>VLOOKUP(D351,[1]!Species_table[[SpeciesID]:[ID_new]],5,FALSE)</f>
        <v>NOCATCH</v>
      </c>
      <c r="F351" t="str">
        <f>VLOOKUP(E351,[1]!Species_table[[ID_new]:[Sci_name_new]],2,FALSE)</f>
        <v>NO CATCH</v>
      </c>
      <c r="G351" t="str">
        <f>VLOOKUP(E351,[1]!Species_table[[ID_new]:[fam_new]],3,FALSE)</f>
        <v>NO CATCH</v>
      </c>
      <c r="H351" t="s">
        <v>27</v>
      </c>
      <c r="I351">
        <f t="shared" si="5"/>
        <v>0</v>
      </c>
      <c r="J351">
        <v>0</v>
      </c>
      <c r="K351">
        <v>0</v>
      </c>
      <c r="L351">
        <v>0</v>
      </c>
      <c r="M351">
        <v>37.21533333</v>
      </c>
      <c r="N351">
        <v>20.875</v>
      </c>
      <c r="O351">
        <v>2</v>
      </c>
      <c r="Q351" t="s">
        <v>23</v>
      </c>
      <c r="R351" s="1">
        <v>41239.694444444445</v>
      </c>
      <c r="S351" s="1">
        <v>41240.492361111108</v>
      </c>
      <c r="T351">
        <v>19.166</v>
      </c>
      <c r="U351">
        <v>331</v>
      </c>
      <c r="V351">
        <v>332</v>
      </c>
      <c r="W351">
        <v>16.667000000000002</v>
      </c>
      <c r="X351">
        <v>11.817</v>
      </c>
    </row>
    <row r="352" spans="1:24" x14ac:dyDescent="0.2">
      <c r="A352">
        <v>2012901</v>
      </c>
      <c r="B352">
        <v>241</v>
      </c>
      <c r="C352">
        <v>2012901241</v>
      </c>
      <c r="D352" t="s">
        <v>26</v>
      </c>
      <c r="E352" t="str">
        <f>VLOOKUP(D352,[1]!Species_table[[SpeciesID]:[ID_new]],5,FALSE)</f>
        <v>NOCATCH</v>
      </c>
      <c r="F352" t="str">
        <f>VLOOKUP(E352,[1]!Species_table[[ID_new]:[Sci_name_new]],2,FALSE)</f>
        <v>NO CATCH</v>
      </c>
      <c r="G352" t="str">
        <f>VLOOKUP(E352,[1]!Species_table[[ID_new]:[fam_new]],3,FALSE)</f>
        <v>NO CATCH</v>
      </c>
      <c r="H352" t="s">
        <v>27</v>
      </c>
      <c r="I352">
        <f t="shared" si="5"/>
        <v>0</v>
      </c>
      <c r="J352">
        <v>0</v>
      </c>
      <c r="K352">
        <v>0</v>
      </c>
      <c r="L352">
        <v>21</v>
      </c>
      <c r="M352">
        <v>37.219333329999998</v>
      </c>
      <c r="N352">
        <v>20.872666670000001</v>
      </c>
      <c r="O352">
        <v>2</v>
      </c>
      <c r="Q352" t="s">
        <v>23</v>
      </c>
      <c r="R352" s="1">
        <v>41238.697916666664</v>
      </c>
      <c r="S352" s="1">
        <v>41239.486111111109</v>
      </c>
      <c r="T352">
        <v>18.917000000000002</v>
      </c>
      <c r="U352">
        <v>330</v>
      </c>
      <c r="V352">
        <v>331</v>
      </c>
      <c r="W352">
        <v>16.75</v>
      </c>
      <c r="X352">
        <v>11.667</v>
      </c>
    </row>
    <row r="353" spans="1:24" x14ac:dyDescent="0.2">
      <c r="A353">
        <v>2012901</v>
      </c>
      <c r="B353">
        <v>242</v>
      </c>
      <c r="C353">
        <v>2012901242</v>
      </c>
      <c r="D353" t="s">
        <v>26</v>
      </c>
      <c r="E353" t="str">
        <f>VLOOKUP(D353,[1]!Species_table[[SpeciesID]:[ID_new]],5,FALSE)</f>
        <v>NOCATCH</v>
      </c>
      <c r="F353" t="str">
        <f>VLOOKUP(E353,[1]!Species_table[[ID_new]:[Sci_name_new]],2,FALSE)</f>
        <v>NO CATCH</v>
      </c>
      <c r="G353" t="str">
        <f>VLOOKUP(E353,[1]!Species_table[[ID_new]:[fam_new]],3,FALSE)</f>
        <v>NO CATCH</v>
      </c>
      <c r="H353" t="s">
        <v>27</v>
      </c>
      <c r="I353">
        <f t="shared" si="5"/>
        <v>0</v>
      </c>
      <c r="J353">
        <v>0</v>
      </c>
      <c r="K353">
        <v>0</v>
      </c>
      <c r="L353">
        <v>16</v>
      </c>
      <c r="M353">
        <v>37.218666669999998</v>
      </c>
      <c r="N353">
        <v>20.872</v>
      </c>
      <c r="O353">
        <v>2</v>
      </c>
      <c r="Q353" t="s">
        <v>23</v>
      </c>
      <c r="R353" s="1">
        <v>41239.701388888891</v>
      </c>
      <c r="S353" s="1">
        <v>41240.472222222219</v>
      </c>
      <c r="T353">
        <v>18.5</v>
      </c>
      <c r="U353">
        <v>331</v>
      </c>
      <c r="V353">
        <v>332</v>
      </c>
      <c r="W353">
        <v>16.832999999999998</v>
      </c>
      <c r="X353">
        <v>11.333</v>
      </c>
    </row>
    <row r="354" spans="1:24" x14ac:dyDescent="0.2">
      <c r="A354">
        <v>2012901</v>
      </c>
      <c r="B354">
        <v>243</v>
      </c>
      <c r="C354">
        <v>2012901243</v>
      </c>
      <c r="D354" t="s">
        <v>26</v>
      </c>
      <c r="E354" t="str">
        <f>VLOOKUP(D354,[1]!Species_table[[SpeciesID]:[ID_new]],5,FALSE)</f>
        <v>NOCATCH</v>
      </c>
      <c r="F354" t="str">
        <f>VLOOKUP(E354,[1]!Species_table[[ID_new]:[Sci_name_new]],2,FALSE)</f>
        <v>NO CATCH</v>
      </c>
      <c r="G354" t="str">
        <f>VLOOKUP(E354,[1]!Species_table[[ID_new]:[fam_new]],3,FALSE)</f>
        <v>NO CATCH</v>
      </c>
      <c r="H354" t="s">
        <v>27</v>
      </c>
      <c r="I354">
        <f t="shared" si="5"/>
        <v>0</v>
      </c>
      <c r="J354">
        <v>0</v>
      </c>
      <c r="K354">
        <v>0</v>
      </c>
      <c r="L354">
        <v>43</v>
      </c>
      <c r="M354">
        <v>37.209000000000003</v>
      </c>
      <c r="N354">
        <v>20.879000000000001</v>
      </c>
      <c r="O354">
        <v>2</v>
      </c>
      <c r="Q354" t="s">
        <v>23</v>
      </c>
      <c r="R354" s="1">
        <v>41239.708333333336</v>
      </c>
      <c r="S354" s="1">
        <v>41240.482638888891</v>
      </c>
      <c r="T354">
        <v>18.582999999999998</v>
      </c>
      <c r="U354">
        <v>331</v>
      </c>
      <c r="V354">
        <v>332</v>
      </c>
      <c r="W354">
        <v>17</v>
      </c>
      <c r="X354">
        <v>11.583</v>
      </c>
    </row>
    <row r="355" spans="1:24" x14ac:dyDescent="0.2">
      <c r="A355">
        <v>2012901</v>
      </c>
      <c r="B355">
        <v>244</v>
      </c>
      <c r="C355">
        <v>2012901244</v>
      </c>
      <c r="D355" t="s">
        <v>26</v>
      </c>
      <c r="E355" t="str">
        <f>VLOOKUP(D355,[1]!Species_table[[SpeciesID]:[ID_new]],5,FALSE)</f>
        <v>NOCATCH</v>
      </c>
      <c r="F355" t="str">
        <f>VLOOKUP(E355,[1]!Species_table[[ID_new]:[Sci_name_new]],2,FALSE)</f>
        <v>NO CATCH</v>
      </c>
      <c r="G355" t="str">
        <f>VLOOKUP(E355,[1]!Species_table[[ID_new]:[fam_new]],3,FALSE)</f>
        <v>NO CATCH</v>
      </c>
      <c r="H355" t="s">
        <v>27</v>
      </c>
      <c r="I355">
        <f t="shared" si="5"/>
        <v>0</v>
      </c>
      <c r="J355">
        <v>0</v>
      </c>
      <c r="K355">
        <v>0</v>
      </c>
      <c r="L355">
        <v>50</v>
      </c>
      <c r="M355">
        <v>37.200833330000002</v>
      </c>
      <c r="N355">
        <v>20.8855</v>
      </c>
      <c r="O355">
        <v>2</v>
      </c>
      <c r="Q355" t="s">
        <v>23</v>
      </c>
      <c r="R355" s="1">
        <v>41239.715277777781</v>
      </c>
      <c r="S355" s="1">
        <v>41240.465277777781</v>
      </c>
      <c r="T355">
        <v>18</v>
      </c>
      <c r="U355">
        <v>331</v>
      </c>
      <c r="V355">
        <v>332</v>
      </c>
      <c r="W355">
        <v>17.167000000000002</v>
      </c>
      <c r="X355">
        <v>11.167</v>
      </c>
    </row>
    <row r="356" spans="1:24" x14ac:dyDescent="0.2">
      <c r="A356">
        <v>2012901</v>
      </c>
      <c r="B356">
        <v>245</v>
      </c>
      <c r="C356">
        <v>2012901245</v>
      </c>
      <c r="D356" t="s">
        <v>85</v>
      </c>
      <c r="E356" t="str">
        <f>VLOOKUP(D356,[1]!Species_table[[SpeciesID]:[ID_new]],5,FALSE)</f>
        <v>FISJU09</v>
      </c>
      <c r="F356" t="str">
        <f>VLOOKUP(E356,[1]!Species_table[[ID_new]:[Sci_name_new]],2,FALSE)</f>
        <v>FISTULARIIDAE</v>
      </c>
      <c r="G356" t="str">
        <f>VLOOKUP(E356,[1]!Species_table[[ID_new]:[fam_new]],3,FALSE)</f>
        <v>FISTULARIIDAE</v>
      </c>
      <c r="H356" t="s">
        <v>27</v>
      </c>
      <c r="I356">
        <f t="shared" si="5"/>
        <v>0</v>
      </c>
      <c r="J356">
        <v>0</v>
      </c>
      <c r="K356">
        <v>0</v>
      </c>
      <c r="L356">
        <v>0</v>
      </c>
      <c r="M356">
        <v>37.188499999999998</v>
      </c>
      <c r="N356">
        <v>20.920666669999999</v>
      </c>
      <c r="O356">
        <v>2</v>
      </c>
      <c r="Q356" t="s">
        <v>83</v>
      </c>
      <c r="R356" s="1">
        <v>41239.791666666664</v>
      </c>
      <c r="S356" s="1">
        <v>41240.25</v>
      </c>
      <c r="T356">
        <v>11</v>
      </c>
      <c r="U356">
        <v>331</v>
      </c>
      <c r="V356">
        <v>332</v>
      </c>
      <c r="W356">
        <v>19</v>
      </c>
      <c r="X356">
        <v>6</v>
      </c>
    </row>
    <row r="357" spans="1:24" x14ac:dyDescent="0.2">
      <c r="A357">
        <v>2012901</v>
      </c>
      <c r="B357">
        <v>245</v>
      </c>
      <c r="C357">
        <v>2012901245</v>
      </c>
      <c r="D357" t="s">
        <v>34</v>
      </c>
      <c r="E357" t="str">
        <f>VLOOKUP(D357,[1]!Species_table[[SpeciesID]:[ID_new]],5,FALSE)</f>
        <v>HOLSA03</v>
      </c>
      <c r="F357" t="str">
        <f>VLOOKUP(E357,[1]!Species_table[[ID_new]:[Sci_name_new]],2,FALSE)</f>
        <v>Sargocentron spiniferum</v>
      </c>
      <c r="G357" t="str">
        <f>VLOOKUP(E357,[1]!Species_table[[ID_new]:[fam_new]],3,FALSE)</f>
        <v>HOLOCENTRIDAE</v>
      </c>
      <c r="H357" t="s">
        <v>27</v>
      </c>
      <c r="I357">
        <f t="shared" si="5"/>
        <v>0</v>
      </c>
      <c r="J357">
        <v>1.93</v>
      </c>
      <c r="K357">
        <v>4</v>
      </c>
      <c r="L357">
        <v>0</v>
      </c>
      <c r="M357">
        <v>37.188499999999998</v>
      </c>
      <c r="N357">
        <v>20.920666669999999</v>
      </c>
      <c r="O357">
        <v>2</v>
      </c>
      <c r="Q357" t="s">
        <v>83</v>
      </c>
      <c r="R357" s="1">
        <v>41239.791666666664</v>
      </c>
      <c r="S357" s="1">
        <v>41240.25</v>
      </c>
      <c r="T357">
        <v>11</v>
      </c>
      <c r="U357">
        <v>331</v>
      </c>
      <c r="V357">
        <v>332</v>
      </c>
      <c r="W357">
        <v>19</v>
      </c>
      <c r="X357">
        <v>6</v>
      </c>
    </row>
    <row r="358" spans="1:24" x14ac:dyDescent="0.2">
      <c r="A358">
        <v>2012901</v>
      </c>
      <c r="B358">
        <v>245</v>
      </c>
      <c r="C358">
        <v>2012901245</v>
      </c>
      <c r="D358" t="s">
        <v>45</v>
      </c>
      <c r="E358" t="str">
        <f>VLOOKUP(D358,[1]!Species_table[[SpeciesID]:[ID_new]],5,FALSE)</f>
        <v>LETLE02</v>
      </c>
      <c r="F358" t="str">
        <f>VLOOKUP(E358,[1]!Species_table[[ID_new]:[Sci_name_new]],2,FALSE)</f>
        <v>Lethrinus lentjan</v>
      </c>
      <c r="G358" t="str">
        <f>VLOOKUP(E358,[1]!Species_table[[ID_new]:[fam_new]],3,FALSE)</f>
        <v>LETHRINIDAE</v>
      </c>
      <c r="H358" t="s">
        <v>44</v>
      </c>
      <c r="I358">
        <f t="shared" si="5"/>
        <v>1</v>
      </c>
      <c r="J358">
        <v>0.69</v>
      </c>
      <c r="K358">
        <v>2</v>
      </c>
      <c r="L358">
        <v>0</v>
      </c>
      <c r="M358">
        <v>37.188499999999998</v>
      </c>
      <c r="N358">
        <v>20.920666669999999</v>
      </c>
      <c r="O358">
        <v>2</v>
      </c>
      <c r="Q358" t="s">
        <v>83</v>
      </c>
      <c r="R358" s="1">
        <v>41239.791666666664</v>
      </c>
      <c r="S358" s="1">
        <v>41240.25</v>
      </c>
      <c r="T358">
        <v>11</v>
      </c>
      <c r="U358">
        <v>331</v>
      </c>
      <c r="V358">
        <v>332</v>
      </c>
      <c r="W358">
        <v>19</v>
      </c>
      <c r="X358">
        <v>6</v>
      </c>
    </row>
    <row r="359" spans="1:24" x14ac:dyDescent="0.2">
      <c r="A359">
        <v>2012901</v>
      </c>
      <c r="B359">
        <v>245</v>
      </c>
      <c r="C359">
        <v>2012901245</v>
      </c>
      <c r="D359" t="s">
        <v>59</v>
      </c>
      <c r="E359" t="str">
        <f>VLOOKUP(D359,[1]!Species_table[[SpeciesID]:[ID_new]],5,FALSE)</f>
        <v>LETLE05</v>
      </c>
      <c r="F359" t="str">
        <f>VLOOKUP(E359,[1]!Species_table[[ID_new]:[Sci_name_new]],2,FALSE)</f>
        <v xml:space="preserve">Lethrinus elongatus </v>
      </c>
      <c r="G359" t="str">
        <f>VLOOKUP(E359,[1]!Species_table[[ID_new]:[fam_new]],3,FALSE)</f>
        <v>LETHRINIDAE</v>
      </c>
      <c r="H359" t="s">
        <v>44</v>
      </c>
      <c r="I359">
        <f t="shared" si="5"/>
        <v>1</v>
      </c>
      <c r="J359">
        <v>0.25</v>
      </c>
      <c r="K359">
        <v>2</v>
      </c>
      <c r="L359">
        <v>0</v>
      </c>
      <c r="M359">
        <v>37.188499999999998</v>
      </c>
      <c r="N359">
        <v>20.920666669999999</v>
      </c>
      <c r="O359">
        <v>2</v>
      </c>
      <c r="Q359" t="s">
        <v>83</v>
      </c>
      <c r="R359" s="1">
        <v>41239.791666666664</v>
      </c>
      <c r="S359" s="1">
        <v>41240.25</v>
      </c>
      <c r="T359">
        <v>11</v>
      </c>
      <c r="U359">
        <v>331</v>
      </c>
      <c r="V359">
        <v>332</v>
      </c>
      <c r="W359">
        <v>19</v>
      </c>
      <c r="X359">
        <v>6</v>
      </c>
    </row>
    <row r="360" spans="1:24" x14ac:dyDescent="0.2">
      <c r="A360">
        <v>2012901</v>
      </c>
      <c r="B360">
        <v>245</v>
      </c>
      <c r="C360">
        <v>2012901245</v>
      </c>
      <c r="D360" t="s">
        <v>81</v>
      </c>
      <c r="E360" t="str">
        <f>VLOOKUP(D360,[1]!Species_table[[SpeciesID]:[ID_new]],5,FALSE)</f>
        <v>LETLE02</v>
      </c>
      <c r="F360" t="str">
        <f>VLOOKUP(E360,[1]!Species_table[[ID_new]:[Sci_name_new]],2,FALSE)</f>
        <v>Lethrinus lentjan</v>
      </c>
      <c r="G360" t="str">
        <f>VLOOKUP(E360,[1]!Species_table[[ID_new]:[fam_new]],3,FALSE)</f>
        <v>LETHRINIDAE</v>
      </c>
      <c r="H360" t="s">
        <v>44</v>
      </c>
      <c r="I360">
        <f t="shared" si="5"/>
        <v>1</v>
      </c>
      <c r="J360">
        <v>4.4400000000000004</v>
      </c>
      <c r="K360">
        <v>19</v>
      </c>
      <c r="L360">
        <v>0</v>
      </c>
      <c r="M360">
        <v>37.188499999999998</v>
      </c>
      <c r="N360">
        <v>20.920666669999999</v>
      </c>
      <c r="O360">
        <v>2</v>
      </c>
      <c r="Q360" t="s">
        <v>83</v>
      </c>
      <c r="R360" s="1">
        <v>41239.791666666664</v>
      </c>
      <c r="S360" s="1">
        <v>41240.25</v>
      </c>
      <c r="T360">
        <v>11</v>
      </c>
      <c r="U360">
        <v>331</v>
      </c>
      <c r="V360">
        <v>332</v>
      </c>
      <c r="W360">
        <v>19</v>
      </c>
      <c r="X360">
        <v>6</v>
      </c>
    </row>
    <row r="361" spans="1:24" x14ac:dyDescent="0.2">
      <c r="A361">
        <v>2012901</v>
      </c>
      <c r="B361">
        <v>245</v>
      </c>
      <c r="C361">
        <v>2012901245</v>
      </c>
      <c r="D361" t="s">
        <v>43</v>
      </c>
      <c r="E361" t="str">
        <f>VLOOKUP(D361,[1]!Species_table[[SpeciesID]:[ID_new]],5,FALSE)</f>
        <v>LETLE13</v>
      </c>
      <c r="F361" t="str">
        <f>VLOOKUP(E361,[1]!Species_table[[ID_new]:[Sci_name_new]],2,FALSE)</f>
        <v>Lethrinus mahsena</v>
      </c>
      <c r="G361" t="str">
        <f>VLOOKUP(E361,[1]!Species_table[[ID_new]:[fam_new]],3,FALSE)</f>
        <v>LETHRINIDAE</v>
      </c>
      <c r="H361" t="s">
        <v>44</v>
      </c>
      <c r="I361">
        <f t="shared" si="5"/>
        <v>1</v>
      </c>
      <c r="J361">
        <v>1.85</v>
      </c>
      <c r="K361">
        <v>2</v>
      </c>
      <c r="L361">
        <v>0</v>
      </c>
      <c r="M361">
        <v>37.188499999999998</v>
      </c>
      <c r="N361">
        <v>20.920666669999999</v>
      </c>
      <c r="O361">
        <v>2</v>
      </c>
      <c r="Q361" t="s">
        <v>83</v>
      </c>
      <c r="R361" s="1">
        <v>41239.791666666664</v>
      </c>
      <c r="S361" s="1">
        <v>41240.25</v>
      </c>
      <c r="T361">
        <v>11</v>
      </c>
      <c r="U361">
        <v>331</v>
      </c>
      <c r="V361">
        <v>332</v>
      </c>
      <c r="W361">
        <v>19</v>
      </c>
      <c r="X361">
        <v>6</v>
      </c>
    </row>
    <row r="362" spans="1:24" x14ac:dyDescent="0.2">
      <c r="A362">
        <v>2012901</v>
      </c>
      <c r="B362">
        <v>245</v>
      </c>
      <c r="C362">
        <v>2012901245</v>
      </c>
      <c r="D362" t="s">
        <v>33</v>
      </c>
      <c r="E362" t="str">
        <f>VLOOKUP(D362,[1]!Species_table[[SpeciesID]:[ID_new]],5,FALSE)</f>
        <v>LUTLU04</v>
      </c>
      <c r="F362" t="str">
        <f>VLOOKUP(E362,[1]!Species_table[[ID_new]:[Sci_name_new]],2,FALSE)</f>
        <v>Lutjanus gibbus</v>
      </c>
      <c r="G362" t="str">
        <f>VLOOKUP(E362,[1]!Species_table[[ID_new]:[fam_new]],3,FALSE)</f>
        <v>LUTJANIDAE</v>
      </c>
      <c r="H362" t="s">
        <v>29</v>
      </c>
      <c r="I362">
        <f t="shared" si="5"/>
        <v>1</v>
      </c>
      <c r="J362">
        <v>1.1100000000000001</v>
      </c>
      <c r="K362">
        <v>3</v>
      </c>
      <c r="L362">
        <v>0</v>
      </c>
      <c r="M362">
        <v>37.188499999999998</v>
      </c>
      <c r="N362">
        <v>20.920666669999999</v>
      </c>
      <c r="O362">
        <v>2</v>
      </c>
      <c r="Q362" t="s">
        <v>83</v>
      </c>
      <c r="R362" s="1">
        <v>41239.791666666664</v>
      </c>
      <c r="S362" s="1">
        <v>41240.25</v>
      </c>
      <c r="T362">
        <v>11</v>
      </c>
      <c r="U362">
        <v>331</v>
      </c>
      <c r="V362">
        <v>332</v>
      </c>
      <c r="W362">
        <v>19</v>
      </c>
      <c r="X362">
        <v>6</v>
      </c>
    </row>
    <row r="363" spans="1:24" x14ac:dyDescent="0.2">
      <c r="A363">
        <v>2012901</v>
      </c>
      <c r="B363">
        <v>245</v>
      </c>
      <c r="C363">
        <v>2012901245</v>
      </c>
      <c r="D363" t="s">
        <v>28</v>
      </c>
      <c r="E363" t="str">
        <f>VLOOKUP(D363,[1]!Species_table[[SpeciesID]:[ID_new]],5,FALSE)</f>
        <v>LUTLU06</v>
      </c>
      <c r="F363" t="str">
        <f>VLOOKUP(E363,[1]!Species_table[[ID_new]:[Sci_name_new]],2,FALSE)</f>
        <v>Lutjanus bohar</v>
      </c>
      <c r="G363" t="str">
        <f>VLOOKUP(E363,[1]!Species_table[[ID_new]:[fam_new]],3,FALSE)</f>
        <v>LUTJANIDAE</v>
      </c>
      <c r="H363" t="s">
        <v>29</v>
      </c>
      <c r="I363">
        <f t="shared" si="5"/>
        <v>1</v>
      </c>
      <c r="J363">
        <v>4.7699999999999996</v>
      </c>
      <c r="K363">
        <v>6</v>
      </c>
      <c r="L363">
        <v>0</v>
      </c>
      <c r="M363">
        <v>37.188499999999998</v>
      </c>
      <c r="N363">
        <v>20.920666669999999</v>
      </c>
      <c r="O363">
        <v>2</v>
      </c>
      <c r="Q363" t="s">
        <v>83</v>
      </c>
      <c r="R363" s="1">
        <v>41239.791666666664</v>
      </c>
      <c r="S363" s="1">
        <v>41240.25</v>
      </c>
      <c r="T363">
        <v>11</v>
      </c>
      <c r="U363">
        <v>331</v>
      </c>
      <c r="V363">
        <v>332</v>
      </c>
      <c r="W363">
        <v>19</v>
      </c>
      <c r="X363">
        <v>6</v>
      </c>
    </row>
    <row r="364" spans="1:24" x14ac:dyDescent="0.2">
      <c r="A364">
        <v>2012901</v>
      </c>
      <c r="B364">
        <v>245</v>
      </c>
      <c r="C364">
        <v>2012901245</v>
      </c>
      <c r="D364" t="s">
        <v>73</v>
      </c>
      <c r="E364" t="str">
        <f>VLOOKUP(D364,[1]!Species_table[[SpeciesID]:[ID_new]],5,FALSE)</f>
        <v>LUTLU18</v>
      </c>
      <c r="F364" t="str">
        <f>VLOOKUP(E364,[1]!Species_table[[ID_new]:[Sci_name_new]],2,FALSE)</f>
        <v>Lutjanus kasmira</v>
      </c>
      <c r="G364" t="str">
        <f>VLOOKUP(E364,[1]!Species_table[[ID_new]:[fam_new]],3,FALSE)</f>
        <v>LUTJANIDAE</v>
      </c>
      <c r="H364" t="s">
        <v>29</v>
      </c>
      <c r="I364">
        <f t="shared" si="5"/>
        <v>1</v>
      </c>
      <c r="J364">
        <v>0.18</v>
      </c>
      <c r="K364">
        <v>1</v>
      </c>
      <c r="L364">
        <v>0</v>
      </c>
      <c r="M364">
        <v>37.188499999999998</v>
      </c>
      <c r="N364">
        <v>20.920666669999999</v>
      </c>
      <c r="O364">
        <v>2</v>
      </c>
      <c r="Q364" t="s">
        <v>83</v>
      </c>
      <c r="R364" s="1">
        <v>41239.791666666664</v>
      </c>
      <c r="S364" s="1">
        <v>41240.25</v>
      </c>
      <c r="T364">
        <v>11</v>
      </c>
      <c r="U364">
        <v>331</v>
      </c>
      <c r="V364">
        <v>332</v>
      </c>
      <c r="W364">
        <v>19</v>
      </c>
      <c r="X364">
        <v>6</v>
      </c>
    </row>
    <row r="365" spans="1:24" x14ac:dyDescent="0.2">
      <c r="A365">
        <v>2012901</v>
      </c>
      <c r="B365">
        <v>245</v>
      </c>
      <c r="C365">
        <v>2012901245</v>
      </c>
      <c r="D365" t="s">
        <v>35</v>
      </c>
      <c r="E365" t="str">
        <f>VLOOKUP(D365,[1]!Species_table[[SpeciesID]:[ID_new]],5,FALSE)</f>
        <v>SEREP12</v>
      </c>
      <c r="F365" t="str">
        <f>VLOOKUP(E365,[1]!Species_table[[ID_new]:[Sci_name_new]],2,FALSE)</f>
        <v>Epinephelus fuscoguttatus</v>
      </c>
      <c r="G365" t="str">
        <f>VLOOKUP(E365,[1]!Species_table[[ID_new]:[fam_new]],3,FALSE)</f>
        <v>SERRANIDAE</v>
      </c>
      <c r="H365" t="s">
        <v>36</v>
      </c>
      <c r="I365">
        <f t="shared" si="5"/>
        <v>1</v>
      </c>
      <c r="J365">
        <v>2.66</v>
      </c>
      <c r="K365">
        <v>3</v>
      </c>
      <c r="L365">
        <v>0</v>
      </c>
      <c r="M365">
        <v>37.188499999999998</v>
      </c>
      <c r="N365">
        <v>20.920666669999999</v>
      </c>
      <c r="O365">
        <v>2</v>
      </c>
      <c r="Q365" t="s">
        <v>83</v>
      </c>
      <c r="R365" s="1">
        <v>41239.791666666664</v>
      </c>
      <c r="S365" s="1">
        <v>41240.25</v>
      </c>
      <c r="T365">
        <v>11</v>
      </c>
      <c r="U365">
        <v>331</v>
      </c>
      <c r="V365">
        <v>332</v>
      </c>
      <c r="W365">
        <v>19</v>
      </c>
      <c r="X365">
        <v>6</v>
      </c>
    </row>
    <row r="366" spans="1:24" x14ac:dyDescent="0.2">
      <c r="A366">
        <v>2012901</v>
      </c>
      <c r="B366">
        <v>246</v>
      </c>
      <c r="C366">
        <v>2012901246</v>
      </c>
      <c r="D366" t="s">
        <v>26</v>
      </c>
      <c r="E366" t="str">
        <f>VLOOKUP(D366,[1]!Species_table[[SpeciesID]:[ID_new]],5,FALSE)</f>
        <v>NOCATCH</v>
      </c>
      <c r="F366" t="str">
        <f>VLOOKUP(E366,[1]!Species_table[[ID_new]:[Sci_name_new]],2,FALSE)</f>
        <v>NO CATCH</v>
      </c>
      <c r="G366" t="str">
        <f>VLOOKUP(E366,[1]!Species_table[[ID_new]:[fam_new]],3,FALSE)</f>
        <v>NO CATCH</v>
      </c>
      <c r="H366" t="s">
        <v>27</v>
      </c>
      <c r="I366">
        <f t="shared" si="5"/>
        <v>0</v>
      </c>
      <c r="J366">
        <v>0</v>
      </c>
      <c r="K366">
        <v>0</v>
      </c>
      <c r="L366">
        <v>0</v>
      </c>
      <c r="M366">
        <v>37.307166670000001</v>
      </c>
      <c r="N366">
        <v>20.589500000000001</v>
      </c>
      <c r="O366">
        <v>2</v>
      </c>
      <c r="Q366" t="s">
        <v>38</v>
      </c>
      <c r="R366" s="1">
        <v>41239.75</v>
      </c>
      <c r="S366" s="1">
        <v>41240.290972222225</v>
      </c>
      <c r="T366">
        <v>13</v>
      </c>
      <c r="U366">
        <v>331</v>
      </c>
      <c r="V366">
        <v>332</v>
      </c>
      <c r="W366">
        <v>18</v>
      </c>
      <c r="X366">
        <v>6.9829999999999997</v>
      </c>
    </row>
    <row r="367" spans="1:24" x14ac:dyDescent="0.2">
      <c r="A367">
        <v>2012901</v>
      </c>
      <c r="B367">
        <v>247</v>
      </c>
      <c r="C367">
        <v>2012901247</v>
      </c>
      <c r="D367" t="s">
        <v>26</v>
      </c>
      <c r="E367" t="str">
        <f>VLOOKUP(D367,[1]!Species_table[[SpeciesID]:[ID_new]],5,FALSE)</f>
        <v>NOCATCH</v>
      </c>
      <c r="F367" t="str">
        <f>VLOOKUP(E367,[1]!Species_table[[ID_new]:[Sci_name_new]],2,FALSE)</f>
        <v>NO CATCH</v>
      </c>
      <c r="G367" t="str">
        <f>VLOOKUP(E367,[1]!Species_table[[ID_new]:[fam_new]],3,FALSE)</f>
        <v>NO CATCH</v>
      </c>
      <c r="H367" t="s">
        <v>27</v>
      </c>
      <c r="I367">
        <f t="shared" si="5"/>
        <v>0</v>
      </c>
      <c r="J367">
        <v>0</v>
      </c>
      <c r="K367">
        <v>0</v>
      </c>
      <c r="L367">
        <v>30</v>
      </c>
      <c r="M367">
        <v>37.320166669999999</v>
      </c>
      <c r="N367">
        <v>20.779499999999999</v>
      </c>
      <c r="O367">
        <v>2</v>
      </c>
      <c r="Q367" t="s">
        <v>23</v>
      </c>
      <c r="R367" s="1">
        <v>41240.666666666664</v>
      </c>
      <c r="S367" s="1">
        <v>41241.375</v>
      </c>
      <c r="T367">
        <v>17</v>
      </c>
      <c r="U367">
        <v>332</v>
      </c>
      <c r="V367">
        <v>333</v>
      </c>
      <c r="W367">
        <v>16</v>
      </c>
      <c r="X367">
        <v>9</v>
      </c>
    </row>
    <row r="368" spans="1:24" x14ac:dyDescent="0.2">
      <c r="A368">
        <v>2012901</v>
      </c>
      <c r="B368">
        <v>248</v>
      </c>
      <c r="C368">
        <v>2012901248</v>
      </c>
      <c r="D368" t="s">
        <v>34</v>
      </c>
      <c r="E368" t="str">
        <f>VLOOKUP(D368,[1]!Species_table[[SpeciesID]:[ID_new]],5,FALSE)</f>
        <v>HOLSA03</v>
      </c>
      <c r="F368" t="str">
        <f>VLOOKUP(E368,[1]!Species_table[[ID_new]:[Sci_name_new]],2,FALSE)</f>
        <v>Sargocentron spiniferum</v>
      </c>
      <c r="G368" t="str">
        <f>VLOOKUP(E368,[1]!Species_table[[ID_new]:[fam_new]],3,FALSE)</f>
        <v>HOLOCENTRIDAE</v>
      </c>
      <c r="H368" t="s">
        <v>27</v>
      </c>
      <c r="I368">
        <f t="shared" si="5"/>
        <v>0</v>
      </c>
      <c r="J368">
        <v>0.5</v>
      </c>
      <c r="K368">
        <v>1</v>
      </c>
      <c r="L368">
        <v>37</v>
      </c>
      <c r="M368">
        <v>37.302500000000002</v>
      </c>
      <c r="N368">
        <v>20.776666670000001</v>
      </c>
      <c r="O368">
        <v>2</v>
      </c>
      <c r="Q368" t="s">
        <v>23</v>
      </c>
      <c r="R368" s="1">
        <v>41240.673611111109</v>
      </c>
      <c r="S368" s="1">
        <v>41241.399305555555</v>
      </c>
      <c r="T368">
        <v>17.417000000000002</v>
      </c>
      <c r="U368">
        <v>332</v>
      </c>
      <c r="V368">
        <v>333</v>
      </c>
      <c r="W368">
        <v>16.167000000000002</v>
      </c>
      <c r="X368">
        <v>9.5830000000000002</v>
      </c>
    </row>
    <row r="369" spans="1:24" x14ac:dyDescent="0.2">
      <c r="A369">
        <v>2012901</v>
      </c>
      <c r="B369">
        <v>249</v>
      </c>
      <c r="C369">
        <v>2012901249</v>
      </c>
      <c r="D369" t="s">
        <v>33</v>
      </c>
      <c r="E369" t="str">
        <f>VLOOKUP(D369,[1]!Species_table[[SpeciesID]:[ID_new]],5,FALSE)</f>
        <v>LUTLU04</v>
      </c>
      <c r="F369" t="str">
        <f>VLOOKUP(E369,[1]!Species_table[[ID_new]:[Sci_name_new]],2,FALSE)</f>
        <v>Lutjanus gibbus</v>
      </c>
      <c r="G369" t="str">
        <f>VLOOKUP(E369,[1]!Species_table[[ID_new]:[fam_new]],3,FALSE)</f>
        <v>LUTJANIDAE</v>
      </c>
      <c r="H369" t="s">
        <v>29</v>
      </c>
      <c r="I369">
        <f t="shared" si="5"/>
        <v>1</v>
      </c>
      <c r="J369">
        <v>0.54</v>
      </c>
      <c r="K369">
        <v>1</v>
      </c>
      <c r="L369">
        <v>33</v>
      </c>
      <c r="M369">
        <v>37.3005</v>
      </c>
      <c r="N369">
        <v>20.77783333</v>
      </c>
      <c r="O369">
        <v>2</v>
      </c>
      <c r="Q369" t="s">
        <v>23</v>
      </c>
      <c r="R369" s="1">
        <v>41240.677083333336</v>
      </c>
      <c r="S369" s="1">
        <v>41241.311805555553</v>
      </c>
      <c r="T369">
        <v>15.25</v>
      </c>
      <c r="U369">
        <v>332</v>
      </c>
      <c r="V369">
        <v>333</v>
      </c>
      <c r="W369">
        <v>16.25</v>
      </c>
      <c r="X369">
        <v>7.4829999999999997</v>
      </c>
    </row>
    <row r="370" spans="1:24" x14ac:dyDescent="0.2">
      <c r="A370">
        <v>2012901</v>
      </c>
      <c r="B370">
        <v>250</v>
      </c>
      <c r="C370">
        <v>2012901250</v>
      </c>
      <c r="D370" t="s">
        <v>45</v>
      </c>
      <c r="E370" t="str">
        <f>VLOOKUP(D370,[1]!Species_table[[SpeciesID]:[ID_new]],5,FALSE)</f>
        <v>LETLE02</v>
      </c>
      <c r="F370" t="str">
        <f>VLOOKUP(E370,[1]!Species_table[[ID_new]:[Sci_name_new]],2,FALSE)</f>
        <v>Lethrinus lentjan</v>
      </c>
      <c r="G370" t="str">
        <f>VLOOKUP(E370,[1]!Species_table[[ID_new]:[fam_new]],3,FALSE)</f>
        <v>LETHRINIDAE</v>
      </c>
      <c r="H370" t="s">
        <v>44</v>
      </c>
      <c r="I370">
        <f t="shared" si="5"/>
        <v>1</v>
      </c>
      <c r="J370">
        <v>0.85</v>
      </c>
      <c r="K370">
        <v>1</v>
      </c>
      <c r="L370">
        <v>71</v>
      </c>
      <c r="M370">
        <v>37.299733330000002</v>
      </c>
      <c r="N370">
        <v>20.771999999999998</v>
      </c>
      <c r="O370">
        <v>2</v>
      </c>
      <c r="Q370" t="s">
        <v>23</v>
      </c>
      <c r="R370" s="1">
        <v>41240.684027777781</v>
      </c>
      <c r="S370" s="1">
        <v>41241.40625</v>
      </c>
      <c r="T370">
        <v>17.332999999999998</v>
      </c>
      <c r="U370">
        <v>332</v>
      </c>
      <c r="V370">
        <v>333</v>
      </c>
      <c r="W370">
        <v>16.417000000000002</v>
      </c>
      <c r="X370">
        <v>9.75</v>
      </c>
    </row>
    <row r="371" spans="1:24" x14ac:dyDescent="0.2">
      <c r="A371">
        <v>2012901</v>
      </c>
      <c r="B371">
        <v>250</v>
      </c>
      <c r="C371">
        <v>2012901250</v>
      </c>
      <c r="D371" t="s">
        <v>28</v>
      </c>
      <c r="E371" t="str">
        <f>VLOOKUP(D371,[1]!Species_table[[SpeciesID]:[ID_new]],5,FALSE)</f>
        <v>LUTLU06</v>
      </c>
      <c r="F371" t="str">
        <f>VLOOKUP(E371,[1]!Species_table[[ID_new]:[Sci_name_new]],2,FALSE)</f>
        <v>Lutjanus bohar</v>
      </c>
      <c r="G371" t="str">
        <f>VLOOKUP(E371,[1]!Species_table[[ID_new]:[fam_new]],3,FALSE)</f>
        <v>LUTJANIDAE</v>
      </c>
      <c r="H371" t="s">
        <v>29</v>
      </c>
      <c r="I371">
        <f t="shared" si="5"/>
        <v>1</v>
      </c>
      <c r="J371">
        <v>1.7</v>
      </c>
      <c r="K371">
        <v>1</v>
      </c>
      <c r="L371">
        <v>71</v>
      </c>
      <c r="M371">
        <v>37.299733330000002</v>
      </c>
      <c r="N371">
        <v>20.771999999999998</v>
      </c>
      <c r="O371">
        <v>2</v>
      </c>
      <c r="Q371" t="s">
        <v>23</v>
      </c>
      <c r="R371" s="1">
        <v>41240.684027777781</v>
      </c>
      <c r="S371" s="1">
        <v>41241.40625</v>
      </c>
      <c r="T371">
        <v>17.332999999999998</v>
      </c>
      <c r="U371">
        <v>332</v>
      </c>
      <c r="V371">
        <v>333</v>
      </c>
      <c r="W371">
        <v>16.417000000000002</v>
      </c>
      <c r="X371">
        <v>9.75</v>
      </c>
    </row>
    <row r="372" spans="1:24" x14ac:dyDescent="0.2">
      <c r="A372">
        <v>2012901</v>
      </c>
      <c r="B372">
        <v>250</v>
      </c>
      <c r="C372">
        <v>2012901250</v>
      </c>
      <c r="D372" t="s">
        <v>73</v>
      </c>
      <c r="E372" t="str">
        <f>VLOOKUP(D372,[1]!Species_table[[SpeciesID]:[ID_new]],5,FALSE)</f>
        <v>LUTLU18</v>
      </c>
      <c r="F372" t="str">
        <f>VLOOKUP(E372,[1]!Species_table[[ID_new]:[Sci_name_new]],2,FALSE)</f>
        <v>Lutjanus kasmira</v>
      </c>
      <c r="G372" t="str">
        <f>VLOOKUP(E372,[1]!Species_table[[ID_new]:[fam_new]],3,FALSE)</f>
        <v>LUTJANIDAE</v>
      </c>
      <c r="H372" t="s">
        <v>29</v>
      </c>
      <c r="I372">
        <f t="shared" si="5"/>
        <v>1</v>
      </c>
      <c r="J372">
        <v>0.38</v>
      </c>
      <c r="K372">
        <v>1</v>
      </c>
      <c r="L372">
        <v>71</v>
      </c>
      <c r="M372">
        <v>37.299733330000002</v>
      </c>
      <c r="N372">
        <v>20.771999999999998</v>
      </c>
      <c r="O372">
        <v>2</v>
      </c>
      <c r="Q372" t="s">
        <v>23</v>
      </c>
      <c r="R372" s="1">
        <v>41240.684027777781</v>
      </c>
      <c r="S372" s="1">
        <v>41241.40625</v>
      </c>
      <c r="T372">
        <v>17.332999999999998</v>
      </c>
      <c r="U372">
        <v>332</v>
      </c>
      <c r="V372">
        <v>333</v>
      </c>
      <c r="W372">
        <v>16.417000000000002</v>
      </c>
      <c r="X372">
        <v>9.75</v>
      </c>
    </row>
    <row r="373" spans="1:24" x14ac:dyDescent="0.2">
      <c r="A373">
        <v>2012901</v>
      </c>
      <c r="B373">
        <v>251</v>
      </c>
      <c r="C373">
        <v>2012901251</v>
      </c>
      <c r="D373" t="s">
        <v>33</v>
      </c>
      <c r="E373" t="str">
        <f>VLOOKUP(D373,[1]!Species_table[[SpeciesID]:[ID_new]],5,FALSE)</f>
        <v>LUTLU04</v>
      </c>
      <c r="F373" t="str">
        <f>VLOOKUP(E373,[1]!Species_table[[ID_new]:[Sci_name_new]],2,FALSE)</f>
        <v>Lutjanus gibbus</v>
      </c>
      <c r="G373" t="str">
        <f>VLOOKUP(E373,[1]!Species_table[[ID_new]:[fam_new]],3,FALSE)</f>
        <v>LUTJANIDAE</v>
      </c>
      <c r="H373" t="s">
        <v>29</v>
      </c>
      <c r="I373">
        <f t="shared" si="5"/>
        <v>1</v>
      </c>
      <c r="J373">
        <v>0.53</v>
      </c>
      <c r="K373">
        <v>1</v>
      </c>
      <c r="L373">
        <v>50</v>
      </c>
      <c r="M373">
        <v>37.298233330000002</v>
      </c>
      <c r="N373">
        <v>20.768683330000002</v>
      </c>
      <c r="O373">
        <v>2</v>
      </c>
      <c r="Q373" t="s">
        <v>23</v>
      </c>
      <c r="R373" s="1">
        <v>41240.6875</v>
      </c>
      <c r="S373" s="1">
        <v>41241.333333333336</v>
      </c>
      <c r="T373">
        <v>15.5</v>
      </c>
      <c r="U373">
        <v>332</v>
      </c>
      <c r="V373">
        <v>333</v>
      </c>
      <c r="W373">
        <v>16.5</v>
      </c>
      <c r="X373">
        <v>8</v>
      </c>
    </row>
    <row r="374" spans="1:24" x14ac:dyDescent="0.2">
      <c r="A374">
        <v>2012901</v>
      </c>
      <c r="B374">
        <v>251</v>
      </c>
      <c r="C374">
        <v>2012901251</v>
      </c>
      <c r="D374" t="s">
        <v>61</v>
      </c>
      <c r="E374" t="str">
        <f>VLOOKUP(D374,[1]!Species_table[[SpeciesID]:[ID_new]],5,FALSE)</f>
        <v>SPAAR00</v>
      </c>
      <c r="F374" t="str">
        <f>VLOOKUP(E374,[1]!Species_table[[ID_new]:[Sci_name_new]],2,FALSE)</f>
        <v>Argyrops sp.</v>
      </c>
      <c r="G374" t="str">
        <f>VLOOKUP(E374,[1]!Species_table[[ID_new]:[fam_new]],3,FALSE)</f>
        <v>SPARIDAE</v>
      </c>
      <c r="H374" t="s">
        <v>27</v>
      </c>
      <c r="I374">
        <f t="shared" si="5"/>
        <v>0</v>
      </c>
      <c r="J374">
        <v>0.8</v>
      </c>
      <c r="K374">
        <v>1</v>
      </c>
      <c r="L374">
        <v>50</v>
      </c>
      <c r="M374">
        <v>37.298233330000002</v>
      </c>
      <c r="N374">
        <v>20.768683330000002</v>
      </c>
      <c r="O374">
        <v>2</v>
      </c>
      <c r="Q374" t="s">
        <v>23</v>
      </c>
      <c r="R374" s="1">
        <v>41240.6875</v>
      </c>
      <c r="S374" s="1">
        <v>41241.333333333336</v>
      </c>
      <c r="T374">
        <v>15.5</v>
      </c>
      <c r="U374">
        <v>332</v>
      </c>
      <c r="V374">
        <v>333</v>
      </c>
      <c r="W374">
        <v>16.5</v>
      </c>
      <c r="X374">
        <v>8</v>
      </c>
    </row>
    <row r="375" spans="1:24" x14ac:dyDescent="0.2">
      <c r="A375">
        <v>2012901</v>
      </c>
      <c r="B375">
        <v>252</v>
      </c>
      <c r="C375">
        <v>2012901252</v>
      </c>
      <c r="D375" t="s">
        <v>34</v>
      </c>
      <c r="E375" t="str">
        <f>VLOOKUP(D375,[1]!Species_table[[SpeciesID]:[ID_new]],5,FALSE)</f>
        <v>HOLSA03</v>
      </c>
      <c r="F375" t="str">
        <f>VLOOKUP(E375,[1]!Species_table[[ID_new]:[Sci_name_new]],2,FALSE)</f>
        <v>Sargocentron spiniferum</v>
      </c>
      <c r="G375" t="str">
        <f>VLOOKUP(E375,[1]!Species_table[[ID_new]:[fam_new]],3,FALSE)</f>
        <v>HOLOCENTRIDAE</v>
      </c>
      <c r="H375" t="s">
        <v>27</v>
      </c>
      <c r="I375">
        <f t="shared" si="5"/>
        <v>0</v>
      </c>
      <c r="J375">
        <v>0.9</v>
      </c>
      <c r="K375">
        <v>1</v>
      </c>
      <c r="L375">
        <v>64</v>
      </c>
      <c r="M375">
        <v>37.302166669999998</v>
      </c>
      <c r="N375">
        <v>20.781166670000001</v>
      </c>
      <c r="O375">
        <v>2</v>
      </c>
      <c r="Q375" t="s">
        <v>23</v>
      </c>
      <c r="R375" s="1">
        <v>41240.694444444445</v>
      </c>
      <c r="S375" s="1">
        <v>41241.503472222219</v>
      </c>
      <c r="T375">
        <v>19.417000000000002</v>
      </c>
      <c r="U375">
        <v>332</v>
      </c>
      <c r="V375">
        <v>333</v>
      </c>
      <c r="W375">
        <v>16.667000000000002</v>
      </c>
      <c r="X375">
        <v>12.083</v>
      </c>
    </row>
    <row r="376" spans="1:24" x14ac:dyDescent="0.2">
      <c r="A376">
        <v>2012901</v>
      </c>
      <c r="B376">
        <v>252</v>
      </c>
      <c r="C376">
        <v>2012901252</v>
      </c>
      <c r="D376" t="s">
        <v>45</v>
      </c>
      <c r="E376" t="str">
        <f>VLOOKUP(D376,[1]!Species_table[[SpeciesID]:[ID_new]],5,FALSE)</f>
        <v>LETLE02</v>
      </c>
      <c r="F376" t="str">
        <f>VLOOKUP(E376,[1]!Species_table[[ID_new]:[Sci_name_new]],2,FALSE)</f>
        <v>Lethrinus lentjan</v>
      </c>
      <c r="G376" t="str">
        <f>VLOOKUP(E376,[1]!Species_table[[ID_new]:[fam_new]],3,FALSE)</f>
        <v>LETHRINIDAE</v>
      </c>
      <c r="H376" t="s">
        <v>44</v>
      </c>
      <c r="I376">
        <f t="shared" si="5"/>
        <v>1</v>
      </c>
      <c r="J376">
        <v>0.56999999999999995</v>
      </c>
      <c r="K376">
        <v>1</v>
      </c>
      <c r="L376">
        <v>64</v>
      </c>
      <c r="M376">
        <v>37.302166669999998</v>
      </c>
      <c r="N376">
        <v>20.781166670000001</v>
      </c>
      <c r="O376">
        <v>2</v>
      </c>
      <c r="Q376" t="s">
        <v>23</v>
      </c>
      <c r="R376" s="1">
        <v>41240.694444444445</v>
      </c>
      <c r="S376" s="1">
        <v>41241.503472222219</v>
      </c>
      <c r="T376">
        <v>19.417000000000002</v>
      </c>
      <c r="U376">
        <v>332</v>
      </c>
      <c r="V376">
        <v>333</v>
      </c>
      <c r="W376">
        <v>16.667000000000002</v>
      </c>
      <c r="X376">
        <v>12.083</v>
      </c>
    </row>
    <row r="377" spans="1:24" x14ac:dyDescent="0.2">
      <c r="A377">
        <v>2012901</v>
      </c>
      <c r="B377">
        <v>252</v>
      </c>
      <c r="C377">
        <v>2012901252</v>
      </c>
      <c r="D377" t="s">
        <v>76</v>
      </c>
      <c r="E377" t="str">
        <f>VLOOKUP(D377,[1]!Species_table[[SpeciesID]:[ID_new]],5,FALSE)</f>
        <v>LUTPR04</v>
      </c>
      <c r="F377" t="str">
        <f>VLOOKUP(E377,[1]!Species_table[[ID_new]:[Sci_name_new]],2,FALSE)</f>
        <v>Pristipomoides multidens</v>
      </c>
      <c r="G377" t="str">
        <f>VLOOKUP(E377,[1]!Species_table[[ID_new]:[fam_new]],3,FALSE)</f>
        <v>LUTJANIDAE</v>
      </c>
      <c r="H377" t="s">
        <v>29</v>
      </c>
      <c r="I377">
        <f t="shared" si="5"/>
        <v>1</v>
      </c>
      <c r="J377">
        <v>1.93</v>
      </c>
      <c r="K377">
        <v>1</v>
      </c>
      <c r="L377">
        <v>64</v>
      </c>
      <c r="M377">
        <v>37.302166669999998</v>
      </c>
      <c r="N377">
        <v>20.781166670000001</v>
      </c>
      <c r="O377">
        <v>2</v>
      </c>
      <c r="Q377" t="s">
        <v>23</v>
      </c>
      <c r="R377" s="1">
        <v>41240.694444444445</v>
      </c>
      <c r="S377" s="1">
        <v>41241.503472222219</v>
      </c>
      <c r="T377">
        <v>19.417000000000002</v>
      </c>
      <c r="U377">
        <v>332</v>
      </c>
      <c r="V377">
        <v>333</v>
      </c>
      <c r="W377">
        <v>16.667000000000002</v>
      </c>
      <c r="X377">
        <v>12.083</v>
      </c>
    </row>
    <row r="378" spans="1:24" x14ac:dyDescent="0.2">
      <c r="A378">
        <v>2012901</v>
      </c>
      <c r="B378">
        <v>252</v>
      </c>
      <c r="C378">
        <v>2012901252</v>
      </c>
      <c r="D378" t="s">
        <v>61</v>
      </c>
      <c r="E378" t="str">
        <f>VLOOKUP(D378,[1]!Species_table[[SpeciesID]:[ID_new]],5,FALSE)</f>
        <v>SPAAR00</v>
      </c>
      <c r="F378" t="str">
        <f>VLOOKUP(E378,[1]!Species_table[[ID_new]:[Sci_name_new]],2,FALSE)</f>
        <v>Argyrops sp.</v>
      </c>
      <c r="G378" t="str">
        <f>VLOOKUP(E378,[1]!Species_table[[ID_new]:[fam_new]],3,FALSE)</f>
        <v>SPARIDAE</v>
      </c>
      <c r="H378" t="s">
        <v>27</v>
      </c>
      <c r="I378">
        <f t="shared" si="5"/>
        <v>0</v>
      </c>
      <c r="J378">
        <v>0.97</v>
      </c>
      <c r="K378">
        <v>1</v>
      </c>
      <c r="L378">
        <v>64</v>
      </c>
      <c r="M378">
        <v>37.302166669999998</v>
      </c>
      <c r="N378">
        <v>20.781166670000001</v>
      </c>
      <c r="O378">
        <v>2</v>
      </c>
      <c r="Q378" t="s">
        <v>23</v>
      </c>
      <c r="R378" s="1">
        <v>41240.694444444445</v>
      </c>
      <c r="S378" s="1">
        <v>41241.503472222219</v>
      </c>
      <c r="T378">
        <v>19.417000000000002</v>
      </c>
      <c r="U378">
        <v>332</v>
      </c>
      <c r="V378">
        <v>333</v>
      </c>
      <c r="W378">
        <v>16.667000000000002</v>
      </c>
      <c r="X378">
        <v>12.083</v>
      </c>
    </row>
    <row r="379" spans="1:24" x14ac:dyDescent="0.2">
      <c r="A379">
        <v>2012901</v>
      </c>
      <c r="B379">
        <v>253</v>
      </c>
      <c r="C379">
        <v>2012901253</v>
      </c>
      <c r="D379" t="s">
        <v>28</v>
      </c>
      <c r="E379" t="str">
        <f>VLOOKUP(D379,[1]!Species_table[[SpeciesID]:[ID_new]],5,FALSE)</f>
        <v>LUTLU06</v>
      </c>
      <c r="F379" t="str">
        <f>VLOOKUP(E379,[1]!Species_table[[ID_new]:[Sci_name_new]],2,FALSE)</f>
        <v>Lutjanus bohar</v>
      </c>
      <c r="G379" t="str">
        <f>VLOOKUP(E379,[1]!Species_table[[ID_new]:[fam_new]],3,FALSE)</f>
        <v>LUTJANIDAE</v>
      </c>
      <c r="H379" t="s">
        <v>29</v>
      </c>
      <c r="I379">
        <f t="shared" si="5"/>
        <v>1</v>
      </c>
      <c r="J379">
        <v>0.77</v>
      </c>
      <c r="K379">
        <v>1</v>
      </c>
      <c r="L379">
        <v>23</v>
      </c>
      <c r="M379">
        <v>37.30223333</v>
      </c>
      <c r="N379">
        <v>20.76328333</v>
      </c>
      <c r="O379">
        <v>2</v>
      </c>
      <c r="Q379" t="s">
        <v>23</v>
      </c>
      <c r="R379" s="1">
        <v>41240.697916666664</v>
      </c>
      <c r="S379" s="1">
        <v>41241.34375</v>
      </c>
      <c r="T379">
        <v>15.5</v>
      </c>
      <c r="U379">
        <v>332</v>
      </c>
      <c r="V379">
        <v>333</v>
      </c>
      <c r="W379">
        <v>16.75</v>
      </c>
      <c r="X379">
        <v>8.25</v>
      </c>
    </row>
    <row r="380" spans="1:24" x14ac:dyDescent="0.2">
      <c r="A380">
        <v>2012901</v>
      </c>
      <c r="B380">
        <v>254</v>
      </c>
      <c r="C380">
        <v>2012901254</v>
      </c>
      <c r="D380" t="s">
        <v>81</v>
      </c>
      <c r="E380" t="str">
        <f>VLOOKUP(D380,[1]!Species_table[[SpeciesID]:[ID_new]],5,FALSE)</f>
        <v>LETLE02</v>
      </c>
      <c r="F380" t="str">
        <f>VLOOKUP(E380,[1]!Species_table[[ID_new]:[Sci_name_new]],2,FALSE)</f>
        <v>Lethrinus lentjan</v>
      </c>
      <c r="G380" t="str">
        <f>VLOOKUP(E380,[1]!Species_table[[ID_new]:[fam_new]],3,FALSE)</f>
        <v>LETHRINIDAE</v>
      </c>
      <c r="H380" t="s">
        <v>44</v>
      </c>
      <c r="I380">
        <f t="shared" si="5"/>
        <v>1</v>
      </c>
      <c r="J380">
        <v>0.22</v>
      </c>
      <c r="K380">
        <v>1</v>
      </c>
      <c r="L380">
        <v>26</v>
      </c>
      <c r="M380">
        <v>37.306033329999998</v>
      </c>
      <c r="N380">
        <v>20.761583330000001</v>
      </c>
      <c r="O380">
        <v>2</v>
      </c>
      <c r="Q380" t="s">
        <v>23</v>
      </c>
      <c r="R380" s="1">
        <v>41240.701388888891</v>
      </c>
      <c r="S380" s="1">
        <v>41241.350694444445</v>
      </c>
      <c r="T380">
        <v>15.583</v>
      </c>
      <c r="U380">
        <v>332</v>
      </c>
      <c r="V380">
        <v>333</v>
      </c>
      <c r="W380">
        <v>16.832999999999998</v>
      </c>
      <c r="X380">
        <v>8.4169999999999998</v>
      </c>
    </row>
    <row r="381" spans="1:24" x14ac:dyDescent="0.2">
      <c r="A381">
        <v>2012901</v>
      </c>
      <c r="B381">
        <v>255</v>
      </c>
      <c r="C381">
        <v>2012901255</v>
      </c>
      <c r="D381" t="s">
        <v>28</v>
      </c>
      <c r="E381" t="str">
        <f>VLOOKUP(D381,[1]!Species_table[[SpeciesID]:[ID_new]],5,FALSE)</f>
        <v>LUTLU06</v>
      </c>
      <c r="F381" t="str">
        <f>VLOOKUP(E381,[1]!Species_table[[ID_new]:[Sci_name_new]],2,FALSE)</f>
        <v>Lutjanus bohar</v>
      </c>
      <c r="G381" t="str">
        <f>VLOOKUP(E381,[1]!Species_table[[ID_new]:[fam_new]],3,FALSE)</f>
        <v>LUTJANIDAE</v>
      </c>
      <c r="H381" t="s">
        <v>29</v>
      </c>
      <c r="I381">
        <f t="shared" si="5"/>
        <v>1</v>
      </c>
      <c r="J381">
        <v>5.49</v>
      </c>
      <c r="K381">
        <v>1</v>
      </c>
      <c r="L381">
        <v>25</v>
      </c>
      <c r="M381">
        <v>37.3095</v>
      </c>
      <c r="N381">
        <v>20.756550000000001</v>
      </c>
      <c r="O381">
        <v>2</v>
      </c>
      <c r="Q381" t="s">
        <v>23</v>
      </c>
      <c r="R381" s="1">
        <v>41240.708333333336</v>
      </c>
      <c r="S381" s="1">
        <v>41241.354166666664</v>
      </c>
      <c r="T381">
        <v>15.5</v>
      </c>
      <c r="U381">
        <v>332</v>
      </c>
      <c r="V381">
        <v>333</v>
      </c>
      <c r="W381">
        <v>17</v>
      </c>
      <c r="X381">
        <v>8.5</v>
      </c>
    </row>
    <row r="382" spans="1:24" x14ac:dyDescent="0.2">
      <c r="A382">
        <v>2012901</v>
      </c>
      <c r="B382">
        <v>255</v>
      </c>
      <c r="C382">
        <v>2012901255</v>
      </c>
      <c r="D382" t="s">
        <v>47</v>
      </c>
      <c r="E382" t="str">
        <f>VLOOKUP(D382,[1]!Species_table[[SpeciesID]:[ID_new]],5,FALSE)</f>
        <v>SEREP07</v>
      </c>
      <c r="F382" t="str">
        <f>VLOOKUP(E382,[1]!Species_table[[ID_new]:[Sci_name_new]],2,FALSE)</f>
        <v>Epinephelus tauvina</v>
      </c>
      <c r="G382" t="str">
        <f>VLOOKUP(E382,[1]!Species_table[[ID_new]:[fam_new]],3,FALSE)</f>
        <v>SERRANIDAE</v>
      </c>
      <c r="H382" t="s">
        <v>36</v>
      </c>
      <c r="I382">
        <f t="shared" si="5"/>
        <v>1</v>
      </c>
      <c r="J382">
        <v>9.7100000000000009</v>
      </c>
      <c r="K382">
        <v>1</v>
      </c>
      <c r="L382">
        <v>25</v>
      </c>
      <c r="M382">
        <v>37.3095</v>
      </c>
      <c r="N382">
        <v>20.756550000000001</v>
      </c>
      <c r="O382">
        <v>2</v>
      </c>
      <c r="Q382" t="s">
        <v>23</v>
      </c>
      <c r="R382" s="1">
        <v>41240.708333333336</v>
      </c>
      <c r="S382" s="1">
        <v>41241.354166666664</v>
      </c>
      <c r="T382">
        <v>15.5</v>
      </c>
      <c r="U382">
        <v>332</v>
      </c>
      <c r="V382">
        <v>333</v>
      </c>
      <c r="W382">
        <v>17</v>
      </c>
      <c r="X382">
        <v>8.5</v>
      </c>
    </row>
    <row r="383" spans="1:24" x14ac:dyDescent="0.2">
      <c r="A383">
        <v>2012901</v>
      </c>
      <c r="B383">
        <v>256</v>
      </c>
      <c r="C383">
        <v>2012901256</v>
      </c>
      <c r="D383" t="s">
        <v>26</v>
      </c>
      <c r="E383" t="str">
        <f>VLOOKUP(D383,[1]!Species_table[[SpeciesID]:[ID_new]],5,FALSE)</f>
        <v>NOCATCH</v>
      </c>
      <c r="F383" t="str">
        <f>VLOOKUP(E383,[1]!Species_table[[ID_new]:[Sci_name_new]],2,FALSE)</f>
        <v>NO CATCH</v>
      </c>
      <c r="G383" t="str">
        <f>VLOOKUP(E383,[1]!Species_table[[ID_new]:[fam_new]],3,FALSE)</f>
        <v>NO CATCH</v>
      </c>
      <c r="H383" t="s">
        <v>27</v>
      </c>
      <c r="I383">
        <f t="shared" si="5"/>
        <v>0</v>
      </c>
      <c r="J383">
        <v>0</v>
      </c>
      <c r="K383">
        <v>0</v>
      </c>
      <c r="L383">
        <v>60</v>
      </c>
      <c r="M383">
        <v>37.299500000000002</v>
      </c>
      <c r="N383">
        <v>20.792000000000002</v>
      </c>
      <c r="O383">
        <v>2</v>
      </c>
      <c r="Q383" t="s">
        <v>23</v>
      </c>
      <c r="R383" s="1">
        <v>41240.729166666664</v>
      </c>
      <c r="S383" s="1">
        <v>41241.291666666664</v>
      </c>
      <c r="T383">
        <v>13.5</v>
      </c>
      <c r="U383">
        <v>332</v>
      </c>
      <c r="V383">
        <v>333</v>
      </c>
      <c r="W383">
        <v>17.5</v>
      </c>
      <c r="X383">
        <v>7</v>
      </c>
    </row>
    <row r="384" spans="1:24" x14ac:dyDescent="0.2">
      <c r="A384">
        <v>2012901</v>
      </c>
      <c r="B384">
        <v>257</v>
      </c>
      <c r="C384">
        <v>2012901257</v>
      </c>
      <c r="D384" t="s">
        <v>26</v>
      </c>
      <c r="E384" t="str">
        <f>VLOOKUP(D384,[1]!Species_table[[SpeciesID]:[ID_new]],5,FALSE)</f>
        <v>NOCATCH</v>
      </c>
      <c r="F384" t="str">
        <f>VLOOKUP(E384,[1]!Species_table[[ID_new]:[Sci_name_new]],2,FALSE)</f>
        <v>NO CATCH</v>
      </c>
      <c r="G384" t="str">
        <f>VLOOKUP(E384,[1]!Species_table[[ID_new]:[fam_new]],3,FALSE)</f>
        <v>NO CATCH</v>
      </c>
      <c r="H384" t="s">
        <v>27</v>
      </c>
      <c r="I384">
        <f t="shared" si="5"/>
        <v>0</v>
      </c>
      <c r="J384">
        <v>0</v>
      </c>
      <c r="K384">
        <v>0</v>
      </c>
      <c r="L384">
        <v>34</v>
      </c>
      <c r="M384">
        <v>37.315166670000004</v>
      </c>
      <c r="N384">
        <v>20.790166670000001</v>
      </c>
      <c r="O384">
        <v>2</v>
      </c>
      <c r="Q384" t="s">
        <v>23</v>
      </c>
      <c r="R384" s="1">
        <v>41240.739583333336</v>
      </c>
      <c r="S384" s="1">
        <v>41241.298611111109</v>
      </c>
      <c r="T384">
        <v>13.417</v>
      </c>
      <c r="U384">
        <v>332</v>
      </c>
      <c r="V384">
        <v>333</v>
      </c>
      <c r="W384">
        <v>17.75</v>
      </c>
      <c r="X384">
        <v>7.1669999999999998</v>
      </c>
    </row>
    <row r="385" spans="1:24" x14ac:dyDescent="0.2">
      <c r="A385">
        <v>2012901</v>
      </c>
      <c r="B385">
        <v>258</v>
      </c>
      <c r="C385">
        <v>2012901258</v>
      </c>
      <c r="D385" t="s">
        <v>28</v>
      </c>
      <c r="E385" t="str">
        <f>VLOOKUP(D385,[1]!Species_table[[SpeciesID]:[ID_new]],5,FALSE)</f>
        <v>LUTLU06</v>
      </c>
      <c r="F385" t="str">
        <f>VLOOKUP(E385,[1]!Species_table[[ID_new]:[Sci_name_new]],2,FALSE)</f>
        <v>Lutjanus bohar</v>
      </c>
      <c r="G385" t="str">
        <f>VLOOKUP(E385,[1]!Species_table[[ID_new]:[fam_new]],3,FALSE)</f>
        <v>LUTJANIDAE</v>
      </c>
      <c r="H385" t="s">
        <v>29</v>
      </c>
      <c r="I385">
        <f t="shared" si="5"/>
        <v>1</v>
      </c>
      <c r="J385">
        <v>1.1200000000000001</v>
      </c>
      <c r="K385">
        <v>1</v>
      </c>
      <c r="L385">
        <v>34</v>
      </c>
      <c r="M385">
        <v>37.315100000000001</v>
      </c>
      <c r="N385">
        <v>20.790183330000001</v>
      </c>
      <c r="O385">
        <v>2</v>
      </c>
      <c r="Q385" t="s">
        <v>23</v>
      </c>
      <c r="R385" s="1">
        <v>41240.736111111109</v>
      </c>
      <c r="S385" s="1">
        <v>41241.295138888891</v>
      </c>
      <c r="T385">
        <v>13.417</v>
      </c>
      <c r="U385">
        <v>332</v>
      </c>
      <c r="V385">
        <v>333</v>
      </c>
      <c r="W385">
        <v>17.667000000000002</v>
      </c>
      <c r="X385">
        <v>7.0830000000000002</v>
      </c>
    </row>
    <row r="386" spans="1:24" x14ac:dyDescent="0.2">
      <c r="A386">
        <v>2012901</v>
      </c>
      <c r="B386">
        <v>259</v>
      </c>
      <c r="C386">
        <v>2012901259</v>
      </c>
      <c r="D386" t="s">
        <v>26</v>
      </c>
      <c r="E386" t="str">
        <f>VLOOKUP(D386,[1]!Species_table[[SpeciesID]:[ID_new]],5,FALSE)</f>
        <v>NOCATCH</v>
      </c>
      <c r="F386" t="str">
        <f>VLOOKUP(E386,[1]!Species_table[[ID_new]:[Sci_name_new]],2,FALSE)</f>
        <v>NO CATCH</v>
      </c>
      <c r="G386" t="str">
        <f>VLOOKUP(E386,[1]!Species_table[[ID_new]:[fam_new]],3,FALSE)</f>
        <v>NO CATCH</v>
      </c>
      <c r="H386" t="s">
        <v>27</v>
      </c>
      <c r="I386">
        <f t="shared" ref="I386:I449" si="6">IF(G386=H386,1,0)</f>
        <v>0</v>
      </c>
      <c r="J386">
        <v>0</v>
      </c>
      <c r="K386">
        <v>0</v>
      </c>
      <c r="L386">
        <v>16</v>
      </c>
      <c r="M386">
        <v>37.310666670000003</v>
      </c>
      <c r="N386">
        <v>20.755166670000001</v>
      </c>
      <c r="O386">
        <v>2</v>
      </c>
      <c r="Q386" t="s">
        <v>23</v>
      </c>
      <c r="R386" s="1">
        <v>41240.715277777781</v>
      </c>
      <c r="S386" s="1">
        <v>41241.319444444445</v>
      </c>
      <c r="T386">
        <v>14.5</v>
      </c>
      <c r="U386">
        <v>332</v>
      </c>
      <c r="V386">
        <v>333</v>
      </c>
      <c r="W386">
        <v>17.167000000000002</v>
      </c>
      <c r="X386">
        <v>7.6669999999999998</v>
      </c>
    </row>
    <row r="387" spans="1:24" x14ac:dyDescent="0.2">
      <c r="A387">
        <v>2013002</v>
      </c>
      <c r="B387">
        <v>1</v>
      </c>
      <c r="C387">
        <v>2013002001</v>
      </c>
      <c r="D387" t="s">
        <v>26</v>
      </c>
      <c r="E387" t="str">
        <f>VLOOKUP(D387,[1]!Species_table[[SpeciesID]:[ID_new]],5,FALSE)</f>
        <v>NOCATCH</v>
      </c>
      <c r="F387" t="str">
        <f>VLOOKUP(E387,[1]!Species_table[[ID_new]:[Sci_name_new]],2,FALSE)</f>
        <v>NO CATCH</v>
      </c>
      <c r="G387" t="str">
        <f>VLOOKUP(E387,[1]!Species_table[[ID_new]:[fam_new]],3,FALSE)</f>
        <v>NO CATCH</v>
      </c>
      <c r="H387" t="s">
        <v>27</v>
      </c>
      <c r="I387">
        <f t="shared" si="6"/>
        <v>0</v>
      </c>
      <c r="J387">
        <v>0</v>
      </c>
      <c r="K387">
        <v>0</v>
      </c>
      <c r="L387">
        <v>12</v>
      </c>
      <c r="M387">
        <v>37.430166669999998</v>
      </c>
      <c r="N387">
        <v>19.46466667</v>
      </c>
      <c r="O387">
        <v>4</v>
      </c>
      <c r="Q387" t="s">
        <v>23</v>
      </c>
      <c r="R387" s="1">
        <v>41422.5625</v>
      </c>
      <c r="S387" s="1">
        <v>41423.288194444445</v>
      </c>
      <c r="T387">
        <v>17.417000000000002</v>
      </c>
      <c r="U387">
        <v>148</v>
      </c>
      <c r="V387">
        <v>149</v>
      </c>
      <c r="W387">
        <v>13.5</v>
      </c>
      <c r="X387">
        <v>6.9169999999999998</v>
      </c>
    </row>
    <row r="388" spans="1:24" x14ac:dyDescent="0.2">
      <c r="A388">
        <v>2013002</v>
      </c>
      <c r="B388">
        <v>2</v>
      </c>
      <c r="C388">
        <v>2013002002</v>
      </c>
      <c r="D388" t="s">
        <v>26</v>
      </c>
      <c r="E388" t="str">
        <f>VLOOKUP(D388,[1]!Species_table[[SpeciesID]:[ID_new]],5,FALSE)</f>
        <v>NOCATCH</v>
      </c>
      <c r="F388" t="str">
        <f>VLOOKUP(E388,[1]!Species_table[[ID_new]:[Sci_name_new]],2,FALSE)</f>
        <v>NO CATCH</v>
      </c>
      <c r="G388" t="str">
        <f>VLOOKUP(E388,[1]!Species_table[[ID_new]:[fam_new]],3,FALSE)</f>
        <v>NO CATCH</v>
      </c>
      <c r="H388" t="s">
        <v>27</v>
      </c>
      <c r="I388">
        <f t="shared" si="6"/>
        <v>0</v>
      </c>
      <c r="J388">
        <v>0</v>
      </c>
      <c r="K388">
        <v>0</v>
      </c>
      <c r="L388">
        <v>10</v>
      </c>
      <c r="M388">
        <v>37.429166670000001</v>
      </c>
      <c r="N388">
        <v>19.451333330000001</v>
      </c>
      <c r="O388">
        <v>4</v>
      </c>
      <c r="Q388" t="s">
        <v>23</v>
      </c>
      <c r="R388" s="1">
        <v>41422.569444444445</v>
      </c>
      <c r="S388" s="1">
        <v>41423.290972222225</v>
      </c>
      <c r="T388">
        <v>17.332999999999998</v>
      </c>
      <c r="U388">
        <v>148</v>
      </c>
      <c r="V388">
        <v>149</v>
      </c>
      <c r="W388">
        <v>13.667</v>
      </c>
      <c r="X388">
        <v>6.9829999999999997</v>
      </c>
    </row>
    <row r="389" spans="1:24" x14ac:dyDescent="0.2">
      <c r="A389">
        <v>2013002</v>
      </c>
      <c r="B389">
        <v>3</v>
      </c>
      <c r="C389">
        <v>2013002003</v>
      </c>
      <c r="D389" t="s">
        <v>26</v>
      </c>
      <c r="E389" t="str">
        <f>VLOOKUP(D389,[1]!Species_table[[SpeciesID]:[ID_new]],5,FALSE)</f>
        <v>NOCATCH</v>
      </c>
      <c r="F389" t="str">
        <f>VLOOKUP(E389,[1]!Species_table[[ID_new]:[Sci_name_new]],2,FALSE)</f>
        <v>NO CATCH</v>
      </c>
      <c r="G389" t="str">
        <f>VLOOKUP(E389,[1]!Species_table[[ID_new]:[fam_new]],3,FALSE)</f>
        <v>NO CATCH</v>
      </c>
      <c r="H389" t="s">
        <v>27</v>
      </c>
      <c r="I389">
        <f t="shared" si="6"/>
        <v>0</v>
      </c>
      <c r="J389">
        <v>0</v>
      </c>
      <c r="K389">
        <v>0</v>
      </c>
      <c r="L389">
        <v>12</v>
      </c>
      <c r="M389">
        <v>37.427166669999998</v>
      </c>
      <c r="N389">
        <v>19.466999999999999</v>
      </c>
      <c r="O389">
        <v>4</v>
      </c>
      <c r="Q389" t="s">
        <v>23</v>
      </c>
      <c r="R389" s="1">
        <v>41422.576388888891</v>
      </c>
      <c r="S389" s="1">
        <v>41423.302083333336</v>
      </c>
      <c r="T389">
        <v>17.417000000000002</v>
      </c>
      <c r="U389">
        <v>148</v>
      </c>
      <c r="V389">
        <v>149</v>
      </c>
      <c r="W389">
        <v>13.833</v>
      </c>
      <c r="X389">
        <v>7.25</v>
      </c>
    </row>
    <row r="390" spans="1:24" x14ac:dyDescent="0.2">
      <c r="A390">
        <v>2013002</v>
      </c>
      <c r="B390">
        <v>4</v>
      </c>
      <c r="C390">
        <v>2013002004</v>
      </c>
      <c r="D390" t="s">
        <v>33</v>
      </c>
      <c r="E390" t="str">
        <f>VLOOKUP(D390,[1]!Species_table[[SpeciesID]:[ID_new]],5,FALSE)</f>
        <v>LUTLU04</v>
      </c>
      <c r="F390" t="str">
        <f>VLOOKUP(E390,[1]!Species_table[[ID_new]:[Sci_name_new]],2,FALSE)</f>
        <v>Lutjanus gibbus</v>
      </c>
      <c r="G390" t="str">
        <f>VLOOKUP(E390,[1]!Species_table[[ID_new]:[fam_new]],3,FALSE)</f>
        <v>LUTJANIDAE</v>
      </c>
      <c r="H390" t="s">
        <v>29</v>
      </c>
      <c r="I390">
        <f t="shared" si="6"/>
        <v>1</v>
      </c>
      <c r="J390">
        <v>0.35</v>
      </c>
      <c r="K390">
        <v>1</v>
      </c>
      <c r="L390">
        <v>16</v>
      </c>
      <c r="M390">
        <v>37.428333330000001</v>
      </c>
      <c r="N390">
        <v>19.461833330000001</v>
      </c>
      <c r="O390">
        <v>4</v>
      </c>
      <c r="Q390" t="s">
        <v>23</v>
      </c>
      <c r="R390" s="1">
        <v>41422.579861111109</v>
      </c>
      <c r="S390" s="1">
        <v>41423.270833333336</v>
      </c>
      <c r="T390">
        <v>16.582999999999998</v>
      </c>
      <c r="U390">
        <v>148</v>
      </c>
      <c r="V390">
        <v>149</v>
      </c>
      <c r="W390">
        <v>13.917</v>
      </c>
      <c r="X390">
        <v>6.5</v>
      </c>
    </row>
    <row r="391" spans="1:24" x14ac:dyDescent="0.2">
      <c r="A391">
        <v>2013002</v>
      </c>
      <c r="B391">
        <v>5</v>
      </c>
      <c r="C391">
        <v>2013002005</v>
      </c>
      <c r="D391" t="s">
        <v>45</v>
      </c>
      <c r="E391" t="str">
        <f>VLOOKUP(D391,[1]!Species_table[[SpeciesID]:[ID_new]],5,FALSE)</f>
        <v>LETLE02</v>
      </c>
      <c r="F391" t="str">
        <f>VLOOKUP(E391,[1]!Species_table[[ID_new]:[Sci_name_new]],2,FALSE)</f>
        <v>Lethrinus lentjan</v>
      </c>
      <c r="G391" t="str">
        <f>VLOOKUP(E391,[1]!Species_table[[ID_new]:[fam_new]],3,FALSE)</f>
        <v>LETHRINIDAE</v>
      </c>
      <c r="H391" t="s">
        <v>44</v>
      </c>
      <c r="I391">
        <f t="shared" si="6"/>
        <v>1</v>
      </c>
      <c r="J391">
        <v>3.53</v>
      </c>
      <c r="K391">
        <v>4</v>
      </c>
      <c r="L391">
        <v>60</v>
      </c>
      <c r="M391">
        <v>37.425166670000003</v>
      </c>
      <c r="N391">
        <v>19.461833330000001</v>
      </c>
      <c r="O391">
        <v>4</v>
      </c>
      <c r="Q391" t="s">
        <v>23</v>
      </c>
      <c r="R391" s="1">
        <v>41422.670138888891</v>
      </c>
      <c r="S391" s="1">
        <v>41423.277777777781</v>
      </c>
      <c r="T391">
        <v>14.583</v>
      </c>
      <c r="U391">
        <v>148</v>
      </c>
      <c r="V391">
        <v>149</v>
      </c>
      <c r="W391">
        <v>16.082999999999998</v>
      </c>
      <c r="X391">
        <v>6.6669999999999998</v>
      </c>
    </row>
    <row r="392" spans="1:24" x14ac:dyDescent="0.2">
      <c r="A392">
        <v>2013002</v>
      </c>
      <c r="B392">
        <v>5</v>
      </c>
      <c r="C392">
        <v>2013002005</v>
      </c>
      <c r="D392" t="s">
        <v>88</v>
      </c>
      <c r="E392" t="str">
        <f>VLOOKUP(D392,[1]!Species_table[[SpeciesID]:[ID_new]],5,FALSE)</f>
        <v>SPAAR02</v>
      </c>
      <c r="F392" t="str">
        <f>VLOOKUP(E392,[1]!Species_table[[ID_new]:[Sci_name_new]],2,FALSE)</f>
        <v>Argyrops filamentosus</v>
      </c>
      <c r="G392" t="str">
        <f>VLOOKUP(E392,[1]!Species_table[[ID_new]:[fam_new]],3,FALSE)</f>
        <v>SPARIDAE</v>
      </c>
      <c r="H392" t="s">
        <v>27</v>
      </c>
      <c r="I392">
        <f t="shared" si="6"/>
        <v>0</v>
      </c>
      <c r="J392">
        <v>5.4</v>
      </c>
      <c r="K392">
        <v>5</v>
      </c>
      <c r="L392">
        <v>60</v>
      </c>
      <c r="M392">
        <v>37.425166670000003</v>
      </c>
      <c r="N392">
        <v>19.461833330000001</v>
      </c>
      <c r="O392">
        <v>4</v>
      </c>
      <c r="Q392" t="s">
        <v>23</v>
      </c>
      <c r="R392" s="1">
        <v>41422.670138888891</v>
      </c>
      <c r="S392" s="1">
        <v>41423.277777777781</v>
      </c>
      <c r="T392">
        <v>14.583</v>
      </c>
      <c r="U392">
        <v>148</v>
      </c>
      <c r="V392">
        <v>149</v>
      </c>
      <c r="W392">
        <v>16.082999999999998</v>
      </c>
      <c r="X392">
        <v>6.6669999999999998</v>
      </c>
    </row>
    <row r="393" spans="1:24" x14ac:dyDescent="0.2">
      <c r="A393">
        <v>2013002</v>
      </c>
      <c r="B393">
        <v>6</v>
      </c>
      <c r="C393">
        <v>2013002006</v>
      </c>
      <c r="D393" t="s">
        <v>26</v>
      </c>
      <c r="E393" t="str">
        <f>VLOOKUP(D393,[1]!Species_table[[SpeciesID]:[ID_new]],5,FALSE)</f>
        <v>NOCATCH</v>
      </c>
      <c r="F393" t="str">
        <f>VLOOKUP(E393,[1]!Species_table[[ID_new]:[Sci_name_new]],2,FALSE)</f>
        <v>NO CATCH</v>
      </c>
      <c r="G393" t="str">
        <f>VLOOKUP(E393,[1]!Species_table[[ID_new]:[fam_new]],3,FALSE)</f>
        <v>NO CATCH</v>
      </c>
      <c r="H393" t="s">
        <v>27</v>
      </c>
      <c r="I393">
        <f t="shared" si="6"/>
        <v>0</v>
      </c>
      <c r="J393">
        <v>0</v>
      </c>
      <c r="K393">
        <v>0</v>
      </c>
      <c r="L393">
        <v>65</v>
      </c>
      <c r="M393">
        <v>37.430833329999999</v>
      </c>
      <c r="N393">
        <v>19.4575</v>
      </c>
      <c r="O393">
        <v>4</v>
      </c>
      <c r="Q393" t="s">
        <v>23</v>
      </c>
      <c r="R393" s="1">
        <v>41422.679861111108</v>
      </c>
      <c r="S393" s="1">
        <v>41423.322222222225</v>
      </c>
      <c r="T393">
        <v>15.417</v>
      </c>
      <c r="U393">
        <v>148</v>
      </c>
      <c r="V393">
        <v>149</v>
      </c>
      <c r="W393">
        <v>16.317</v>
      </c>
      <c r="X393">
        <v>7.7329999999999997</v>
      </c>
    </row>
    <row r="394" spans="1:24" x14ac:dyDescent="0.2">
      <c r="A394">
        <v>2013002</v>
      </c>
      <c r="B394">
        <v>7</v>
      </c>
      <c r="C394">
        <v>2013002007</v>
      </c>
      <c r="D394" t="s">
        <v>45</v>
      </c>
      <c r="E394" t="str">
        <f>VLOOKUP(D394,[1]!Species_table[[SpeciesID]:[ID_new]],5,FALSE)</f>
        <v>LETLE02</v>
      </c>
      <c r="F394" t="str">
        <f>VLOOKUP(E394,[1]!Species_table[[ID_new]:[Sci_name_new]],2,FALSE)</f>
        <v>Lethrinus lentjan</v>
      </c>
      <c r="G394" t="str">
        <f>VLOOKUP(E394,[1]!Species_table[[ID_new]:[fam_new]],3,FALSE)</f>
        <v>LETHRINIDAE</v>
      </c>
      <c r="H394" t="s">
        <v>44</v>
      </c>
      <c r="I394">
        <f t="shared" si="6"/>
        <v>1</v>
      </c>
      <c r="J394">
        <v>0.56999999999999995</v>
      </c>
      <c r="K394">
        <v>1</v>
      </c>
      <c r="L394">
        <v>56</v>
      </c>
      <c r="M394">
        <v>37.428833330000003</v>
      </c>
      <c r="N394">
        <v>19.46083333</v>
      </c>
      <c r="O394">
        <v>4</v>
      </c>
      <c r="Q394" t="s">
        <v>23</v>
      </c>
      <c r="R394" s="1">
        <v>41422.694444444445</v>
      </c>
      <c r="S394" s="1">
        <v>41423.311805555553</v>
      </c>
      <c r="T394">
        <v>14.833</v>
      </c>
      <c r="U394">
        <v>148</v>
      </c>
      <c r="V394">
        <v>149</v>
      </c>
      <c r="W394">
        <v>16.667000000000002</v>
      </c>
      <c r="X394">
        <v>7.4829999999999997</v>
      </c>
    </row>
    <row r="395" spans="1:24" x14ac:dyDescent="0.2">
      <c r="A395">
        <v>2013002</v>
      </c>
      <c r="B395">
        <v>8</v>
      </c>
      <c r="C395">
        <v>2013002008</v>
      </c>
      <c r="D395" t="s">
        <v>67</v>
      </c>
      <c r="E395" t="str">
        <f>VLOOKUP(D395,[1]!Species_table[[SpeciesID]:[ID_new]],5,FALSE)</f>
        <v>BELTY08</v>
      </c>
      <c r="F395" t="str">
        <f>VLOOKUP(E395,[1]!Species_table[[ID_new]:[Sci_name_new]],2,FALSE)</f>
        <v>Tylosurus choram</v>
      </c>
      <c r="G395" t="str">
        <f>VLOOKUP(E395,[1]!Species_table[[ID_new]:[fam_new]],3,FALSE)</f>
        <v>BELONIDAE</v>
      </c>
      <c r="H395" t="s">
        <v>27</v>
      </c>
      <c r="I395">
        <f t="shared" si="6"/>
        <v>0</v>
      </c>
      <c r="J395">
        <v>0.73</v>
      </c>
      <c r="K395">
        <v>1</v>
      </c>
      <c r="L395">
        <v>0</v>
      </c>
      <c r="M395">
        <v>37.431333330000001</v>
      </c>
      <c r="N395">
        <v>19.462833329999999</v>
      </c>
      <c r="O395">
        <v>4</v>
      </c>
      <c r="Q395" t="s">
        <v>38</v>
      </c>
      <c r="R395" s="1">
        <v>41422.770833333336</v>
      </c>
      <c r="S395" s="1">
        <v>41423.270833333336</v>
      </c>
      <c r="T395">
        <v>12</v>
      </c>
      <c r="U395">
        <v>148</v>
      </c>
      <c r="V395">
        <v>149</v>
      </c>
      <c r="W395">
        <v>18.5</v>
      </c>
      <c r="X395">
        <v>6.5</v>
      </c>
    </row>
    <row r="396" spans="1:24" x14ac:dyDescent="0.2">
      <c r="A396">
        <v>2013002</v>
      </c>
      <c r="B396">
        <v>8</v>
      </c>
      <c r="C396">
        <v>2013002008</v>
      </c>
      <c r="D396" t="s">
        <v>21</v>
      </c>
      <c r="E396" t="str">
        <f>VLOOKUP(D396,[1]!Species_table[[SpeciesID]:[ID_new]],5,FALSE)</f>
        <v>CARSC04</v>
      </c>
      <c r="F396" t="str">
        <f>VLOOKUP(E396,[1]!Species_table[[ID_new]:[Sci_name_new]],2,FALSE)</f>
        <v>Scomberoides lysan</v>
      </c>
      <c r="G396" t="str">
        <f>VLOOKUP(E396,[1]!Species_table[[ID_new]:[fam_new]],3,FALSE)</f>
        <v>CARANGIDAE</v>
      </c>
      <c r="H396" t="s">
        <v>22</v>
      </c>
      <c r="I396">
        <f t="shared" si="6"/>
        <v>1</v>
      </c>
      <c r="J396">
        <v>7.58</v>
      </c>
      <c r="K396">
        <v>10</v>
      </c>
      <c r="L396">
        <v>0</v>
      </c>
      <c r="M396">
        <v>37.431333330000001</v>
      </c>
      <c r="N396">
        <v>19.462833329999999</v>
      </c>
      <c r="O396">
        <v>4</v>
      </c>
      <c r="Q396" t="s">
        <v>38</v>
      </c>
      <c r="R396" s="1">
        <v>41422.770833333336</v>
      </c>
      <c r="S396" s="1">
        <v>41423.270833333336</v>
      </c>
      <c r="T396">
        <v>12</v>
      </c>
      <c r="U396">
        <v>148</v>
      </c>
      <c r="V396">
        <v>149</v>
      </c>
      <c r="W396">
        <v>18.5</v>
      </c>
      <c r="X396">
        <v>6.5</v>
      </c>
    </row>
    <row r="397" spans="1:24" x14ac:dyDescent="0.2">
      <c r="A397">
        <v>2013002</v>
      </c>
      <c r="B397">
        <v>8</v>
      </c>
      <c r="C397">
        <v>2013002008</v>
      </c>
      <c r="D397" t="s">
        <v>71</v>
      </c>
      <c r="E397" t="str">
        <f>VLOOKUP(D397,[1]!Species_table[[SpeciesID]:[ID_new]],5,FALSE)</f>
        <v>LUTLU50</v>
      </c>
      <c r="F397" t="str">
        <f>VLOOKUP(E397,[1]!Species_table[[ID_new]:[Sci_name_new]],2,FALSE)</f>
        <v>Lutjanus ehrenbergii</v>
      </c>
      <c r="G397" t="str">
        <f>VLOOKUP(E397,[1]!Species_table[[ID_new]:[fam_new]],3,FALSE)</f>
        <v>LUTJANIDAE</v>
      </c>
      <c r="H397" t="s">
        <v>29</v>
      </c>
      <c r="I397">
        <f t="shared" si="6"/>
        <v>1</v>
      </c>
      <c r="J397">
        <v>0.76</v>
      </c>
      <c r="K397">
        <v>5</v>
      </c>
      <c r="L397">
        <v>0</v>
      </c>
      <c r="M397">
        <v>37.431333330000001</v>
      </c>
      <c r="N397">
        <v>19.462833329999999</v>
      </c>
      <c r="O397">
        <v>4</v>
      </c>
      <c r="Q397" t="s">
        <v>38</v>
      </c>
      <c r="R397" s="1">
        <v>41422.770833333336</v>
      </c>
      <c r="S397" s="1">
        <v>41423.270833333336</v>
      </c>
      <c r="T397">
        <v>12</v>
      </c>
      <c r="U397">
        <v>148</v>
      </c>
      <c r="V397">
        <v>149</v>
      </c>
      <c r="W397">
        <v>18.5</v>
      </c>
      <c r="X397">
        <v>6.5</v>
      </c>
    </row>
    <row r="398" spans="1:24" x14ac:dyDescent="0.2">
      <c r="A398">
        <v>2013002</v>
      </c>
      <c r="B398">
        <v>8</v>
      </c>
      <c r="C398">
        <v>2013002008</v>
      </c>
      <c r="D398" t="s">
        <v>89</v>
      </c>
      <c r="E398" t="str">
        <f>VLOOKUP(D398,[1]!Species_table[[SpeciesID]:[ID_new]],5,FALSE)</f>
        <v>SCMEU02</v>
      </c>
      <c r="F398" t="str">
        <f>VLOOKUP(E398,[1]!Species_table[[ID_new]:[Sci_name_new]],2,FALSE)</f>
        <v>Euthynnus affinis</v>
      </c>
      <c r="G398" t="str">
        <f>VLOOKUP(E398,[1]!Species_table[[ID_new]:[fam_new]],3,FALSE)</f>
        <v>SCOMBRIDAE</v>
      </c>
      <c r="H398" t="s">
        <v>25</v>
      </c>
      <c r="I398">
        <f t="shared" si="6"/>
        <v>1</v>
      </c>
      <c r="J398">
        <v>6.74</v>
      </c>
      <c r="K398">
        <v>4</v>
      </c>
      <c r="L398">
        <v>0</v>
      </c>
      <c r="M398">
        <v>37.431333330000001</v>
      </c>
      <c r="N398">
        <v>19.462833329999999</v>
      </c>
      <c r="O398">
        <v>4</v>
      </c>
      <c r="Q398" t="s">
        <v>38</v>
      </c>
      <c r="R398" s="1">
        <v>41422.770833333336</v>
      </c>
      <c r="S398" s="1">
        <v>41423.270833333336</v>
      </c>
      <c r="T398">
        <v>12</v>
      </c>
      <c r="U398">
        <v>148</v>
      </c>
      <c r="V398">
        <v>149</v>
      </c>
      <c r="W398">
        <v>18.5</v>
      </c>
      <c r="X398">
        <v>6.5</v>
      </c>
    </row>
    <row r="399" spans="1:24" x14ac:dyDescent="0.2">
      <c r="A399">
        <v>2013002</v>
      </c>
      <c r="B399">
        <v>8</v>
      </c>
      <c r="C399">
        <v>2013002008</v>
      </c>
      <c r="D399" t="s">
        <v>90</v>
      </c>
      <c r="E399" t="str">
        <f>VLOOKUP(D399,[1]!Species_table[[SpeciesID]:[ID_new]],5,FALSE)</f>
        <v>SPHSP20</v>
      </c>
      <c r="F399" t="str">
        <f>VLOOKUP(E399,[1]!Species_table[[ID_new]:[Sci_name_new]],2,FALSE)</f>
        <v>Sphyraena qenie</v>
      </c>
      <c r="G399" t="str">
        <f>VLOOKUP(E399,[1]!Species_table[[ID_new]:[fam_new]],3,FALSE)</f>
        <v>SPHYRAENIDAE</v>
      </c>
      <c r="H399" t="s">
        <v>27</v>
      </c>
      <c r="I399">
        <f t="shared" si="6"/>
        <v>0</v>
      </c>
      <c r="J399">
        <v>0.82</v>
      </c>
      <c r="K399">
        <v>1</v>
      </c>
      <c r="L399">
        <v>0</v>
      </c>
      <c r="M399">
        <v>37.431333330000001</v>
      </c>
      <c r="N399">
        <v>19.462833329999999</v>
      </c>
      <c r="O399">
        <v>4</v>
      </c>
      <c r="Q399" t="s">
        <v>38</v>
      </c>
      <c r="R399" s="1">
        <v>41422.770833333336</v>
      </c>
      <c r="S399" s="1">
        <v>41423.270833333336</v>
      </c>
      <c r="T399">
        <v>12</v>
      </c>
      <c r="U399">
        <v>148</v>
      </c>
      <c r="V399">
        <v>149</v>
      </c>
      <c r="W399">
        <v>18.5</v>
      </c>
      <c r="X399">
        <v>6.5</v>
      </c>
    </row>
    <row r="400" spans="1:24" x14ac:dyDescent="0.2">
      <c r="A400">
        <v>2013002</v>
      </c>
      <c r="B400">
        <v>9</v>
      </c>
      <c r="C400">
        <v>2013002009</v>
      </c>
      <c r="D400" t="s">
        <v>45</v>
      </c>
      <c r="E400" t="str">
        <f>VLOOKUP(D400,[1]!Species_table[[SpeciesID]:[ID_new]],5,FALSE)</f>
        <v>LETLE02</v>
      </c>
      <c r="F400" t="str">
        <f>VLOOKUP(E400,[1]!Species_table[[ID_new]:[Sci_name_new]],2,FALSE)</f>
        <v>Lethrinus lentjan</v>
      </c>
      <c r="G400" t="str">
        <f>VLOOKUP(E400,[1]!Species_table[[ID_new]:[fam_new]],3,FALSE)</f>
        <v>LETHRINIDAE</v>
      </c>
      <c r="H400" t="s">
        <v>44</v>
      </c>
      <c r="I400">
        <f t="shared" si="6"/>
        <v>1</v>
      </c>
      <c r="J400">
        <v>1.4</v>
      </c>
      <c r="K400">
        <v>3</v>
      </c>
      <c r="L400">
        <v>25</v>
      </c>
      <c r="M400">
        <v>37.712833330000002</v>
      </c>
      <c r="N400">
        <v>18.919</v>
      </c>
      <c r="O400">
        <v>7</v>
      </c>
      <c r="Q400" t="s">
        <v>38</v>
      </c>
      <c r="R400" s="1">
        <v>41423.743750000001</v>
      </c>
      <c r="S400" s="1">
        <v>41424.364583333336</v>
      </c>
      <c r="T400">
        <v>14.916</v>
      </c>
      <c r="U400">
        <v>149</v>
      </c>
      <c r="V400">
        <v>150</v>
      </c>
      <c r="W400">
        <v>17.850000000000001</v>
      </c>
      <c r="X400">
        <v>8.75</v>
      </c>
    </row>
    <row r="401" spans="1:24" x14ac:dyDescent="0.2">
      <c r="A401">
        <v>2013002</v>
      </c>
      <c r="B401">
        <v>9</v>
      </c>
      <c r="C401">
        <v>2013002009</v>
      </c>
      <c r="D401" t="s">
        <v>45</v>
      </c>
      <c r="E401" t="str">
        <f>VLOOKUP(D401,[1]!Species_table[[SpeciesID]:[ID_new]],5,FALSE)</f>
        <v>LETLE02</v>
      </c>
      <c r="F401" t="str">
        <f>VLOOKUP(E401,[1]!Species_table[[ID_new]:[Sci_name_new]],2,FALSE)</f>
        <v>Lethrinus lentjan</v>
      </c>
      <c r="G401" t="str">
        <f>VLOOKUP(E401,[1]!Species_table[[ID_new]:[fam_new]],3,FALSE)</f>
        <v>LETHRINIDAE</v>
      </c>
      <c r="H401" t="s">
        <v>44</v>
      </c>
      <c r="I401">
        <f t="shared" si="6"/>
        <v>1</v>
      </c>
      <c r="J401">
        <v>1.05</v>
      </c>
      <c r="K401">
        <v>3</v>
      </c>
      <c r="L401">
        <v>25</v>
      </c>
      <c r="M401">
        <v>37.712833330000002</v>
      </c>
      <c r="N401">
        <v>18.919</v>
      </c>
      <c r="O401">
        <v>7</v>
      </c>
      <c r="Q401" t="s">
        <v>38</v>
      </c>
      <c r="R401" s="1">
        <v>41423.743750000001</v>
      </c>
      <c r="S401" s="1">
        <v>41424.364583333336</v>
      </c>
      <c r="T401">
        <v>14.916</v>
      </c>
      <c r="U401">
        <v>149</v>
      </c>
      <c r="V401">
        <v>150</v>
      </c>
      <c r="W401">
        <v>17.850000000000001</v>
      </c>
      <c r="X401">
        <v>8.75</v>
      </c>
    </row>
    <row r="402" spans="1:24" x14ac:dyDescent="0.2">
      <c r="A402">
        <v>2013002</v>
      </c>
      <c r="B402">
        <v>9</v>
      </c>
      <c r="C402">
        <v>2013002009</v>
      </c>
      <c r="D402" t="s">
        <v>43</v>
      </c>
      <c r="E402" t="str">
        <f>VLOOKUP(D402,[1]!Species_table[[SpeciesID]:[ID_new]],5,FALSE)</f>
        <v>LETLE13</v>
      </c>
      <c r="F402" t="str">
        <f>VLOOKUP(E402,[1]!Species_table[[ID_new]:[Sci_name_new]],2,FALSE)</f>
        <v>Lethrinus mahsena</v>
      </c>
      <c r="G402" t="str">
        <f>VLOOKUP(E402,[1]!Species_table[[ID_new]:[fam_new]],3,FALSE)</f>
        <v>LETHRINIDAE</v>
      </c>
      <c r="H402" t="s">
        <v>44</v>
      </c>
      <c r="I402">
        <f t="shared" si="6"/>
        <v>1</v>
      </c>
      <c r="J402">
        <v>4.1900000000000004</v>
      </c>
      <c r="K402">
        <v>2</v>
      </c>
      <c r="L402">
        <v>25</v>
      </c>
      <c r="M402">
        <v>37.712833330000002</v>
      </c>
      <c r="N402">
        <v>18.919</v>
      </c>
      <c r="O402">
        <v>7</v>
      </c>
      <c r="Q402" t="s">
        <v>38</v>
      </c>
      <c r="R402" s="1">
        <v>41423.743750000001</v>
      </c>
      <c r="S402" s="1">
        <v>41424.364583333336</v>
      </c>
      <c r="T402">
        <v>14.916</v>
      </c>
      <c r="U402">
        <v>149</v>
      </c>
      <c r="V402">
        <v>150</v>
      </c>
      <c r="W402">
        <v>17.850000000000001</v>
      </c>
      <c r="X402">
        <v>8.75</v>
      </c>
    </row>
    <row r="403" spans="1:24" x14ac:dyDescent="0.2">
      <c r="A403">
        <v>2013002</v>
      </c>
      <c r="B403">
        <v>10</v>
      </c>
      <c r="C403">
        <v>2013002010</v>
      </c>
      <c r="D403" t="s">
        <v>28</v>
      </c>
      <c r="E403" t="str">
        <f>VLOOKUP(D403,[1]!Species_table[[SpeciesID]:[ID_new]],5,FALSE)</f>
        <v>LUTLU06</v>
      </c>
      <c r="F403" t="str">
        <f>VLOOKUP(E403,[1]!Species_table[[ID_new]:[Sci_name_new]],2,FALSE)</f>
        <v>Lutjanus bohar</v>
      </c>
      <c r="G403" t="str">
        <f>VLOOKUP(E403,[1]!Species_table[[ID_new]:[fam_new]],3,FALSE)</f>
        <v>LUTJANIDAE</v>
      </c>
      <c r="H403" t="s">
        <v>29</v>
      </c>
      <c r="I403">
        <f t="shared" si="6"/>
        <v>1</v>
      </c>
      <c r="J403">
        <v>2.98</v>
      </c>
      <c r="K403">
        <v>2</v>
      </c>
      <c r="L403">
        <v>27</v>
      </c>
      <c r="M403">
        <v>37.706499999999998</v>
      </c>
      <c r="N403">
        <v>18.921166670000002</v>
      </c>
      <c r="O403">
        <v>7</v>
      </c>
      <c r="Q403" t="s">
        <v>38</v>
      </c>
      <c r="R403" s="1">
        <v>41423.750694444447</v>
      </c>
      <c r="S403" s="1">
        <v>41424.285416666666</v>
      </c>
      <c r="T403">
        <v>12.85</v>
      </c>
      <c r="U403">
        <v>149</v>
      </c>
      <c r="V403">
        <v>150</v>
      </c>
      <c r="W403">
        <v>18.016999999999999</v>
      </c>
      <c r="X403">
        <v>6.85</v>
      </c>
    </row>
    <row r="404" spans="1:24" x14ac:dyDescent="0.2">
      <c r="A404">
        <v>2013002</v>
      </c>
      <c r="B404">
        <v>10</v>
      </c>
      <c r="C404">
        <v>2013002010</v>
      </c>
      <c r="D404" t="s">
        <v>47</v>
      </c>
      <c r="E404" t="str">
        <f>VLOOKUP(D404,[1]!Species_table[[SpeciesID]:[ID_new]],5,FALSE)</f>
        <v>SEREP07</v>
      </c>
      <c r="F404" t="str">
        <f>VLOOKUP(E404,[1]!Species_table[[ID_new]:[Sci_name_new]],2,FALSE)</f>
        <v>Epinephelus tauvina</v>
      </c>
      <c r="G404" t="str">
        <f>VLOOKUP(E404,[1]!Species_table[[ID_new]:[fam_new]],3,FALSE)</f>
        <v>SERRANIDAE</v>
      </c>
      <c r="H404" t="s">
        <v>36</v>
      </c>
      <c r="I404">
        <f t="shared" si="6"/>
        <v>1</v>
      </c>
      <c r="J404">
        <v>13.81</v>
      </c>
      <c r="K404">
        <v>2</v>
      </c>
      <c r="L404">
        <v>27</v>
      </c>
      <c r="M404">
        <v>37.706499999999998</v>
      </c>
      <c r="N404">
        <v>18.921166670000002</v>
      </c>
      <c r="O404">
        <v>7</v>
      </c>
      <c r="Q404" t="s">
        <v>38</v>
      </c>
      <c r="R404" s="1">
        <v>41423.750694444447</v>
      </c>
      <c r="S404" s="1">
        <v>41424.285416666666</v>
      </c>
      <c r="T404">
        <v>12.85</v>
      </c>
      <c r="U404">
        <v>149</v>
      </c>
      <c r="V404">
        <v>150</v>
      </c>
      <c r="W404">
        <v>18.016999999999999</v>
      </c>
      <c r="X404">
        <v>6.85</v>
      </c>
    </row>
    <row r="405" spans="1:24" x14ac:dyDescent="0.2">
      <c r="A405">
        <v>2013002</v>
      </c>
      <c r="B405">
        <v>11</v>
      </c>
      <c r="C405">
        <v>2013002011</v>
      </c>
      <c r="D405" t="s">
        <v>34</v>
      </c>
      <c r="E405" t="str">
        <f>VLOOKUP(D405,[1]!Species_table[[SpeciesID]:[ID_new]],5,FALSE)</f>
        <v>HOLSA03</v>
      </c>
      <c r="F405" t="str">
        <f>VLOOKUP(E405,[1]!Species_table[[ID_new]:[Sci_name_new]],2,FALSE)</f>
        <v>Sargocentron spiniferum</v>
      </c>
      <c r="G405" t="str">
        <f>VLOOKUP(E405,[1]!Species_table[[ID_new]:[fam_new]],3,FALSE)</f>
        <v>HOLOCENTRIDAE</v>
      </c>
      <c r="H405" t="s">
        <v>27</v>
      </c>
      <c r="I405">
        <f t="shared" si="6"/>
        <v>0</v>
      </c>
      <c r="J405">
        <v>0.78</v>
      </c>
      <c r="K405">
        <v>1</v>
      </c>
      <c r="L405">
        <v>22</v>
      </c>
      <c r="M405">
        <v>37.627333329999999</v>
      </c>
      <c r="N405">
        <v>19.128833329999999</v>
      </c>
      <c r="O405">
        <v>6</v>
      </c>
      <c r="Q405" t="s">
        <v>23</v>
      </c>
      <c r="R405" s="1">
        <v>41432.645138888889</v>
      </c>
      <c r="S405" s="1">
        <v>41433.306944444441</v>
      </c>
      <c r="T405">
        <v>15.9</v>
      </c>
      <c r="U405">
        <v>158</v>
      </c>
      <c r="V405">
        <v>159</v>
      </c>
      <c r="W405">
        <v>15.483000000000001</v>
      </c>
      <c r="X405">
        <v>7.367</v>
      </c>
    </row>
    <row r="406" spans="1:24" x14ac:dyDescent="0.2">
      <c r="A406">
        <v>2013002</v>
      </c>
      <c r="B406">
        <v>11</v>
      </c>
      <c r="C406">
        <v>2013002011</v>
      </c>
      <c r="D406" t="s">
        <v>28</v>
      </c>
      <c r="E406" t="str">
        <f>VLOOKUP(D406,[1]!Species_table[[SpeciesID]:[ID_new]],5,FALSE)</f>
        <v>LUTLU06</v>
      </c>
      <c r="F406" t="str">
        <f>VLOOKUP(E406,[1]!Species_table[[ID_new]:[Sci_name_new]],2,FALSE)</f>
        <v>Lutjanus bohar</v>
      </c>
      <c r="G406" t="str">
        <f>VLOOKUP(E406,[1]!Species_table[[ID_new]:[fam_new]],3,FALSE)</f>
        <v>LUTJANIDAE</v>
      </c>
      <c r="H406" t="s">
        <v>29</v>
      </c>
      <c r="I406">
        <f t="shared" si="6"/>
        <v>1</v>
      </c>
      <c r="J406">
        <v>2.56</v>
      </c>
      <c r="K406">
        <v>1</v>
      </c>
      <c r="L406">
        <v>22</v>
      </c>
      <c r="M406">
        <v>37.627333329999999</v>
      </c>
      <c r="N406">
        <v>19.128833329999999</v>
      </c>
      <c r="O406">
        <v>6</v>
      </c>
      <c r="Q406" t="s">
        <v>23</v>
      </c>
      <c r="R406" s="1">
        <v>41432.645138888889</v>
      </c>
      <c r="S406" s="1">
        <v>41433.306944444441</v>
      </c>
      <c r="T406">
        <v>15.9</v>
      </c>
      <c r="U406">
        <v>158</v>
      </c>
      <c r="V406">
        <v>159</v>
      </c>
      <c r="W406">
        <v>15.483000000000001</v>
      </c>
      <c r="X406">
        <v>7.367</v>
      </c>
    </row>
    <row r="407" spans="1:24" x14ac:dyDescent="0.2">
      <c r="A407">
        <v>2013002</v>
      </c>
      <c r="B407">
        <v>12</v>
      </c>
      <c r="C407">
        <v>2013002012</v>
      </c>
      <c r="D407" t="s">
        <v>26</v>
      </c>
      <c r="E407" t="str">
        <f>VLOOKUP(D407,[1]!Species_table[[SpeciesID]:[ID_new]],5,FALSE)</f>
        <v>NOCATCH</v>
      </c>
      <c r="F407" t="str">
        <f>VLOOKUP(E407,[1]!Species_table[[ID_new]:[Sci_name_new]],2,FALSE)</f>
        <v>NO CATCH</v>
      </c>
      <c r="G407" t="str">
        <f>VLOOKUP(E407,[1]!Species_table[[ID_new]:[fam_new]],3,FALSE)</f>
        <v>NO CATCH</v>
      </c>
      <c r="H407" t="s">
        <v>27</v>
      </c>
      <c r="I407">
        <f t="shared" si="6"/>
        <v>0</v>
      </c>
      <c r="J407">
        <v>0</v>
      </c>
      <c r="K407">
        <v>0</v>
      </c>
      <c r="L407">
        <v>29</v>
      </c>
      <c r="M407">
        <v>37.686</v>
      </c>
      <c r="N407">
        <v>18.93783333</v>
      </c>
      <c r="O407">
        <v>5</v>
      </c>
      <c r="Q407" t="s">
        <v>23</v>
      </c>
      <c r="R407" s="1">
        <v>41423.771527777775</v>
      </c>
      <c r="S407" s="1">
        <v>41424.31527777778</v>
      </c>
      <c r="T407">
        <v>13.05</v>
      </c>
      <c r="U407">
        <v>149</v>
      </c>
      <c r="V407">
        <v>150</v>
      </c>
      <c r="W407">
        <v>18.516999999999999</v>
      </c>
      <c r="X407">
        <v>7.5670000000000002</v>
      </c>
    </row>
    <row r="408" spans="1:24" x14ac:dyDescent="0.2">
      <c r="A408">
        <v>2013002</v>
      </c>
      <c r="B408">
        <v>13</v>
      </c>
      <c r="C408">
        <v>2013002013</v>
      </c>
      <c r="D408" t="s">
        <v>26</v>
      </c>
      <c r="E408" t="str">
        <f>VLOOKUP(D408,[1]!Species_table[[SpeciesID]:[ID_new]],5,FALSE)</f>
        <v>NOCATCH</v>
      </c>
      <c r="F408" t="str">
        <f>VLOOKUP(E408,[1]!Species_table[[ID_new]:[Sci_name_new]],2,FALSE)</f>
        <v>NO CATCH</v>
      </c>
      <c r="G408" t="str">
        <f>VLOOKUP(E408,[1]!Species_table[[ID_new]:[fam_new]],3,FALSE)</f>
        <v>NO CATCH</v>
      </c>
      <c r="H408" t="s">
        <v>27</v>
      </c>
      <c r="I408">
        <f t="shared" si="6"/>
        <v>0</v>
      </c>
      <c r="J408">
        <v>0</v>
      </c>
      <c r="K408">
        <v>0</v>
      </c>
      <c r="L408">
        <v>30</v>
      </c>
      <c r="M408">
        <v>37.66866667</v>
      </c>
      <c r="N408">
        <v>18.94316667</v>
      </c>
      <c r="O408">
        <v>5</v>
      </c>
      <c r="Q408" t="s">
        <v>23</v>
      </c>
      <c r="R408" s="1">
        <v>41423.779166666667</v>
      </c>
      <c r="S408" s="1">
        <v>41424.322222222225</v>
      </c>
      <c r="T408">
        <v>13.032999999999999</v>
      </c>
      <c r="U408">
        <v>149</v>
      </c>
      <c r="V408">
        <v>150</v>
      </c>
      <c r="W408">
        <v>18.7</v>
      </c>
      <c r="X408">
        <v>7.7329999999999997</v>
      </c>
    </row>
    <row r="409" spans="1:24" x14ac:dyDescent="0.2">
      <c r="A409">
        <v>2013002</v>
      </c>
      <c r="B409">
        <v>14</v>
      </c>
      <c r="C409">
        <v>2013002014</v>
      </c>
      <c r="D409" t="s">
        <v>43</v>
      </c>
      <c r="E409" t="str">
        <f>VLOOKUP(D409,[1]!Species_table[[SpeciesID]:[ID_new]],5,FALSE)</f>
        <v>LETLE13</v>
      </c>
      <c r="F409" t="str">
        <f>VLOOKUP(E409,[1]!Species_table[[ID_new]:[Sci_name_new]],2,FALSE)</f>
        <v>Lethrinus mahsena</v>
      </c>
      <c r="G409" t="str">
        <f>VLOOKUP(E409,[1]!Species_table[[ID_new]:[fam_new]],3,FALSE)</f>
        <v>LETHRINIDAE</v>
      </c>
      <c r="H409" t="s">
        <v>44</v>
      </c>
      <c r="I409">
        <f t="shared" si="6"/>
        <v>1</v>
      </c>
      <c r="J409">
        <v>1.32</v>
      </c>
      <c r="K409">
        <v>2</v>
      </c>
      <c r="L409">
        <v>15</v>
      </c>
      <c r="M409">
        <v>37.66866667</v>
      </c>
      <c r="N409">
        <v>18.946333330000002</v>
      </c>
      <c r="O409">
        <v>5</v>
      </c>
      <c r="Q409" t="s">
        <v>23</v>
      </c>
      <c r="R409" s="1">
        <v>41423.789583333331</v>
      </c>
      <c r="S409" s="1">
        <v>41424.332638888889</v>
      </c>
      <c r="T409">
        <v>13.032999999999999</v>
      </c>
      <c r="U409">
        <v>149</v>
      </c>
      <c r="V409">
        <v>150</v>
      </c>
      <c r="W409">
        <v>18.95</v>
      </c>
      <c r="X409">
        <v>7.9829999999999997</v>
      </c>
    </row>
    <row r="410" spans="1:24" x14ac:dyDescent="0.2">
      <c r="A410">
        <v>2013002</v>
      </c>
      <c r="B410">
        <v>14</v>
      </c>
      <c r="C410">
        <v>2013002014</v>
      </c>
      <c r="D410" t="s">
        <v>30</v>
      </c>
      <c r="E410" t="str">
        <f>VLOOKUP(D410,[1]!Species_table[[SpeciesID]:[ID_new]],5,FALSE)</f>
        <v>SHACAB1</v>
      </c>
      <c r="F410" t="str">
        <f>VLOOKUP(E410,[1]!Species_table[[ID_new]:[Sci_name_new]],2,FALSE)</f>
        <v>Triaenodon obesus</v>
      </c>
      <c r="G410" t="str">
        <f>VLOOKUP(E410,[1]!Species_table[[ID_new]:[fam_new]],3,FALSE)</f>
        <v>Carcharhinidae</v>
      </c>
      <c r="H410" t="s">
        <v>31</v>
      </c>
      <c r="I410">
        <f t="shared" si="6"/>
        <v>1</v>
      </c>
      <c r="J410">
        <v>2.4300000000000002</v>
      </c>
      <c r="K410">
        <v>1</v>
      </c>
      <c r="L410">
        <v>15</v>
      </c>
      <c r="M410">
        <v>37.66866667</v>
      </c>
      <c r="N410">
        <v>18.946333330000002</v>
      </c>
      <c r="O410">
        <v>5</v>
      </c>
      <c r="Q410" t="s">
        <v>23</v>
      </c>
      <c r="R410" s="1">
        <v>41423.789583333331</v>
      </c>
      <c r="S410" s="1">
        <v>41424.332638888889</v>
      </c>
      <c r="T410">
        <v>13.032999999999999</v>
      </c>
      <c r="U410">
        <v>149</v>
      </c>
      <c r="V410">
        <v>150</v>
      </c>
      <c r="W410">
        <v>18.95</v>
      </c>
      <c r="X410">
        <v>7.9829999999999997</v>
      </c>
    </row>
    <row r="411" spans="1:24" x14ac:dyDescent="0.2">
      <c r="A411">
        <v>2013002</v>
      </c>
      <c r="B411">
        <v>15</v>
      </c>
      <c r="C411">
        <v>2013002015</v>
      </c>
      <c r="D411" t="s">
        <v>26</v>
      </c>
      <c r="E411" t="str">
        <f>VLOOKUP(D411,[1]!Species_table[[SpeciesID]:[ID_new]],5,FALSE)</f>
        <v>NOCATCH</v>
      </c>
      <c r="F411" t="str">
        <f>VLOOKUP(E411,[1]!Species_table[[ID_new]:[Sci_name_new]],2,FALSE)</f>
        <v>NO CATCH</v>
      </c>
      <c r="G411" t="str">
        <f>VLOOKUP(E411,[1]!Species_table[[ID_new]:[fam_new]],3,FALSE)</f>
        <v>NO CATCH</v>
      </c>
      <c r="H411" t="s">
        <v>27</v>
      </c>
      <c r="I411">
        <f t="shared" si="6"/>
        <v>0</v>
      </c>
      <c r="J411">
        <v>0</v>
      </c>
      <c r="K411">
        <v>0</v>
      </c>
      <c r="L411">
        <v>28</v>
      </c>
      <c r="M411">
        <v>37.686833329999999</v>
      </c>
      <c r="N411">
        <v>18.935500000000001</v>
      </c>
      <c r="O411">
        <v>5</v>
      </c>
      <c r="Q411" t="s">
        <v>23</v>
      </c>
      <c r="R411" s="1">
        <v>41423.800000000003</v>
      </c>
      <c r="S411" s="1">
        <v>41424.305555555555</v>
      </c>
      <c r="T411">
        <v>12.15</v>
      </c>
      <c r="U411">
        <v>149</v>
      </c>
      <c r="V411">
        <v>150</v>
      </c>
      <c r="W411">
        <v>19.2</v>
      </c>
      <c r="X411">
        <v>7.3330000000000002</v>
      </c>
    </row>
    <row r="412" spans="1:24" x14ac:dyDescent="0.2">
      <c r="A412">
        <v>2013002</v>
      </c>
      <c r="B412">
        <v>16</v>
      </c>
      <c r="C412">
        <v>2013002016</v>
      </c>
      <c r="D412" t="s">
        <v>67</v>
      </c>
      <c r="E412" t="str">
        <f>VLOOKUP(D412,[1]!Species_table[[SpeciesID]:[ID_new]],5,FALSE)</f>
        <v>BELTY08</v>
      </c>
      <c r="F412" t="str">
        <f>VLOOKUP(E412,[1]!Species_table[[ID_new]:[Sci_name_new]],2,FALSE)</f>
        <v>Tylosurus choram</v>
      </c>
      <c r="G412" t="str">
        <f>VLOOKUP(E412,[1]!Species_table[[ID_new]:[fam_new]],3,FALSE)</f>
        <v>BELONIDAE</v>
      </c>
      <c r="H412" t="s">
        <v>27</v>
      </c>
      <c r="I412">
        <f t="shared" si="6"/>
        <v>0</v>
      </c>
      <c r="J412">
        <v>1.1200000000000001</v>
      </c>
      <c r="K412">
        <v>1</v>
      </c>
      <c r="L412">
        <v>0</v>
      </c>
      <c r="M412">
        <v>37.71766667</v>
      </c>
      <c r="N412">
        <v>18.9175</v>
      </c>
      <c r="O412">
        <v>7</v>
      </c>
      <c r="Q412" t="s">
        <v>38</v>
      </c>
      <c r="R412" s="1">
        <v>41423</v>
      </c>
      <c r="S412" s="1">
        <v>41424</v>
      </c>
      <c r="T412">
        <v>24</v>
      </c>
      <c r="U412">
        <v>149</v>
      </c>
      <c r="V412">
        <v>150</v>
      </c>
      <c r="W412">
        <v>0</v>
      </c>
      <c r="X412">
        <v>0</v>
      </c>
    </row>
    <row r="413" spans="1:24" x14ac:dyDescent="0.2">
      <c r="A413">
        <v>2013002</v>
      </c>
      <c r="B413">
        <v>16</v>
      </c>
      <c r="C413">
        <v>2013002016</v>
      </c>
      <c r="D413" t="s">
        <v>70</v>
      </c>
      <c r="E413" t="str">
        <f>VLOOKUP(D413,[1]!Species_table[[SpeciesID]:[ID_new]],5,FALSE)</f>
        <v>CARCS13</v>
      </c>
      <c r="F413" t="str">
        <f>VLOOKUP(E413,[1]!Species_table[[ID_new]:[Sci_name_new]],2,FALSE)</f>
        <v>Carangoides bajad</v>
      </c>
      <c r="G413" t="str">
        <f>VLOOKUP(E413,[1]!Species_table[[ID_new]:[fam_new]],3,FALSE)</f>
        <v>CARANGIDAE</v>
      </c>
      <c r="H413" t="s">
        <v>22</v>
      </c>
      <c r="I413">
        <f t="shared" si="6"/>
        <v>1</v>
      </c>
      <c r="J413">
        <v>0.9</v>
      </c>
      <c r="K413">
        <v>1</v>
      </c>
      <c r="L413">
        <v>0</v>
      </c>
      <c r="M413">
        <v>37.71766667</v>
      </c>
      <c r="N413">
        <v>18.9175</v>
      </c>
      <c r="O413">
        <v>7</v>
      </c>
      <c r="Q413" t="s">
        <v>38</v>
      </c>
      <c r="R413" s="1">
        <v>41423</v>
      </c>
      <c r="S413" s="1">
        <v>41424</v>
      </c>
      <c r="T413">
        <v>24</v>
      </c>
      <c r="U413">
        <v>149</v>
      </c>
      <c r="V413">
        <v>150</v>
      </c>
      <c r="W413">
        <v>0</v>
      </c>
      <c r="X413">
        <v>0</v>
      </c>
    </row>
    <row r="414" spans="1:24" x14ac:dyDescent="0.2">
      <c r="A414">
        <v>2013002</v>
      </c>
      <c r="B414">
        <v>16</v>
      </c>
      <c r="C414">
        <v>2013002016</v>
      </c>
      <c r="D414" t="s">
        <v>91</v>
      </c>
      <c r="E414" t="str">
        <f>VLOOKUP(D414,[1]!Species_table[[SpeciesID]:[ID_new]],5,FALSE)</f>
        <v>CARDE08</v>
      </c>
      <c r="F414" t="str">
        <f>VLOOKUP(E414,[1]!Species_table[[ID_new]:[Sci_name_new]],2,FALSE)</f>
        <v>Decapterus russelli</v>
      </c>
      <c r="G414" t="str">
        <f>VLOOKUP(E414,[1]!Species_table[[ID_new]:[fam_new]],3,FALSE)</f>
        <v>CARANGIDAE</v>
      </c>
      <c r="H414" t="s">
        <v>25</v>
      </c>
      <c r="I414">
        <f t="shared" si="6"/>
        <v>0</v>
      </c>
      <c r="J414">
        <v>0.22</v>
      </c>
      <c r="K414">
        <v>1</v>
      </c>
      <c r="L414">
        <v>0</v>
      </c>
      <c r="M414">
        <v>37.71766667</v>
      </c>
      <c r="N414">
        <v>18.9175</v>
      </c>
      <c r="O414">
        <v>7</v>
      </c>
      <c r="Q414" t="s">
        <v>38</v>
      </c>
      <c r="R414" s="1">
        <v>41423</v>
      </c>
      <c r="S414" s="1">
        <v>41424</v>
      </c>
      <c r="T414">
        <v>24</v>
      </c>
      <c r="U414">
        <v>149</v>
      </c>
      <c r="V414">
        <v>150</v>
      </c>
      <c r="W414">
        <v>0</v>
      </c>
      <c r="X414">
        <v>0</v>
      </c>
    </row>
    <row r="415" spans="1:24" x14ac:dyDescent="0.2">
      <c r="A415">
        <v>2013002</v>
      </c>
      <c r="B415">
        <v>16</v>
      </c>
      <c r="C415">
        <v>2013002016</v>
      </c>
      <c r="D415" t="s">
        <v>21</v>
      </c>
      <c r="E415" t="str">
        <f>VLOOKUP(D415,[1]!Species_table[[SpeciesID]:[ID_new]],5,FALSE)</f>
        <v>CARSC04</v>
      </c>
      <c r="F415" t="str">
        <f>VLOOKUP(E415,[1]!Species_table[[ID_new]:[Sci_name_new]],2,FALSE)</f>
        <v>Scomberoides lysan</v>
      </c>
      <c r="G415" t="str">
        <f>VLOOKUP(E415,[1]!Species_table[[ID_new]:[fam_new]],3,FALSE)</f>
        <v>CARANGIDAE</v>
      </c>
      <c r="H415" t="s">
        <v>22</v>
      </c>
      <c r="I415">
        <f t="shared" si="6"/>
        <v>1</v>
      </c>
      <c r="J415">
        <v>0.98</v>
      </c>
      <c r="K415">
        <v>4</v>
      </c>
      <c r="L415">
        <v>0</v>
      </c>
      <c r="M415">
        <v>37.71766667</v>
      </c>
      <c r="N415">
        <v>18.9175</v>
      </c>
      <c r="O415">
        <v>7</v>
      </c>
      <c r="Q415" t="s">
        <v>38</v>
      </c>
      <c r="R415" s="1">
        <v>41423</v>
      </c>
      <c r="S415" s="1">
        <v>41424</v>
      </c>
      <c r="T415">
        <v>24</v>
      </c>
      <c r="U415">
        <v>149</v>
      </c>
      <c r="V415">
        <v>150</v>
      </c>
      <c r="W415">
        <v>0</v>
      </c>
      <c r="X415">
        <v>0</v>
      </c>
    </row>
    <row r="416" spans="1:24" x14ac:dyDescent="0.2">
      <c r="A416">
        <v>2013002</v>
      </c>
      <c r="B416">
        <v>16</v>
      </c>
      <c r="C416">
        <v>2013002016</v>
      </c>
      <c r="D416" t="s">
        <v>49</v>
      </c>
      <c r="E416" t="str">
        <f>VLOOKUP(D416,[1]!Species_table[[SpeciesID]:[ID_new]],5,FALSE)</f>
        <v>CHRCH01</v>
      </c>
      <c r="F416" t="str">
        <f>VLOOKUP(E416,[1]!Species_table[[ID_new]:[Sci_name_new]],2,FALSE)</f>
        <v>Chirocentrus dorab</v>
      </c>
      <c r="G416" t="str">
        <f>VLOOKUP(E416,[1]!Species_table[[ID_new]:[fam_new]],3,FALSE)</f>
        <v>CHIROCENTRIDAE</v>
      </c>
      <c r="H416" t="s">
        <v>50</v>
      </c>
      <c r="I416">
        <f t="shared" si="6"/>
        <v>1</v>
      </c>
      <c r="J416">
        <v>8.06</v>
      </c>
      <c r="K416">
        <v>16</v>
      </c>
      <c r="L416">
        <v>0</v>
      </c>
      <c r="M416">
        <v>37.71766667</v>
      </c>
      <c r="N416">
        <v>18.9175</v>
      </c>
      <c r="O416">
        <v>7</v>
      </c>
      <c r="Q416" t="s">
        <v>38</v>
      </c>
      <c r="R416" s="1">
        <v>41423</v>
      </c>
      <c r="S416" s="1">
        <v>41424</v>
      </c>
      <c r="T416">
        <v>24</v>
      </c>
      <c r="U416">
        <v>149</v>
      </c>
      <c r="V416">
        <v>150</v>
      </c>
      <c r="W416">
        <v>0</v>
      </c>
      <c r="X416">
        <v>0</v>
      </c>
    </row>
    <row r="417" spans="1:24" x14ac:dyDescent="0.2">
      <c r="A417">
        <v>2013002</v>
      </c>
      <c r="B417">
        <v>16</v>
      </c>
      <c r="C417">
        <v>2013002016</v>
      </c>
      <c r="D417" t="s">
        <v>54</v>
      </c>
      <c r="E417" t="str">
        <f>VLOOKUP(D417,[1]!Species_table[[SpeciesID]:[ID_new]],5,FALSE)</f>
        <v>HAEPL01</v>
      </c>
      <c r="F417" t="str">
        <f>VLOOKUP(E417,[1]!Species_table[[ID_new]:[Sci_name_new]],2,FALSE)</f>
        <v>Plectorhinchus gaterinus</v>
      </c>
      <c r="G417" t="str">
        <f>VLOOKUP(E417,[1]!Species_table[[ID_new]:[fam_new]],3,FALSE)</f>
        <v>HAEMULIDAE</v>
      </c>
      <c r="H417" t="s">
        <v>27</v>
      </c>
      <c r="I417">
        <f t="shared" si="6"/>
        <v>0</v>
      </c>
      <c r="J417">
        <v>0.28999999999999998</v>
      </c>
      <c r="K417">
        <v>1</v>
      </c>
      <c r="L417">
        <v>0</v>
      </c>
      <c r="M417">
        <v>37.71766667</v>
      </c>
      <c r="N417">
        <v>18.9175</v>
      </c>
      <c r="O417">
        <v>7</v>
      </c>
      <c r="Q417" t="s">
        <v>38</v>
      </c>
      <c r="R417" s="1">
        <v>41423</v>
      </c>
      <c r="S417" s="1">
        <v>41424</v>
      </c>
      <c r="T417">
        <v>24</v>
      </c>
      <c r="U417">
        <v>149</v>
      </c>
      <c r="V417">
        <v>150</v>
      </c>
      <c r="W417">
        <v>0</v>
      </c>
      <c r="X417">
        <v>0</v>
      </c>
    </row>
    <row r="418" spans="1:24" x14ac:dyDescent="0.2">
      <c r="A418">
        <v>2013002</v>
      </c>
      <c r="B418">
        <v>16</v>
      </c>
      <c r="C418">
        <v>2013002016</v>
      </c>
      <c r="D418" t="s">
        <v>92</v>
      </c>
      <c r="E418" t="str">
        <f>VLOOKUP(D418,[1]!Species_table[[SpeciesID]:[ID_new]],5,FALSE)</f>
        <v>HOLMY02</v>
      </c>
      <c r="F418" t="str">
        <f>VLOOKUP(E418,[1]!Species_table[[ID_new]:[Sci_name_new]],2,FALSE)</f>
        <v>Myripristis murdjan</v>
      </c>
      <c r="G418" t="str">
        <f>VLOOKUP(E418,[1]!Species_table[[ID_new]:[fam_new]],3,FALSE)</f>
        <v>HOLOCENTRIDAE</v>
      </c>
      <c r="H418" t="s">
        <v>27</v>
      </c>
      <c r="I418">
        <f t="shared" si="6"/>
        <v>0</v>
      </c>
      <c r="J418">
        <v>0.11</v>
      </c>
      <c r="K418">
        <v>3</v>
      </c>
      <c r="L418">
        <v>0</v>
      </c>
      <c r="M418">
        <v>37.71766667</v>
      </c>
      <c r="N418">
        <v>18.9175</v>
      </c>
      <c r="O418">
        <v>7</v>
      </c>
      <c r="Q418" t="s">
        <v>38</v>
      </c>
      <c r="R418" s="1">
        <v>41423</v>
      </c>
      <c r="S418" s="1">
        <v>41424</v>
      </c>
      <c r="T418">
        <v>24</v>
      </c>
      <c r="U418">
        <v>149</v>
      </c>
      <c r="V418">
        <v>150</v>
      </c>
      <c r="W418">
        <v>0</v>
      </c>
      <c r="X418">
        <v>0</v>
      </c>
    </row>
    <row r="419" spans="1:24" x14ac:dyDescent="0.2">
      <c r="A419">
        <v>2013002</v>
      </c>
      <c r="B419">
        <v>16</v>
      </c>
      <c r="C419">
        <v>2013002016</v>
      </c>
      <c r="D419" t="s">
        <v>34</v>
      </c>
      <c r="E419" t="str">
        <f>VLOOKUP(D419,[1]!Species_table[[SpeciesID]:[ID_new]],5,FALSE)</f>
        <v>HOLSA03</v>
      </c>
      <c r="F419" t="str">
        <f>VLOOKUP(E419,[1]!Species_table[[ID_new]:[Sci_name_new]],2,FALSE)</f>
        <v>Sargocentron spiniferum</v>
      </c>
      <c r="G419" t="str">
        <f>VLOOKUP(E419,[1]!Species_table[[ID_new]:[fam_new]],3,FALSE)</f>
        <v>HOLOCENTRIDAE</v>
      </c>
      <c r="H419" t="s">
        <v>27</v>
      </c>
      <c r="I419">
        <f t="shared" si="6"/>
        <v>0</v>
      </c>
      <c r="J419">
        <v>0.28999999999999998</v>
      </c>
      <c r="K419">
        <v>1</v>
      </c>
      <c r="L419">
        <v>0</v>
      </c>
      <c r="M419">
        <v>37.71766667</v>
      </c>
      <c r="N419">
        <v>18.9175</v>
      </c>
      <c r="O419">
        <v>7</v>
      </c>
      <c r="Q419" t="s">
        <v>38</v>
      </c>
      <c r="R419" s="1">
        <v>41423</v>
      </c>
      <c r="S419" s="1">
        <v>41424</v>
      </c>
      <c r="T419">
        <v>24</v>
      </c>
      <c r="U419">
        <v>149</v>
      </c>
      <c r="V419">
        <v>150</v>
      </c>
      <c r="W419">
        <v>0</v>
      </c>
      <c r="X419">
        <v>0</v>
      </c>
    </row>
    <row r="420" spans="1:24" x14ac:dyDescent="0.2">
      <c r="A420">
        <v>2013002</v>
      </c>
      <c r="B420">
        <v>16</v>
      </c>
      <c r="C420">
        <v>2013002016</v>
      </c>
      <c r="D420" t="s">
        <v>93</v>
      </c>
      <c r="E420" t="str">
        <f>VLOOKUP(D420,[1]!Species_table[[SpeciesID]:[ID_new]],5,FALSE)</f>
        <v>LETLE27</v>
      </c>
      <c r="F420" t="str">
        <f>VLOOKUP(E420,[1]!Species_table[[ID_new]:[Sci_name_new]],2,FALSE)</f>
        <v xml:space="preserve">Lethrinus obsoletus </v>
      </c>
      <c r="G420" t="str">
        <f>VLOOKUP(E420,[1]!Species_table[[ID_new]:[fam_new]],3,FALSE)</f>
        <v>LETHRINIDAE</v>
      </c>
      <c r="H420" t="s">
        <v>44</v>
      </c>
      <c r="I420">
        <f t="shared" si="6"/>
        <v>1</v>
      </c>
      <c r="J420">
        <v>0.24</v>
      </c>
      <c r="K420">
        <v>1</v>
      </c>
      <c r="L420">
        <v>0</v>
      </c>
      <c r="M420">
        <v>37.71766667</v>
      </c>
      <c r="N420">
        <v>18.9175</v>
      </c>
      <c r="O420">
        <v>7</v>
      </c>
      <c r="Q420" t="s">
        <v>38</v>
      </c>
      <c r="R420" s="1">
        <v>41423</v>
      </c>
      <c r="S420" s="1">
        <v>41424</v>
      </c>
      <c r="T420">
        <v>24</v>
      </c>
      <c r="U420">
        <v>149</v>
      </c>
      <c r="V420">
        <v>150</v>
      </c>
      <c r="W420">
        <v>0</v>
      </c>
      <c r="X420">
        <v>0</v>
      </c>
    </row>
    <row r="421" spans="1:24" x14ac:dyDescent="0.2">
      <c r="A421">
        <v>2013002</v>
      </c>
      <c r="B421">
        <v>16</v>
      </c>
      <c r="C421">
        <v>2013002016</v>
      </c>
      <c r="D421" t="s">
        <v>94</v>
      </c>
      <c r="E421" t="str">
        <f>VLOOKUP(D421,[1]!Species_table[[SpeciesID]:[ID_new]],5,FALSE)</f>
        <v>LETMO01</v>
      </c>
      <c r="F421" t="str">
        <f>VLOOKUP(E421,[1]!Species_table[[ID_new]:[Sci_name_new]],2,FALSE)</f>
        <v>Monotaxis grandoculis</v>
      </c>
      <c r="G421" t="str">
        <f>VLOOKUP(E421,[1]!Species_table[[ID_new]:[fam_new]],3,FALSE)</f>
        <v>LETHRINIDAE</v>
      </c>
      <c r="H421" t="s">
        <v>44</v>
      </c>
      <c r="I421">
        <f t="shared" si="6"/>
        <v>1</v>
      </c>
      <c r="J421">
        <v>0.25</v>
      </c>
      <c r="K421">
        <v>1</v>
      </c>
      <c r="L421">
        <v>0</v>
      </c>
      <c r="M421">
        <v>37.71766667</v>
      </c>
      <c r="N421">
        <v>18.9175</v>
      </c>
      <c r="O421">
        <v>7</v>
      </c>
      <c r="Q421" t="s">
        <v>38</v>
      </c>
      <c r="R421" s="1">
        <v>41423</v>
      </c>
      <c r="S421" s="1">
        <v>41424</v>
      </c>
      <c r="T421">
        <v>24</v>
      </c>
      <c r="U421">
        <v>149</v>
      </c>
      <c r="V421">
        <v>150</v>
      </c>
      <c r="W421">
        <v>0</v>
      </c>
      <c r="X421">
        <v>0</v>
      </c>
    </row>
    <row r="422" spans="1:24" x14ac:dyDescent="0.2">
      <c r="A422">
        <v>2013002</v>
      </c>
      <c r="B422">
        <v>16</v>
      </c>
      <c r="C422">
        <v>2013002016</v>
      </c>
      <c r="D422" t="s">
        <v>28</v>
      </c>
      <c r="E422" t="str">
        <f>VLOOKUP(D422,[1]!Species_table[[SpeciesID]:[ID_new]],5,FALSE)</f>
        <v>LUTLU06</v>
      </c>
      <c r="F422" t="str">
        <f>VLOOKUP(E422,[1]!Species_table[[ID_new]:[Sci_name_new]],2,FALSE)</f>
        <v>Lutjanus bohar</v>
      </c>
      <c r="G422" t="str">
        <f>VLOOKUP(E422,[1]!Species_table[[ID_new]:[fam_new]],3,FALSE)</f>
        <v>LUTJANIDAE</v>
      </c>
      <c r="H422" t="s">
        <v>29</v>
      </c>
      <c r="I422">
        <f t="shared" si="6"/>
        <v>1</v>
      </c>
      <c r="J422">
        <v>0.12</v>
      </c>
      <c r="K422">
        <v>1</v>
      </c>
      <c r="L422">
        <v>0</v>
      </c>
      <c r="M422">
        <v>37.71766667</v>
      </c>
      <c r="N422">
        <v>18.9175</v>
      </c>
      <c r="O422">
        <v>7</v>
      </c>
      <c r="Q422" t="s">
        <v>38</v>
      </c>
      <c r="R422" s="1">
        <v>41423</v>
      </c>
      <c r="S422" s="1">
        <v>41424</v>
      </c>
      <c r="T422">
        <v>24</v>
      </c>
      <c r="U422">
        <v>149</v>
      </c>
      <c r="V422">
        <v>150</v>
      </c>
      <c r="W422">
        <v>0</v>
      </c>
      <c r="X422">
        <v>0</v>
      </c>
    </row>
    <row r="423" spans="1:24" x14ac:dyDescent="0.2">
      <c r="A423">
        <v>2013002</v>
      </c>
      <c r="B423">
        <v>16</v>
      </c>
      <c r="C423">
        <v>2013002016</v>
      </c>
      <c r="D423" t="s">
        <v>71</v>
      </c>
      <c r="E423" t="str">
        <f>VLOOKUP(D423,[1]!Species_table[[SpeciesID]:[ID_new]],5,FALSE)</f>
        <v>LUTLU50</v>
      </c>
      <c r="F423" t="str">
        <f>VLOOKUP(E423,[1]!Species_table[[ID_new]:[Sci_name_new]],2,FALSE)</f>
        <v>Lutjanus ehrenbergii</v>
      </c>
      <c r="G423" t="str">
        <f>VLOOKUP(E423,[1]!Species_table[[ID_new]:[fam_new]],3,FALSE)</f>
        <v>LUTJANIDAE</v>
      </c>
      <c r="H423" t="s">
        <v>29</v>
      </c>
      <c r="I423">
        <f t="shared" si="6"/>
        <v>1</v>
      </c>
      <c r="J423">
        <v>0.57999999999999996</v>
      </c>
      <c r="K423">
        <v>4</v>
      </c>
      <c r="L423">
        <v>0</v>
      </c>
      <c r="M423">
        <v>37.71766667</v>
      </c>
      <c r="N423">
        <v>18.9175</v>
      </c>
      <c r="O423">
        <v>7</v>
      </c>
      <c r="Q423" t="s">
        <v>38</v>
      </c>
      <c r="R423" s="1">
        <v>41423</v>
      </c>
      <c r="S423" s="1">
        <v>41424</v>
      </c>
      <c r="T423">
        <v>24</v>
      </c>
      <c r="U423">
        <v>149</v>
      </c>
      <c r="V423">
        <v>150</v>
      </c>
      <c r="W423">
        <v>0</v>
      </c>
      <c r="X423">
        <v>0</v>
      </c>
    </row>
    <row r="424" spans="1:24" x14ac:dyDescent="0.2">
      <c r="A424">
        <v>2013002</v>
      </c>
      <c r="B424">
        <v>16</v>
      </c>
      <c r="C424">
        <v>2013002016</v>
      </c>
      <c r="D424" t="s">
        <v>95</v>
      </c>
      <c r="E424" t="str">
        <f>VLOOKUP(D424,[1]!Species_table[[SpeciesID]:[ID_new]],5,FALSE)</f>
        <v>SCAHI02</v>
      </c>
      <c r="F424" t="str">
        <f>VLOOKUP(E424,[1]!Species_table[[ID_new]:[Sci_name_new]],2,FALSE)</f>
        <v>Hipposcarus harid</v>
      </c>
      <c r="G424" t="str">
        <f>VLOOKUP(E424,[1]!Species_table[[ID_new]:[fam_new]],3,FALSE)</f>
        <v>SCARIDAE</v>
      </c>
      <c r="H424" t="s">
        <v>27</v>
      </c>
      <c r="I424">
        <f t="shared" si="6"/>
        <v>0</v>
      </c>
      <c r="J424">
        <v>1.52</v>
      </c>
      <c r="K424">
        <v>4</v>
      </c>
      <c r="L424">
        <v>0</v>
      </c>
      <c r="M424">
        <v>37.71766667</v>
      </c>
      <c r="N424">
        <v>18.9175</v>
      </c>
      <c r="O424">
        <v>7</v>
      </c>
      <c r="Q424" t="s">
        <v>38</v>
      </c>
      <c r="R424" s="1">
        <v>41423</v>
      </c>
      <c r="S424" s="1">
        <v>41424</v>
      </c>
      <c r="T424">
        <v>24</v>
      </c>
      <c r="U424">
        <v>149</v>
      </c>
      <c r="V424">
        <v>150</v>
      </c>
      <c r="W424">
        <v>0</v>
      </c>
      <c r="X424">
        <v>0</v>
      </c>
    </row>
    <row r="425" spans="1:24" x14ac:dyDescent="0.2">
      <c r="A425">
        <v>2013002</v>
      </c>
      <c r="B425">
        <v>16</v>
      </c>
      <c r="C425">
        <v>2013002016</v>
      </c>
      <c r="D425" t="s">
        <v>96</v>
      </c>
      <c r="E425" t="str">
        <f>VLOOKUP(D425,[1]!Species_table[[SpeciesID]:[ID_new]],5,FALSE)</f>
        <v>SCASC62</v>
      </c>
      <c r="F425" t="str">
        <f>VLOOKUP(E425,[1]!Species_table[[ID_new]:[Sci_name_new]],2,FALSE)</f>
        <v>Scarus ferrugineus</v>
      </c>
      <c r="G425" t="str">
        <f>VLOOKUP(E425,[1]!Species_table[[ID_new]:[fam_new]],3,FALSE)</f>
        <v>SCARIDAE</v>
      </c>
      <c r="H425" t="s">
        <v>27</v>
      </c>
      <c r="I425">
        <f t="shared" si="6"/>
        <v>0</v>
      </c>
      <c r="J425">
        <v>0.41</v>
      </c>
      <c r="K425">
        <v>1</v>
      </c>
      <c r="L425">
        <v>0</v>
      </c>
      <c r="M425">
        <v>37.71766667</v>
      </c>
      <c r="N425">
        <v>18.9175</v>
      </c>
      <c r="O425">
        <v>7</v>
      </c>
      <c r="Q425" t="s">
        <v>38</v>
      </c>
      <c r="R425" s="1">
        <v>41423</v>
      </c>
      <c r="S425" s="1">
        <v>41424</v>
      </c>
      <c r="T425">
        <v>24</v>
      </c>
      <c r="U425">
        <v>149</v>
      </c>
      <c r="V425">
        <v>150</v>
      </c>
      <c r="W425">
        <v>0</v>
      </c>
      <c r="X425">
        <v>0</v>
      </c>
    </row>
    <row r="426" spans="1:24" x14ac:dyDescent="0.2">
      <c r="A426">
        <v>2013002</v>
      </c>
      <c r="B426">
        <v>16</v>
      </c>
      <c r="C426">
        <v>2013002016</v>
      </c>
      <c r="D426" t="s">
        <v>97</v>
      </c>
      <c r="E426" t="str">
        <f>VLOOKUP(D426,[1]!Species_table[[SpeciesID]:[ID_new]],5,FALSE)</f>
        <v>SCMRA01</v>
      </c>
      <c r="F426" t="str">
        <f>VLOOKUP(E426,[1]!Species_table[[ID_new]:[Sci_name_new]],2,FALSE)</f>
        <v>Rastrelliger kanagurta</v>
      </c>
      <c r="G426" t="str">
        <f>VLOOKUP(E426,[1]!Species_table[[ID_new]:[fam_new]],3,FALSE)</f>
        <v>SCOMBRIDAE</v>
      </c>
      <c r="H426" t="s">
        <v>25</v>
      </c>
      <c r="I426">
        <f t="shared" si="6"/>
        <v>1</v>
      </c>
      <c r="J426">
        <v>1.25</v>
      </c>
      <c r="K426">
        <v>6</v>
      </c>
      <c r="L426">
        <v>0</v>
      </c>
      <c r="M426">
        <v>37.71766667</v>
      </c>
      <c r="N426">
        <v>18.9175</v>
      </c>
      <c r="O426">
        <v>7</v>
      </c>
      <c r="Q426" t="s">
        <v>38</v>
      </c>
      <c r="R426" s="1">
        <v>41423</v>
      </c>
      <c r="S426" s="1">
        <v>41424</v>
      </c>
      <c r="T426">
        <v>24</v>
      </c>
      <c r="U426">
        <v>149</v>
      </c>
      <c r="V426">
        <v>150</v>
      </c>
      <c r="W426">
        <v>0</v>
      </c>
      <c r="X426">
        <v>0</v>
      </c>
    </row>
    <row r="427" spans="1:24" x14ac:dyDescent="0.2">
      <c r="A427">
        <v>2013002</v>
      </c>
      <c r="B427">
        <v>16</v>
      </c>
      <c r="C427">
        <v>2013002016</v>
      </c>
      <c r="D427" t="s">
        <v>98</v>
      </c>
      <c r="E427" t="str">
        <f>VLOOKUP(D427,[1]!Species_table[[SpeciesID]:[ID_new]],5,FALSE)</f>
        <v>SEREP17</v>
      </c>
      <c r="F427" t="str">
        <f>VLOOKUP(E427,[1]!Species_table[[ID_new]:[Sci_name_new]],2,FALSE)</f>
        <v>Epinephelus summana</v>
      </c>
      <c r="G427" t="str">
        <f>VLOOKUP(E427,[1]!Species_table[[ID_new]:[fam_new]],3,FALSE)</f>
        <v>SERRANIDAE</v>
      </c>
      <c r="H427" t="s">
        <v>36</v>
      </c>
      <c r="I427">
        <f t="shared" si="6"/>
        <v>1</v>
      </c>
      <c r="J427">
        <v>1.1100000000000001</v>
      </c>
      <c r="K427">
        <v>2</v>
      </c>
      <c r="L427">
        <v>0</v>
      </c>
      <c r="M427">
        <v>37.71766667</v>
      </c>
      <c r="N427">
        <v>18.9175</v>
      </c>
      <c r="O427">
        <v>7</v>
      </c>
      <c r="Q427" t="s">
        <v>38</v>
      </c>
      <c r="R427" s="1">
        <v>41423</v>
      </c>
      <c r="S427" s="1">
        <v>41424</v>
      </c>
      <c r="T427">
        <v>24</v>
      </c>
      <c r="U427">
        <v>149</v>
      </c>
      <c r="V427">
        <v>150</v>
      </c>
      <c r="W427">
        <v>0</v>
      </c>
      <c r="X427">
        <v>0</v>
      </c>
    </row>
    <row r="428" spans="1:24" x14ac:dyDescent="0.2">
      <c r="A428">
        <v>2013002</v>
      </c>
      <c r="B428">
        <v>16</v>
      </c>
      <c r="C428">
        <v>2013002016</v>
      </c>
      <c r="D428" t="s">
        <v>86</v>
      </c>
      <c r="E428" t="str">
        <f>VLOOKUP(D428,[1]!Species_table[[SpeciesID]:[ID_new]],5,FALSE)</f>
        <v>SIGSI02</v>
      </c>
      <c r="F428" t="str">
        <f>VLOOKUP(E428,[1]!Species_table[[ID_new]:[Sci_name_new]],2,FALSE)</f>
        <v>Siganus luridus</v>
      </c>
      <c r="G428" t="str">
        <f>VLOOKUP(E428,[1]!Species_table[[ID_new]:[fam_new]],3,FALSE)</f>
        <v>SIGANIDAE</v>
      </c>
      <c r="H428" t="s">
        <v>27</v>
      </c>
      <c r="I428">
        <f t="shared" si="6"/>
        <v>0</v>
      </c>
      <c r="J428">
        <v>7.0000000000000007E-2</v>
      </c>
      <c r="K428">
        <v>1</v>
      </c>
      <c r="L428">
        <v>0</v>
      </c>
      <c r="M428">
        <v>37.71766667</v>
      </c>
      <c r="N428">
        <v>18.9175</v>
      </c>
      <c r="O428">
        <v>7</v>
      </c>
      <c r="Q428" t="s">
        <v>38</v>
      </c>
      <c r="R428" s="1">
        <v>41423</v>
      </c>
      <c r="S428" s="1">
        <v>41424</v>
      </c>
      <c r="T428">
        <v>24</v>
      </c>
      <c r="U428">
        <v>149</v>
      </c>
      <c r="V428">
        <v>150</v>
      </c>
      <c r="W428">
        <v>0</v>
      </c>
      <c r="X428">
        <v>0</v>
      </c>
    </row>
    <row r="429" spans="1:24" x14ac:dyDescent="0.2">
      <c r="A429">
        <v>2013002</v>
      </c>
      <c r="B429">
        <v>16</v>
      </c>
      <c r="C429">
        <v>2013002016</v>
      </c>
      <c r="D429" t="s">
        <v>99</v>
      </c>
      <c r="E429" t="str">
        <f>VLOOKUP(D429,[1]!Species_table[[SpeciesID]:[ID_new]],5,FALSE)</f>
        <v>SIGSI23</v>
      </c>
      <c r="F429" t="str">
        <f>VLOOKUP(E429,[1]!Species_table[[ID_new]:[Sci_name_new]],2,FALSE)</f>
        <v>Siganus stellatus</v>
      </c>
      <c r="G429" t="str">
        <f>VLOOKUP(E429,[1]!Species_table[[ID_new]:[fam_new]],3,FALSE)</f>
        <v>SIGANIDAE</v>
      </c>
      <c r="H429" t="s">
        <v>27</v>
      </c>
      <c r="I429">
        <f t="shared" si="6"/>
        <v>0</v>
      </c>
      <c r="J429">
        <v>0.19</v>
      </c>
      <c r="K429">
        <v>1</v>
      </c>
      <c r="L429">
        <v>0</v>
      </c>
      <c r="M429">
        <v>37.71766667</v>
      </c>
      <c r="N429">
        <v>18.9175</v>
      </c>
      <c r="O429">
        <v>7</v>
      </c>
      <c r="Q429" t="s">
        <v>38</v>
      </c>
      <c r="R429" s="1">
        <v>41423</v>
      </c>
      <c r="S429" s="1">
        <v>41424</v>
      </c>
      <c r="T429">
        <v>24</v>
      </c>
      <c r="U429">
        <v>149</v>
      </c>
      <c r="V429">
        <v>150</v>
      </c>
      <c r="W429">
        <v>0</v>
      </c>
      <c r="X429">
        <v>0</v>
      </c>
    </row>
    <row r="430" spans="1:24" x14ac:dyDescent="0.2">
      <c r="A430">
        <v>2013002</v>
      </c>
      <c r="B430">
        <v>16</v>
      </c>
      <c r="C430">
        <v>2013002016</v>
      </c>
      <c r="D430" t="s">
        <v>90</v>
      </c>
      <c r="E430" t="str">
        <f>VLOOKUP(D430,[1]!Species_table[[SpeciesID]:[ID_new]],5,FALSE)</f>
        <v>SPHSP20</v>
      </c>
      <c r="F430" t="str">
        <f>VLOOKUP(E430,[1]!Species_table[[ID_new]:[Sci_name_new]],2,FALSE)</f>
        <v>Sphyraena qenie</v>
      </c>
      <c r="G430" t="str">
        <f>VLOOKUP(E430,[1]!Species_table[[ID_new]:[fam_new]],3,FALSE)</f>
        <v>SPHYRAENIDAE</v>
      </c>
      <c r="H430" t="s">
        <v>27</v>
      </c>
      <c r="I430">
        <f t="shared" si="6"/>
        <v>0</v>
      </c>
      <c r="J430">
        <v>2.25</v>
      </c>
      <c r="K430">
        <v>5</v>
      </c>
      <c r="L430">
        <v>0</v>
      </c>
      <c r="M430">
        <v>37.71766667</v>
      </c>
      <c r="N430">
        <v>18.9175</v>
      </c>
      <c r="O430">
        <v>7</v>
      </c>
      <c r="Q430" t="s">
        <v>38</v>
      </c>
      <c r="R430" s="1">
        <v>41423</v>
      </c>
      <c r="S430" s="1">
        <v>41424</v>
      </c>
      <c r="T430">
        <v>24</v>
      </c>
      <c r="U430">
        <v>149</v>
      </c>
      <c r="V430">
        <v>150</v>
      </c>
      <c r="W430">
        <v>0</v>
      </c>
      <c r="X430">
        <v>0</v>
      </c>
    </row>
    <row r="431" spans="1:24" x14ac:dyDescent="0.2">
      <c r="A431">
        <v>2013002</v>
      </c>
      <c r="B431">
        <v>17</v>
      </c>
      <c r="C431">
        <v>2013002017</v>
      </c>
      <c r="D431" t="s">
        <v>34</v>
      </c>
      <c r="E431" t="str">
        <f>VLOOKUP(D431,[1]!Species_table[[SpeciesID]:[ID_new]],5,FALSE)</f>
        <v>HOLSA03</v>
      </c>
      <c r="F431" t="str">
        <f>VLOOKUP(E431,[1]!Species_table[[ID_new]:[Sci_name_new]],2,FALSE)</f>
        <v>Sargocentron spiniferum</v>
      </c>
      <c r="G431" t="str">
        <f>VLOOKUP(E431,[1]!Species_table[[ID_new]:[fam_new]],3,FALSE)</f>
        <v>HOLOCENTRIDAE</v>
      </c>
      <c r="H431" t="s">
        <v>27</v>
      </c>
      <c r="I431">
        <f t="shared" si="6"/>
        <v>0</v>
      </c>
      <c r="J431">
        <v>0.33</v>
      </c>
      <c r="K431">
        <v>1</v>
      </c>
      <c r="L431">
        <v>0</v>
      </c>
      <c r="M431">
        <v>37.71766667</v>
      </c>
      <c r="N431">
        <v>18.9175</v>
      </c>
      <c r="O431">
        <v>7</v>
      </c>
      <c r="Q431" t="s">
        <v>83</v>
      </c>
      <c r="R431" s="1">
        <v>41423</v>
      </c>
      <c r="S431" s="1">
        <v>41424</v>
      </c>
      <c r="T431">
        <v>24</v>
      </c>
      <c r="U431">
        <v>149</v>
      </c>
      <c r="V431">
        <v>150</v>
      </c>
      <c r="W431">
        <v>0</v>
      </c>
      <c r="X431">
        <v>0</v>
      </c>
    </row>
    <row r="432" spans="1:24" x14ac:dyDescent="0.2">
      <c r="A432">
        <v>2013002</v>
      </c>
      <c r="B432">
        <v>17</v>
      </c>
      <c r="C432">
        <v>2013002017</v>
      </c>
      <c r="D432" t="s">
        <v>43</v>
      </c>
      <c r="E432" t="str">
        <f>VLOOKUP(D432,[1]!Species_table[[SpeciesID]:[ID_new]],5,FALSE)</f>
        <v>LETLE13</v>
      </c>
      <c r="F432" t="str">
        <f>VLOOKUP(E432,[1]!Species_table[[ID_new]:[Sci_name_new]],2,FALSE)</f>
        <v>Lethrinus mahsena</v>
      </c>
      <c r="G432" t="str">
        <f>VLOOKUP(E432,[1]!Species_table[[ID_new]:[fam_new]],3,FALSE)</f>
        <v>LETHRINIDAE</v>
      </c>
      <c r="H432" t="s">
        <v>44</v>
      </c>
      <c r="I432">
        <f t="shared" si="6"/>
        <v>1</v>
      </c>
      <c r="J432">
        <v>0.67</v>
      </c>
      <c r="K432">
        <v>1</v>
      </c>
      <c r="L432">
        <v>0</v>
      </c>
      <c r="M432">
        <v>37.71766667</v>
      </c>
      <c r="N432">
        <v>18.9175</v>
      </c>
      <c r="O432">
        <v>7</v>
      </c>
      <c r="Q432" t="s">
        <v>83</v>
      </c>
      <c r="R432" s="1">
        <v>41423</v>
      </c>
      <c r="S432" s="1">
        <v>41424</v>
      </c>
      <c r="T432">
        <v>24</v>
      </c>
      <c r="U432">
        <v>149</v>
      </c>
      <c r="V432">
        <v>150</v>
      </c>
      <c r="W432">
        <v>0</v>
      </c>
      <c r="X432">
        <v>0</v>
      </c>
    </row>
    <row r="433" spans="1:24" x14ac:dyDescent="0.2">
      <c r="A433">
        <v>2013002</v>
      </c>
      <c r="B433">
        <v>17</v>
      </c>
      <c r="C433">
        <v>2013002017</v>
      </c>
      <c r="D433" t="s">
        <v>28</v>
      </c>
      <c r="E433" t="str">
        <f>VLOOKUP(D433,[1]!Species_table[[SpeciesID]:[ID_new]],5,FALSE)</f>
        <v>LUTLU06</v>
      </c>
      <c r="F433" t="str">
        <f>VLOOKUP(E433,[1]!Species_table[[ID_new]:[Sci_name_new]],2,FALSE)</f>
        <v>Lutjanus bohar</v>
      </c>
      <c r="G433" t="str">
        <f>VLOOKUP(E433,[1]!Species_table[[ID_new]:[fam_new]],3,FALSE)</f>
        <v>LUTJANIDAE</v>
      </c>
      <c r="H433" t="s">
        <v>29</v>
      </c>
      <c r="I433">
        <f t="shared" si="6"/>
        <v>1</v>
      </c>
      <c r="J433">
        <v>1.44</v>
      </c>
      <c r="K433">
        <v>1</v>
      </c>
      <c r="L433">
        <v>0</v>
      </c>
      <c r="M433">
        <v>37.71766667</v>
      </c>
      <c r="N433">
        <v>18.9175</v>
      </c>
      <c r="O433">
        <v>7</v>
      </c>
      <c r="Q433" t="s">
        <v>83</v>
      </c>
      <c r="R433" s="1">
        <v>41423</v>
      </c>
      <c r="S433" s="1">
        <v>41424</v>
      </c>
      <c r="T433">
        <v>24</v>
      </c>
      <c r="U433">
        <v>149</v>
      </c>
      <c r="V433">
        <v>150</v>
      </c>
      <c r="W433">
        <v>0</v>
      </c>
      <c r="X433">
        <v>0</v>
      </c>
    </row>
    <row r="434" spans="1:24" x14ac:dyDescent="0.2">
      <c r="A434">
        <v>2013002</v>
      </c>
      <c r="B434">
        <v>17</v>
      </c>
      <c r="C434">
        <v>2013002017</v>
      </c>
      <c r="D434" t="s">
        <v>98</v>
      </c>
      <c r="E434" t="str">
        <f>VLOOKUP(D434,[1]!Species_table[[SpeciesID]:[ID_new]],5,FALSE)</f>
        <v>SEREP17</v>
      </c>
      <c r="F434" t="str">
        <f>VLOOKUP(E434,[1]!Species_table[[ID_new]:[Sci_name_new]],2,FALSE)</f>
        <v>Epinephelus summana</v>
      </c>
      <c r="G434" t="str">
        <f>VLOOKUP(E434,[1]!Species_table[[ID_new]:[fam_new]],3,FALSE)</f>
        <v>SERRANIDAE</v>
      </c>
      <c r="H434" t="s">
        <v>36</v>
      </c>
      <c r="I434">
        <f t="shared" si="6"/>
        <v>1</v>
      </c>
      <c r="J434">
        <v>1.86</v>
      </c>
      <c r="K434">
        <v>5</v>
      </c>
      <c r="L434">
        <v>0</v>
      </c>
      <c r="M434">
        <v>37.71766667</v>
      </c>
      <c r="N434">
        <v>18.9175</v>
      </c>
      <c r="O434">
        <v>7</v>
      </c>
      <c r="Q434" t="s">
        <v>83</v>
      </c>
      <c r="R434" s="1">
        <v>41423</v>
      </c>
      <c r="S434" s="1">
        <v>41424</v>
      </c>
      <c r="T434">
        <v>24</v>
      </c>
      <c r="U434">
        <v>149</v>
      </c>
      <c r="V434">
        <v>150</v>
      </c>
      <c r="W434">
        <v>0</v>
      </c>
      <c r="X434">
        <v>0</v>
      </c>
    </row>
    <row r="435" spans="1:24" x14ac:dyDescent="0.2">
      <c r="A435">
        <v>2013002</v>
      </c>
      <c r="B435">
        <v>17</v>
      </c>
      <c r="C435">
        <v>2013002017</v>
      </c>
      <c r="D435" t="s">
        <v>30</v>
      </c>
      <c r="E435" t="str">
        <f>VLOOKUP(D435,[1]!Species_table[[SpeciesID]:[ID_new]],5,FALSE)</f>
        <v>SHACAB1</v>
      </c>
      <c r="F435" t="str">
        <f>VLOOKUP(E435,[1]!Species_table[[ID_new]:[Sci_name_new]],2,FALSE)</f>
        <v>Triaenodon obesus</v>
      </c>
      <c r="G435" t="str">
        <f>VLOOKUP(E435,[1]!Species_table[[ID_new]:[fam_new]],3,FALSE)</f>
        <v>Carcharhinidae</v>
      </c>
      <c r="H435" t="s">
        <v>31</v>
      </c>
      <c r="I435">
        <f t="shared" si="6"/>
        <v>1</v>
      </c>
      <c r="J435">
        <v>2.4</v>
      </c>
      <c r="K435">
        <v>1</v>
      </c>
      <c r="L435">
        <v>0</v>
      </c>
      <c r="M435">
        <v>37.71766667</v>
      </c>
      <c r="N435">
        <v>18.9175</v>
      </c>
      <c r="O435">
        <v>7</v>
      </c>
      <c r="Q435" t="s">
        <v>83</v>
      </c>
      <c r="R435" s="1">
        <v>41423</v>
      </c>
      <c r="S435" s="1">
        <v>41424</v>
      </c>
      <c r="T435">
        <v>24</v>
      </c>
      <c r="U435">
        <v>149</v>
      </c>
      <c r="V435">
        <v>150</v>
      </c>
      <c r="W435">
        <v>0</v>
      </c>
      <c r="X435">
        <v>0</v>
      </c>
    </row>
    <row r="436" spans="1:24" x14ac:dyDescent="0.2">
      <c r="A436">
        <v>2013002</v>
      </c>
      <c r="B436">
        <v>18</v>
      </c>
      <c r="C436">
        <v>2013002018</v>
      </c>
      <c r="D436" t="s">
        <v>35</v>
      </c>
      <c r="E436" t="str">
        <f>VLOOKUP(D436,[1]!Species_table[[SpeciesID]:[ID_new]],5,FALSE)</f>
        <v>SEREP12</v>
      </c>
      <c r="F436" t="str">
        <f>VLOOKUP(E436,[1]!Species_table[[ID_new]:[Sci_name_new]],2,FALSE)</f>
        <v>Epinephelus fuscoguttatus</v>
      </c>
      <c r="G436" t="str">
        <f>VLOOKUP(E436,[1]!Species_table[[ID_new]:[fam_new]],3,FALSE)</f>
        <v>SERRANIDAE</v>
      </c>
      <c r="H436" t="s">
        <v>36</v>
      </c>
      <c r="I436">
        <f t="shared" si="6"/>
        <v>1</v>
      </c>
      <c r="J436">
        <v>4.1500000000000004</v>
      </c>
      <c r="K436">
        <v>1</v>
      </c>
      <c r="L436">
        <v>12</v>
      </c>
      <c r="M436">
        <v>38.149000000000001</v>
      </c>
      <c r="N436">
        <v>18.807166670000001</v>
      </c>
      <c r="O436">
        <v>7</v>
      </c>
      <c r="Q436" t="s">
        <v>23</v>
      </c>
      <c r="R436" s="1">
        <v>41424.659722222219</v>
      </c>
      <c r="S436" s="1">
        <v>41425.296527777777</v>
      </c>
      <c r="T436">
        <v>15.282999999999999</v>
      </c>
      <c r="U436">
        <v>150</v>
      </c>
      <c r="V436">
        <v>151</v>
      </c>
      <c r="W436">
        <v>15.833</v>
      </c>
      <c r="X436">
        <v>7.117</v>
      </c>
    </row>
    <row r="437" spans="1:24" x14ac:dyDescent="0.2">
      <c r="A437">
        <v>2013002</v>
      </c>
      <c r="B437">
        <v>19</v>
      </c>
      <c r="C437">
        <v>2013002019</v>
      </c>
      <c r="D437" t="s">
        <v>26</v>
      </c>
      <c r="E437" t="str">
        <f>VLOOKUP(D437,[1]!Species_table[[SpeciesID]:[ID_new]],5,FALSE)</f>
        <v>NOCATCH</v>
      </c>
      <c r="F437" t="str">
        <f>VLOOKUP(E437,[1]!Species_table[[ID_new]:[Sci_name_new]],2,FALSE)</f>
        <v>NO CATCH</v>
      </c>
      <c r="G437" t="str">
        <f>VLOOKUP(E437,[1]!Species_table[[ID_new]:[fam_new]],3,FALSE)</f>
        <v>NO CATCH</v>
      </c>
      <c r="H437" t="s">
        <v>27</v>
      </c>
      <c r="I437">
        <f t="shared" si="6"/>
        <v>0</v>
      </c>
      <c r="J437">
        <v>0</v>
      </c>
      <c r="K437">
        <v>0</v>
      </c>
      <c r="L437">
        <v>35</v>
      </c>
      <c r="M437">
        <v>38.149000000000001</v>
      </c>
      <c r="N437">
        <v>18.797166669999999</v>
      </c>
      <c r="O437">
        <v>7</v>
      </c>
      <c r="Q437" t="s">
        <v>23</v>
      </c>
      <c r="R437" s="1">
        <v>41424.664583333331</v>
      </c>
      <c r="S437" s="1">
        <v>41425.28125</v>
      </c>
      <c r="T437">
        <v>14.8</v>
      </c>
      <c r="U437">
        <v>150</v>
      </c>
      <c r="V437">
        <v>151</v>
      </c>
      <c r="W437">
        <v>15.95</v>
      </c>
      <c r="X437">
        <v>6.75</v>
      </c>
    </row>
    <row r="438" spans="1:24" x14ac:dyDescent="0.2">
      <c r="A438">
        <v>2013002</v>
      </c>
      <c r="B438">
        <v>20</v>
      </c>
      <c r="C438">
        <v>2013002020</v>
      </c>
      <c r="D438" t="s">
        <v>26</v>
      </c>
      <c r="E438" t="str">
        <f>VLOOKUP(D438,[1]!Species_table[[SpeciesID]:[ID_new]],5,FALSE)</f>
        <v>NOCATCH</v>
      </c>
      <c r="F438" t="str">
        <f>VLOOKUP(E438,[1]!Species_table[[ID_new]:[Sci_name_new]],2,FALSE)</f>
        <v>NO CATCH</v>
      </c>
      <c r="G438" t="str">
        <f>VLOOKUP(E438,[1]!Species_table[[ID_new]:[fam_new]],3,FALSE)</f>
        <v>NO CATCH</v>
      </c>
      <c r="H438" t="s">
        <v>27</v>
      </c>
      <c r="I438">
        <f t="shared" si="6"/>
        <v>0</v>
      </c>
      <c r="J438">
        <v>0</v>
      </c>
      <c r="K438">
        <v>0</v>
      </c>
      <c r="L438">
        <v>35</v>
      </c>
      <c r="M438">
        <v>38.148833330000002</v>
      </c>
      <c r="N438">
        <v>18.794499999999999</v>
      </c>
      <c r="O438">
        <v>7</v>
      </c>
      <c r="Q438" t="s">
        <v>23</v>
      </c>
      <c r="R438" s="1">
        <v>41424.67083333333</v>
      </c>
      <c r="S438" s="1">
        <v>41425.399305555555</v>
      </c>
      <c r="T438">
        <v>17.483000000000001</v>
      </c>
      <c r="U438">
        <v>150</v>
      </c>
      <c r="V438">
        <v>151</v>
      </c>
      <c r="W438">
        <v>16.100000000000001</v>
      </c>
      <c r="X438">
        <v>9.5830000000000002</v>
      </c>
    </row>
    <row r="439" spans="1:24" x14ac:dyDescent="0.2">
      <c r="A439">
        <v>2013002</v>
      </c>
      <c r="B439">
        <v>21</v>
      </c>
      <c r="C439">
        <v>2013002021</v>
      </c>
      <c r="D439" t="s">
        <v>26</v>
      </c>
      <c r="E439" t="str">
        <f>VLOOKUP(D439,[1]!Species_table[[SpeciesID]:[ID_new]],5,FALSE)</f>
        <v>NOCATCH</v>
      </c>
      <c r="F439" t="str">
        <f>VLOOKUP(E439,[1]!Species_table[[ID_new]:[Sci_name_new]],2,FALSE)</f>
        <v>NO CATCH</v>
      </c>
      <c r="G439" t="str">
        <f>VLOOKUP(E439,[1]!Species_table[[ID_new]:[fam_new]],3,FALSE)</f>
        <v>NO CATCH</v>
      </c>
      <c r="H439" t="s">
        <v>27</v>
      </c>
      <c r="I439">
        <f t="shared" si="6"/>
        <v>0</v>
      </c>
      <c r="J439">
        <v>0</v>
      </c>
      <c r="K439">
        <v>0</v>
      </c>
      <c r="L439">
        <v>36</v>
      </c>
      <c r="M439">
        <v>38.14683333</v>
      </c>
      <c r="N439">
        <v>18.7925</v>
      </c>
      <c r="O439">
        <v>7</v>
      </c>
      <c r="Q439" t="s">
        <v>23</v>
      </c>
      <c r="R439" s="1">
        <v>41424.677777777775</v>
      </c>
      <c r="S439" s="1">
        <v>41425.393750000003</v>
      </c>
      <c r="T439">
        <v>17.183</v>
      </c>
      <c r="U439">
        <v>150</v>
      </c>
      <c r="V439">
        <v>151</v>
      </c>
      <c r="W439">
        <v>16.266999999999999</v>
      </c>
      <c r="X439">
        <v>9.4499999999999993</v>
      </c>
    </row>
    <row r="440" spans="1:24" x14ac:dyDescent="0.2">
      <c r="A440">
        <v>2013002</v>
      </c>
      <c r="B440">
        <v>22</v>
      </c>
      <c r="C440">
        <v>2013002022</v>
      </c>
      <c r="D440" t="s">
        <v>26</v>
      </c>
      <c r="E440" t="str">
        <f>VLOOKUP(D440,[1]!Species_table[[SpeciesID]:[ID_new]],5,FALSE)</f>
        <v>NOCATCH</v>
      </c>
      <c r="F440" t="str">
        <f>VLOOKUP(E440,[1]!Species_table[[ID_new]:[Sci_name_new]],2,FALSE)</f>
        <v>NO CATCH</v>
      </c>
      <c r="G440" t="str">
        <f>VLOOKUP(E440,[1]!Species_table[[ID_new]:[fam_new]],3,FALSE)</f>
        <v>NO CATCH</v>
      </c>
      <c r="H440" t="s">
        <v>27</v>
      </c>
      <c r="I440">
        <f t="shared" si="6"/>
        <v>0</v>
      </c>
      <c r="J440">
        <v>0</v>
      </c>
      <c r="K440">
        <v>0</v>
      </c>
      <c r="L440">
        <v>36</v>
      </c>
      <c r="M440">
        <v>38.136666669999997</v>
      </c>
      <c r="N440">
        <v>18.786000000000001</v>
      </c>
      <c r="O440">
        <v>7</v>
      </c>
      <c r="Q440" t="s">
        <v>23</v>
      </c>
      <c r="R440" s="1">
        <v>41424.686111111114</v>
      </c>
      <c r="S440" s="1">
        <v>41425.387499999997</v>
      </c>
      <c r="T440">
        <v>16.850000000000001</v>
      </c>
      <c r="U440">
        <v>150</v>
      </c>
      <c r="V440">
        <v>151</v>
      </c>
      <c r="W440">
        <v>16.466999999999999</v>
      </c>
      <c r="X440">
        <v>9.3000000000000007</v>
      </c>
    </row>
    <row r="441" spans="1:24" x14ac:dyDescent="0.2">
      <c r="A441">
        <v>2013002</v>
      </c>
      <c r="B441">
        <v>23</v>
      </c>
      <c r="C441">
        <v>2013002023</v>
      </c>
      <c r="D441" t="s">
        <v>26</v>
      </c>
      <c r="E441" t="str">
        <f>VLOOKUP(D441,[1]!Species_table[[SpeciesID]:[ID_new]],5,FALSE)</f>
        <v>NOCATCH</v>
      </c>
      <c r="F441" t="str">
        <f>VLOOKUP(E441,[1]!Species_table[[ID_new]:[Sci_name_new]],2,FALSE)</f>
        <v>NO CATCH</v>
      </c>
      <c r="G441" t="str">
        <f>VLOOKUP(E441,[1]!Species_table[[ID_new]:[fam_new]],3,FALSE)</f>
        <v>NO CATCH</v>
      </c>
      <c r="H441" t="s">
        <v>27</v>
      </c>
      <c r="I441">
        <f t="shared" si="6"/>
        <v>0</v>
      </c>
      <c r="J441">
        <v>0</v>
      </c>
      <c r="K441">
        <v>0</v>
      </c>
      <c r="L441">
        <v>36</v>
      </c>
      <c r="M441">
        <v>38.128</v>
      </c>
      <c r="N441">
        <v>18.780999999999999</v>
      </c>
      <c r="O441">
        <v>7</v>
      </c>
      <c r="Q441" t="s">
        <v>23</v>
      </c>
      <c r="R441" s="1">
        <v>41424.696527777778</v>
      </c>
      <c r="S441" s="1">
        <v>41425.378472222219</v>
      </c>
      <c r="T441">
        <v>16.382999999999999</v>
      </c>
      <c r="U441">
        <v>150</v>
      </c>
      <c r="V441">
        <v>151</v>
      </c>
      <c r="W441">
        <v>16.716999999999999</v>
      </c>
      <c r="X441">
        <v>9.0830000000000002</v>
      </c>
    </row>
    <row r="442" spans="1:24" x14ac:dyDescent="0.2">
      <c r="A442">
        <v>2013002</v>
      </c>
      <c r="B442">
        <v>24</v>
      </c>
      <c r="C442">
        <v>2013002024</v>
      </c>
      <c r="D442" t="s">
        <v>26</v>
      </c>
      <c r="E442" t="str">
        <f>VLOOKUP(D442,[1]!Species_table[[SpeciesID]:[ID_new]],5,FALSE)</f>
        <v>NOCATCH</v>
      </c>
      <c r="F442" t="str">
        <f>VLOOKUP(E442,[1]!Species_table[[ID_new]:[Sci_name_new]],2,FALSE)</f>
        <v>NO CATCH</v>
      </c>
      <c r="G442" t="str">
        <f>VLOOKUP(E442,[1]!Species_table[[ID_new]:[fam_new]],3,FALSE)</f>
        <v>NO CATCH</v>
      </c>
      <c r="H442" t="s">
        <v>27</v>
      </c>
      <c r="I442">
        <f t="shared" si="6"/>
        <v>0</v>
      </c>
      <c r="J442">
        <v>0</v>
      </c>
      <c r="K442">
        <v>0</v>
      </c>
      <c r="L442">
        <v>34</v>
      </c>
      <c r="M442">
        <v>38.105333330000001</v>
      </c>
      <c r="N442">
        <v>18.774999999999999</v>
      </c>
      <c r="O442">
        <v>7</v>
      </c>
      <c r="Q442" t="s">
        <v>23</v>
      </c>
      <c r="R442" s="1">
        <v>41424.70208333333</v>
      </c>
      <c r="S442" s="1">
        <v>41425.411805555559</v>
      </c>
      <c r="T442">
        <v>17.033000000000001</v>
      </c>
      <c r="U442">
        <v>150</v>
      </c>
      <c r="V442">
        <v>151</v>
      </c>
      <c r="W442">
        <v>16.850000000000001</v>
      </c>
      <c r="X442">
        <v>9.8829999999999991</v>
      </c>
    </row>
    <row r="443" spans="1:24" x14ac:dyDescent="0.2">
      <c r="A443">
        <v>2013002</v>
      </c>
      <c r="B443">
        <v>25</v>
      </c>
      <c r="C443">
        <v>2013002025</v>
      </c>
      <c r="D443" t="s">
        <v>26</v>
      </c>
      <c r="E443" t="str">
        <f>VLOOKUP(D443,[1]!Species_table[[SpeciesID]:[ID_new]],5,FALSE)</f>
        <v>NOCATCH</v>
      </c>
      <c r="F443" t="str">
        <f>VLOOKUP(E443,[1]!Species_table[[ID_new]:[Sci_name_new]],2,FALSE)</f>
        <v>NO CATCH</v>
      </c>
      <c r="G443" t="str">
        <f>VLOOKUP(E443,[1]!Species_table[[ID_new]:[fam_new]],3,FALSE)</f>
        <v>NO CATCH</v>
      </c>
      <c r="H443" t="s">
        <v>27</v>
      </c>
      <c r="I443">
        <f t="shared" si="6"/>
        <v>0</v>
      </c>
      <c r="J443">
        <v>0</v>
      </c>
      <c r="K443">
        <v>0</v>
      </c>
      <c r="L443">
        <v>33</v>
      </c>
      <c r="M443">
        <v>38.111499999999999</v>
      </c>
      <c r="N443">
        <v>18.774333330000001</v>
      </c>
      <c r="O443">
        <v>7</v>
      </c>
      <c r="Q443" t="s">
        <v>23</v>
      </c>
      <c r="R443" s="1">
        <v>41424.707638888889</v>
      </c>
      <c r="S443" s="1">
        <v>41425.364583333336</v>
      </c>
      <c r="T443">
        <v>15.766999999999999</v>
      </c>
      <c r="U443">
        <v>150</v>
      </c>
      <c r="V443">
        <v>151</v>
      </c>
      <c r="W443">
        <v>16.983000000000001</v>
      </c>
      <c r="X443">
        <v>8.75</v>
      </c>
    </row>
    <row r="444" spans="1:24" x14ac:dyDescent="0.2">
      <c r="A444">
        <v>2013002</v>
      </c>
      <c r="B444">
        <v>26</v>
      </c>
      <c r="C444">
        <v>2013002026</v>
      </c>
      <c r="D444" t="s">
        <v>28</v>
      </c>
      <c r="E444" t="str">
        <f>VLOOKUP(D444,[1]!Species_table[[SpeciesID]:[ID_new]],5,FALSE)</f>
        <v>LUTLU06</v>
      </c>
      <c r="F444" t="str">
        <f>VLOOKUP(E444,[1]!Species_table[[ID_new]:[Sci_name_new]],2,FALSE)</f>
        <v>Lutjanus bohar</v>
      </c>
      <c r="G444" t="str">
        <f>VLOOKUP(E444,[1]!Species_table[[ID_new]:[fam_new]],3,FALSE)</f>
        <v>LUTJANIDAE</v>
      </c>
      <c r="H444" t="s">
        <v>29</v>
      </c>
      <c r="I444">
        <f t="shared" si="6"/>
        <v>1</v>
      </c>
      <c r="J444">
        <v>11.71</v>
      </c>
      <c r="K444">
        <v>2</v>
      </c>
      <c r="L444">
        <v>11</v>
      </c>
      <c r="M444">
        <v>38.161666670000002</v>
      </c>
      <c r="N444">
        <v>18.769833330000001</v>
      </c>
      <c r="O444">
        <v>7</v>
      </c>
      <c r="Q444" t="s">
        <v>23</v>
      </c>
      <c r="R444" s="1">
        <v>41424.731249999997</v>
      </c>
      <c r="S444" s="1">
        <v>41425.345833333333</v>
      </c>
      <c r="T444">
        <v>14.75</v>
      </c>
      <c r="U444">
        <v>150</v>
      </c>
      <c r="V444">
        <v>151</v>
      </c>
      <c r="W444">
        <v>17.55</v>
      </c>
      <c r="X444">
        <v>8.3000000000000007</v>
      </c>
    </row>
    <row r="445" spans="1:24" x14ac:dyDescent="0.2">
      <c r="A445">
        <v>2013002</v>
      </c>
      <c r="B445">
        <v>27</v>
      </c>
      <c r="C445">
        <v>2013002027</v>
      </c>
      <c r="D445" t="s">
        <v>59</v>
      </c>
      <c r="E445" t="str">
        <f>VLOOKUP(D445,[1]!Species_table[[SpeciesID]:[ID_new]],5,FALSE)</f>
        <v>LETLE05</v>
      </c>
      <c r="F445" t="str">
        <f>VLOOKUP(E445,[1]!Species_table[[ID_new]:[Sci_name_new]],2,FALSE)</f>
        <v xml:space="preserve">Lethrinus elongatus </v>
      </c>
      <c r="G445" t="str">
        <f>VLOOKUP(E445,[1]!Species_table[[ID_new]:[fam_new]],3,FALSE)</f>
        <v>LETHRINIDAE</v>
      </c>
      <c r="H445" t="s">
        <v>44</v>
      </c>
      <c r="I445">
        <f t="shared" si="6"/>
        <v>1</v>
      </c>
      <c r="J445">
        <v>0.86</v>
      </c>
      <c r="K445">
        <v>1</v>
      </c>
      <c r="L445">
        <v>24</v>
      </c>
      <c r="M445">
        <v>38.16716667</v>
      </c>
      <c r="N445">
        <v>18.766833330000001</v>
      </c>
      <c r="O445">
        <v>7</v>
      </c>
      <c r="Q445" t="s">
        <v>23</v>
      </c>
      <c r="R445" s="1">
        <v>41424.738194444442</v>
      </c>
      <c r="S445" s="1">
        <v>41425.339583333334</v>
      </c>
      <c r="T445">
        <v>14.433</v>
      </c>
      <c r="U445">
        <v>150</v>
      </c>
      <c r="V445">
        <v>151</v>
      </c>
      <c r="W445">
        <v>17.716999999999999</v>
      </c>
      <c r="X445">
        <v>8.15</v>
      </c>
    </row>
    <row r="446" spans="1:24" x14ac:dyDescent="0.2">
      <c r="A446">
        <v>2013002</v>
      </c>
      <c r="B446">
        <v>27</v>
      </c>
      <c r="C446">
        <v>2013002027</v>
      </c>
      <c r="D446" t="s">
        <v>28</v>
      </c>
      <c r="E446" t="str">
        <f>VLOOKUP(D446,[1]!Species_table[[SpeciesID]:[ID_new]],5,FALSE)</f>
        <v>LUTLU06</v>
      </c>
      <c r="F446" t="str">
        <f>VLOOKUP(E446,[1]!Species_table[[ID_new]:[Sci_name_new]],2,FALSE)</f>
        <v>Lutjanus bohar</v>
      </c>
      <c r="G446" t="str">
        <f>VLOOKUP(E446,[1]!Species_table[[ID_new]:[fam_new]],3,FALSE)</f>
        <v>LUTJANIDAE</v>
      </c>
      <c r="H446" t="s">
        <v>29</v>
      </c>
      <c r="I446">
        <f t="shared" si="6"/>
        <v>1</v>
      </c>
      <c r="J446">
        <v>0.68</v>
      </c>
      <c r="K446">
        <v>1</v>
      </c>
      <c r="L446">
        <v>24</v>
      </c>
      <c r="M446">
        <v>38.16716667</v>
      </c>
      <c r="N446">
        <v>18.766833330000001</v>
      </c>
      <c r="O446">
        <v>7</v>
      </c>
      <c r="Q446" t="s">
        <v>23</v>
      </c>
      <c r="R446" s="1">
        <v>41424.738194444442</v>
      </c>
      <c r="S446" s="1">
        <v>41425.339583333334</v>
      </c>
      <c r="T446">
        <v>14.433</v>
      </c>
      <c r="U446">
        <v>150</v>
      </c>
      <c r="V446">
        <v>151</v>
      </c>
      <c r="W446">
        <v>17.716999999999999</v>
      </c>
      <c r="X446">
        <v>8.15</v>
      </c>
    </row>
    <row r="447" spans="1:24" x14ac:dyDescent="0.2">
      <c r="A447">
        <v>2013002</v>
      </c>
      <c r="B447">
        <v>28</v>
      </c>
      <c r="C447">
        <v>2013002028</v>
      </c>
      <c r="D447" t="s">
        <v>26</v>
      </c>
      <c r="E447" t="str">
        <f>VLOOKUP(D447,[1]!Species_table[[SpeciesID]:[ID_new]],5,FALSE)</f>
        <v>NOCATCH</v>
      </c>
      <c r="F447" t="str">
        <f>VLOOKUP(E447,[1]!Species_table[[ID_new]:[Sci_name_new]],2,FALSE)</f>
        <v>NO CATCH</v>
      </c>
      <c r="G447" t="str">
        <f>VLOOKUP(E447,[1]!Species_table[[ID_new]:[fam_new]],3,FALSE)</f>
        <v>NO CATCH</v>
      </c>
      <c r="H447" t="s">
        <v>27</v>
      </c>
      <c r="I447">
        <f t="shared" si="6"/>
        <v>0</v>
      </c>
      <c r="J447">
        <v>0</v>
      </c>
      <c r="K447">
        <v>0</v>
      </c>
      <c r="L447">
        <v>6</v>
      </c>
      <c r="M447">
        <v>38.270833330000002</v>
      </c>
      <c r="N447">
        <v>18.766833330000001</v>
      </c>
      <c r="O447">
        <v>7</v>
      </c>
      <c r="Q447" t="s">
        <v>23</v>
      </c>
      <c r="R447" s="1">
        <v>41424.746527777781</v>
      </c>
      <c r="S447" s="1">
        <v>41425.337500000001</v>
      </c>
      <c r="T447">
        <v>14.2</v>
      </c>
      <c r="U447">
        <v>150</v>
      </c>
      <c r="V447">
        <v>151</v>
      </c>
      <c r="W447">
        <v>17.917000000000002</v>
      </c>
      <c r="X447">
        <v>8.1</v>
      </c>
    </row>
    <row r="448" spans="1:24" x14ac:dyDescent="0.2">
      <c r="A448">
        <v>2013002</v>
      </c>
      <c r="B448">
        <v>29</v>
      </c>
      <c r="C448">
        <v>2013002029</v>
      </c>
      <c r="D448" t="s">
        <v>26</v>
      </c>
      <c r="E448" t="str">
        <f>VLOOKUP(D448,[1]!Species_table[[SpeciesID]:[ID_new]],5,FALSE)</f>
        <v>NOCATCH</v>
      </c>
      <c r="F448" t="str">
        <f>VLOOKUP(E448,[1]!Species_table[[ID_new]:[Sci_name_new]],2,FALSE)</f>
        <v>NO CATCH</v>
      </c>
      <c r="G448" t="str">
        <f>VLOOKUP(E448,[1]!Species_table[[ID_new]:[fam_new]],3,FALSE)</f>
        <v>NO CATCH</v>
      </c>
      <c r="H448" t="s">
        <v>27</v>
      </c>
      <c r="I448">
        <f t="shared" si="6"/>
        <v>0</v>
      </c>
      <c r="J448">
        <v>0</v>
      </c>
      <c r="K448">
        <v>0</v>
      </c>
      <c r="L448">
        <v>12</v>
      </c>
      <c r="M448">
        <v>38.167333329999998</v>
      </c>
      <c r="N448">
        <v>18.791499999999999</v>
      </c>
      <c r="O448">
        <v>7</v>
      </c>
      <c r="Q448" t="s">
        <v>23</v>
      </c>
      <c r="R448" s="1">
        <v>41424.765277777777</v>
      </c>
      <c r="S448" s="1">
        <v>41425.29791666667</v>
      </c>
      <c r="T448">
        <v>12.8</v>
      </c>
      <c r="U448">
        <v>150</v>
      </c>
      <c r="V448">
        <v>151</v>
      </c>
      <c r="W448">
        <v>18.367000000000001</v>
      </c>
      <c r="X448">
        <v>7.15</v>
      </c>
    </row>
    <row r="449" spans="1:24" x14ac:dyDescent="0.2">
      <c r="A449">
        <v>2013002</v>
      </c>
      <c r="B449">
        <v>32</v>
      </c>
      <c r="C449">
        <v>2013002032</v>
      </c>
      <c r="D449" t="s">
        <v>26</v>
      </c>
      <c r="E449" t="str">
        <f>VLOOKUP(D449,[1]!Species_table[[SpeciesID]:[ID_new]],5,FALSE)</f>
        <v>NOCATCH</v>
      </c>
      <c r="F449" t="str">
        <f>VLOOKUP(E449,[1]!Species_table[[ID_new]:[Sci_name_new]],2,FALSE)</f>
        <v>NO CATCH</v>
      </c>
      <c r="G449" t="str">
        <f>VLOOKUP(E449,[1]!Species_table[[ID_new]:[fam_new]],3,FALSE)</f>
        <v>NO CATCH</v>
      </c>
      <c r="H449" t="s">
        <v>27</v>
      </c>
      <c r="I449">
        <f t="shared" si="6"/>
        <v>0</v>
      </c>
      <c r="J449">
        <v>0</v>
      </c>
      <c r="K449">
        <v>0</v>
      </c>
      <c r="L449">
        <v>47</v>
      </c>
      <c r="M449">
        <v>38.184333330000001</v>
      </c>
      <c r="N449">
        <v>18.818999999999999</v>
      </c>
      <c r="O449">
        <v>7</v>
      </c>
      <c r="Q449" t="s">
        <v>23</v>
      </c>
      <c r="R449" s="1">
        <v>41425.481944444444</v>
      </c>
      <c r="S449" s="1">
        <v>41426.384027777778</v>
      </c>
      <c r="T449">
        <v>21.65</v>
      </c>
      <c r="U449">
        <v>151</v>
      </c>
      <c r="V449">
        <v>152</v>
      </c>
      <c r="W449">
        <v>11.567</v>
      </c>
      <c r="X449">
        <v>9.2170000000000005</v>
      </c>
    </row>
    <row r="450" spans="1:24" x14ac:dyDescent="0.2">
      <c r="A450">
        <v>2013002</v>
      </c>
      <c r="B450">
        <v>33</v>
      </c>
      <c r="C450">
        <v>2013002033</v>
      </c>
      <c r="D450" t="s">
        <v>100</v>
      </c>
      <c r="E450" t="str">
        <f>VLOOKUP(D450,[1]!Species_table[[SpeciesID]:[ID_new]],5,FALSE)</f>
        <v>LUTLU05</v>
      </c>
      <c r="F450" t="str">
        <f>VLOOKUP(E450,[1]!Species_table[[ID_new]:[Sci_name_new]],2,FALSE)</f>
        <v>Lutjanus sebae</v>
      </c>
      <c r="G450" t="str">
        <f>VLOOKUP(E450,[1]!Species_table[[ID_new]:[fam_new]],3,FALSE)</f>
        <v>LUTJANIDAE</v>
      </c>
      <c r="H450" t="s">
        <v>29</v>
      </c>
      <c r="I450">
        <f t="shared" ref="I450:I513" si="7">IF(G450=H450,1,0)</f>
        <v>1</v>
      </c>
      <c r="J450">
        <v>1.04</v>
      </c>
      <c r="K450">
        <v>1</v>
      </c>
      <c r="L450">
        <v>48</v>
      </c>
      <c r="M450">
        <v>38.184333330000001</v>
      </c>
      <c r="N450">
        <v>18.818999999999999</v>
      </c>
      <c r="O450">
        <v>7</v>
      </c>
      <c r="Q450" t="s">
        <v>23</v>
      </c>
      <c r="R450" s="1">
        <v>41425.486805555556</v>
      </c>
      <c r="S450" s="1">
        <v>41426.387499999997</v>
      </c>
      <c r="T450">
        <v>21.632999999999999</v>
      </c>
      <c r="U450">
        <v>151</v>
      </c>
      <c r="V450">
        <v>152</v>
      </c>
      <c r="W450">
        <v>11.683</v>
      </c>
      <c r="X450">
        <v>9.3000000000000007</v>
      </c>
    </row>
    <row r="451" spans="1:24" x14ac:dyDescent="0.2">
      <c r="A451">
        <v>2013002</v>
      </c>
      <c r="B451">
        <v>34</v>
      </c>
      <c r="C451">
        <v>2013002034</v>
      </c>
      <c r="D451" t="s">
        <v>26</v>
      </c>
      <c r="E451" t="str">
        <f>VLOOKUP(D451,[1]!Species_table[[SpeciesID]:[ID_new]],5,FALSE)</f>
        <v>NOCATCH</v>
      </c>
      <c r="F451" t="str">
        <f>VLOOKUP(E451,[1]!Species_table[[ID_new]:[Sci_name_new]],2,FALSE)</f>
        <v>NO CATCH</v>
      </c>
      <c r="G451" t="str">
        <f>VLOOKUP(E451,[1]!Species_table[[ID_new]:[fam_new]],3,FALSE)</f>
        <v>NO CATCH</v>
      </c>
      <c r="H451" t="s">
        <v>27</v>
      </c>
      <c r="I451">
        <f t="shared" si="7"/>
        <v>0</v>
      </c>
      <c r="J451">
        <v>0</v>
      </c>
      <c r="K451">
        <v>0</v>
      </c>
      <c r="L451">
        <v>53</v>
      </c>
      <c r="M451">
        <v>38.192333329999997</v>
      </c>
      <c r="N451">
        <v>18.81966667</v>
      </c>
      <c r="O451">
        <v>7</v>
      </c>
      <c r="Q451" t="s">
        <v>23</v>
      </c>
      <c r="R451" s="1">
        <v>41425.491666666669</v>
      </c>
      <c r="S451" s="1">
        <v>41426.393750000003</v>
      </c>
      <c r="T451">
        <v>21.666</v>
      </c>
      <c r="U451">
        <v>151</v>
      </c>
      <c r="V451">
        <v>152</v>
      </c>
      <c r="W451">
        <v>11.8</v>
      </c>
      <c r="X451">
        <v>9.4499999999999993</v>
      </c>
    </row>
    <row r="452" spans="1:24" x14ac:dyDescent="0.2">
      <c r="A452">
        <v>2013002</v>
      </c>
      <c r="B452">
        <v>35</v>
      </c>
      <c r="C452">
        <v>2013002035</v>
      </c>
      <c r="D452" t="s">
        <v>26</v>
      </c>
      <c r="E452" t="str">
        <f>VLOOKUP(D452,[1]!Species_table[[SpeciesID]:[ID_new]],5,FALSE)</f>
        <v>NOCATCH</v>
      </c>
      <c r="F452" t="str">
        <f>VLOOKUP(E452,[1]!Species_table[[ID_new]:[Sci_name_new]],2,FALSE)</f>
        <v>NO CATCH</v>
      </c>
      <c r="G452" t="str">
        <f>VLOOKUP(E452,[1]!Species_table[[ID_new]:[fam_new]],3,FALSE)</f>
        <v>NO CATCH</v>
      </c>
      <c r="H452" t="s">
        <v>27</v>
      </c>
      <c r="I452">
        <f t="shared" si="7"/>
        <v>0</v>
      </c>
      <c r="J452">
        <v>0</v>
      </c>
      <c r="K452">
        <v>0</v>
      </c>
      <c r="L452">
        <v>52</v>
      </c>
      <c r="M452">
        <v>38.198500000000003</v>
      </c>
      <c r="N452">
        <v>18.820166669999999</v>
      </c>
      <c r="O452">
        <v>7</v>
      </c>
      <c r="Q452" t="s">
        <v>23</v>
      </c>
      <c r="R452" s="1">
        <v>41425.496527777781</v>
      </c>
      <c r="S452" s="1">
        <v>41426.400000000001</v>
      </c>
      <c r="T452">
        <v>21.7</v>
      </c>
      <c r="U452">
        <v>151</v>
      </c>
      <c r="V452">
        <v>152</v>
      </c>
      <c r="W452">
        <v>11.917</v>
      </c>
      <c r="X452">
        <v>9.6</v>
      </c>
    </row>
    <row r="453" spans="1:24" x14ac:dyDescent="0.2">
      <c r="A453">
        <v>2013002</v>
      </c>
      <c r="B453">
        <v>36</v>
      </c>
      <c r="C453">
        <v>2013002036</v>
      </c>
      <c r="D453" t="s">
        <v>101</v>
      </c>
      <c r="E453" t="str">
        <f>VLOOKUP(D453,[1]!Species_table[[SpeciesID]:[ID_new]],5,FALSE)</f>
        <v>LETGY02</v>
      </c>
      <c r="F453" t="str">
        <f>VLOOKUP(E453,[1]!Species_table[[ID_new]:[Sci_name_new]],2,FALSE)</f>
        <v>Gymnocranius grandoculis</v>
      </c>
      <c r="G453" t="str">
        <f>VLOOKUP(E453,[1]!Species_table[[ID_new]:[fam_new]],3,FALSE)</f>
        <v>LETHRINIDAE</v>
      </c>
      <c r="H453" t="s">
        <v>44</v>
      </c>
      <c r="I453">
        <f t="shared" si="7"/>
        <v>1</v>
      </c>
      <c r="J453">
        <v>5.69</v>
      </c>
      <c r="K453">
        <v>2</v>
      </c>
      <c r="L453">
        <v>54</v>
      </c>
      <c r="M453">
        <v>38.208333330000002</v>
      </c>
      <c r="N453">
        <v>18.820166669999999</v>
      </c>
      <c r="O453">
        <v>7</v>
      </c>
      <c r="Q453" t="s">
        <v>23</v>
      </c>
      <c r="R453" s="1">
        <v>41425.502083333333</v>
      </c>
      <c r="S453" s="1">
        <v>41426.40902777778</v>
      </c>
      <c r="T453">
        <v>21.783000000000001</v>
      </c>
      <c r="U453">
        <v>151</v>
      </c>
      <c r="V453">
        <v>152</v>
      </c>
      <c r="W453">
        <v>12.05</v>
      </c>
      <c r="X453">
        <v>9.8170000000000002</v>
      </c>
    </row>
    <row r="454" spans="1:24" x14ac:dyDescent="0.2">
      <c r="A454">
        <v>2013002</v>
      </c>
      <c r="B454">
        <v>37</v>
      </c>
      <c r="C454">
        <v>2013002037</v>
      </c>
      <c r="D454" t="s">
        <v>45</v>
      </c>
      <c r="E454" t="str">
        <f>VLOOKUP(D454,[1]!Species_table[[SpeciesID]:[ID_new]],5,FALSE)</f>
        <v>LETLE02</v>
      </c>
      <c r="F454" t="str">
        <f>VLOOKUP(E454,[1]!Species_table[[ID_new]:[Sci_name_new]],2,FALSE)</f>
        <v>Lethrinus lentjan</v>
      </c>
      <c r="G454" t="str">
        <f>VLOOKUP(E454,[1]!Species_table[[ID_new]:[fam_new]],3,FALSE)</f>
        <v>LETHRINIDAE</v>
      </c>
      <c r="H454" t="s">
        <v>44</v>
      </c>
      <c r="I454">
        <f t="shared" si="7"/>
        <v>1</v>
      </c>
      <c r="J454">
        <v>0.56999999999999995</v>
      </c>
      <c r="K454">
        <v>1</v>
      </c>
      <c r="L454">
        <v>60</v>
      </c>
      <c r="M454">
        <v>38.219000000000001</v>
      </c>
      <c r="N454">
        <v>18.82</v>
      </c>
      <c r="O454">
        <v>7</v>
      </c>
      <c r="Q454" t="s">
        <v>23</v>
      </c>
      <c r="R454" s="1">
        <v>41425.508333333331</v>
      </c>
      <c r="S454" s="1">
        <v>41426.423611111109</v>
      </c>
      <c r="T454">
        <v>21.966999999999999</v>
      </c>
      <c r="U454">
        <v>151</v>
      </c>
      <c r="V454">
        <v>152</v>
      </c>
      <c r="W454">
        <v>12.2</v>
      </c>
      <c r="X454">
        <v>10.167</v>
      </c>
    </row>
    <row r="455" spans="1:24" x14ac:dyDescent="0.2">
      <c r="A455">
        <v>2013002</v>
      </c>
      <c r="B455">
        <v>37</v>
      </c>
      <c r="C455">
        <v>2013002037</v>
      </c>
      <c r="D455" t="s">
        <v>28</v>
      </c>
      <c r="E455" t="str">
        <f>VLOOKUP(D455,[1]!Species_table[[SpeciesID]:[ID_new]],5,FALSE)</f>
        <v>LUTLU06</v>
      </c>
      <c r="F455" t="str">
        <f>VLOOKUP(E455,[1]!Species_table[[ID_new]:[Sci_name_new]],2,FALSE)</f>
        <v>Lutjanus bohar</v>
      </c>
      <c r="G455" t="str">
        <f>VLOOKUP(E455,[1]!Species_table[[ID_new]:[fam_new]],3,FALSE)</f>
        <v>LUTJANIDAE</v>
      </c>
      <c r="H455" t="s">
        <v>29</v>
      </c>
      <c r="I455">
        <f t="shared" si="7"/>
        <v>1</v>
      </c>
      <c r="J455">
        <v>5.64</v>
      </c>
      <c r="K455">
        <v>2</v>
      </c>
      <c r="L455">
        <v>60</v>
      </c>
      <c r="M455">
        <v>38.219000000000001</v>
      </c>
      <c r="N455">
        <v>18.82</v>
      </c>
      <c r="O455">
        <v>7</v>
      </c>
      <c r="Q455" t="s">
        <v>23</v>
      </c>
      <c r="R455" s="1">
        <v>41425.508333333331</v>
      </c>
      <c r="S455" s="1">
        <v>41426.423611111109</v>
      </c>
      <c r="T455">
        <v>21.966999999999999</v>
      </c>
      <c r="U455">
        <v>151</v>
      </c>
      <c r="V455">
        <v>152</v>
      </c>
      <c r="W455">
        <v>12.2</v>
      </c>
      <c r="X455">
        <v>10.167</v>
      </c>
    </row>
    <row r="456" spans="1:24" x14ac:dyDescent="0.2">
      <c r="A456">
        <v>2013002</v>
      </c>
      <c r="B456">
        <v>37</v>
      </c>
      <c r="C456">
        <v>2013002037</v>
      </c>
      <c r="D456" t="s">
        <v>102</v>
      </c>
      <c r="E456" t="str">
        <f>VLOOKUP(D456,[1]!Species_table[[SpeciesID]:[ID_new]],5,FALSE)</f>
        <v>LUTLU11</v>
      </c>
      <c r="F456" t="str">
        <f>VLOOKUP(E456,[1]!Species_table[[ID_new]:[Sci_name_new]],2,FALSE)</f>
        <v>Lutjanus rivulatus</v>
      </c>
      <c r="G456" t="str">
        <f>VLOOKUP(E456,[1]!Species_table[[ID_new]:[fam_new]],3,FALSE)</f>
        <v>LUTJANIDAE</v>
      </c>
      <c r="H456" t="s">
        <v>29</v>
      </c>
      <c r="I456">
        <f t="shared" si="7"/>
        <v>1</v>
      </c>
      <c r="J456">
        <v>4.82</v>
      </c>
      <c r="K456">
        <v>1</v>
      </c>
      <c r="L456">
        <v>60</v>
      </c>
      <c r="M456">
        <v>38.219000000000001</v>
      </c>
      <c r="N456">
        <v>18.82</v>
      </c>
      <c r="O456">
        <v>7</v>
      </c>
      <c r="Q456" t="s">
        <v>23</v>
      </c>
      <c r="R456" s="1">
        <v>41425.508333333331</v>
      </c>
      <c r="S456" s="1">
        <v>41426.423611111109</v>
      </c>
      <c r="T456">
        <v>21.966999999999999</v>
      </c>
      <c r="U456">
        <v>151</v>
      </c>
      <c r="V456">
        <v>152</v>
      </c>
      <c r="W456">
        <v>12.2</v>
      </c>
      <c r="X456">
        <v>10.167</v>
      </c>
    </row>
    <row r="457" spans="1:24" x14ac:dyDescent="0.2">
      <c r="A457">
        <v>2013002</v>
      </c>
      <c r="B457">
        <v>38</v>
      </c>
      <c r="C457">
        <v>2013002038</v>
      </c>
      <c r="D457" t="s">
        <v>34</v>
      </c>
      <c r="E457" t="str">
        <f>VLOOKUP(D457,[1]!Species_table[[SpeciesID]:[ID_new]],5,FALSE)</f>
        <v>HOLSA03</v>
      </c>
      <c r="F457" t="str">
        <f>VLOOKUP(E457,[1]!Species_table[[ID_new]:[Sci_name_new]],2,FALSE)</f>
        <v>Sargocentron spiniferum</v>
      </c>
      <c r="G457" t="str">
        <f>VLOOKUP(E457,[1]!Species_table[[ID_new]:[fam_new]],3,FALSE)</f>
        <v>HOLOCENTRIDAE</v>
      </c>
      <c r="H457" t="s">
        <v>27</v>
      </c>
      <c r="I457">
        <f t="shared" si="7"/>
        <v>0</v>
      </c>
      <c r="J457">
        <v>1.04</v>
      </c>
      <c r="K457">
        <v>1</v>
      </c>
      <c r="L457">
        <v>13</v>
      </c>
      <c r="M457">
        <v>38.161999999999999</v>
      </c>
      <c r="N457">
        <v>18.842333329999999</v>
      </c>
      <c r="O457">
        <v>7</v>
      </c>
      <c r="Q457" t="s">
        <v>23</v>
      </c>
      <c r="R457" s="1">
        <v>41425.533333333333</v>
      </c>
      <c r="S457" s="1">
        <v>41426.300000000003</v>
      </c>
      <c r="T457">
        <v>18.399999999999999</v>
      </c>
      <c r="U457">
        <v>151</v>
      </c>
      <c r="V457">
        <v>152</v>
      </c>
      <c r="W457">
        <v>12.8</v>
      </c>
      <c r="X457">
        <v>7.2</v>
      </c>
    </row>
    <row r="458" spans="1:24" x14ac:dyDescent="0.2">
      <c r="A458">
        <v>2013002</v>
      </c>
      <c r="B458">
        <v>38</v>
      </c>
      <c r="C458">
        <v>2013002038</v>
      </c>
      <c r="D458" t="s">
        <v>28</v>
      </c>
      <c r="E458" t="str">
        <f>VLOOKUP(D458,[1]!Species_table[[SpeciesID]:[ID_new]],5,FALSE)</f>
        <v>LUTLU06</v>
      </c>
      <c r="F458" t="str">
        <f>VLOOKUP(E458,[1]!Species_table[[ID_new]:[Sci_name_new]],2,FALSE)</f>
        <v>Lutjanus bohar</v>
      </c>
      <c r="G458" t="str">
        <f>VLOOKUP(E458,[1]!Species_table[[ID_new]:[fam_new]],3,FALSE)</f>
        <v>LUTJANIDAE</v>
      </c>
      <c r="H458" t="s">
        <v>29</v>
      </c>
      <c r="I458">
        <f t="shared" si="7"/>
        <v>1</v>
      </c>
      <c r="J458">
        <v>0.7</v>
      </c>
      <c r="K458">
        <v>1</v>
      </c>
      <c r="L458">
        <v>13</v>
      </c>
      <c r="M458">
        <v>38.161999999999999</v>
      </c>
      <c r="N458">
        <v>18.842333329999999</v>
      </c>
      <c r="O458">
        <v>7</v>
      </c>
      <c r="Q458" t="s">
        <v>23</v>
      </c>
      <c r="R458" s="1">
        <v>41425.533333333333</v>
      </c>
      <c r="S458" s="1">
        <v>41426.300000000003</v>
      </c>
      <c r="T458">
        <v>18.399999999999999</v>
      </c>
      <c r="U458">
        <v>151</v>
      </c>
      <c r="V458">
        <v>152</v>
      </c>
      <c r="W458">
        <v>12.8</v>
      </c>
      <c r="X458">
        <v>7.2</v>
      </c>
    </row>
    <row r="459" spans="1:24" x14ac:dyDescent="0.2">
      <c r="A459">
        <v>2013002</v>
      </c>
      <c r="B459">
        <v>38</v>
      </c>
      <c r="C459">
        <v>2013002038</v>
      </c>
      <c r="D459" t="s">
        <v>40</v>
      </c>
      <c r="E459" t="str">
        <f>VLOOKUP(D459,[1]!Species_table[[SpeciesID]:[ID_new]],5,FALSE)</f>
        <v>SERAE01</v>
      </c>
      <c r="F459" t="str">
        <f>VLOOKUP(E459,[1]!Species_table[[ID_new]:[Sci_name_new]],2,FALSE)</f>
        <v>Cephaplpholis rogaa</v>
      </c>
      <c r="G459" t="str">
        <f>VLOOKUP(E459,[1]!Species_table[[ID_new]:[fam_new]],3,FALSE)</f>
        <v>SERRANIDAE</v>
      </c>
      <c r="H459" t="s">
        <v>36</v>
      </c>
      <c r="I459">
        <f t="shared" si="7"/>
        <v>1</v>
      </c>
      <c r="J459">
        <v>1.23</v>
      </c>
      <c r="K459">
        <v>1</v>
      </c>
      <c r="L459">
        <v>13</v>
      </c>
      <c r="M459">
        <v>38.161999999999999</v>
      </c>
      <c r="N459">
        <v>18.842333329999999</v>
      </c>
      <c r="O459">
        <v>7</v>
      </c>
      <c r="Q459" t="s">
        <v>23</v>
      </c>
      <c r="R459" s="1">
        <v>41425.533333333333</v>
      </c>
      <c r="S459" s="1">
        <v>41426.300000000003</v>
      </c>
      <c r="T459">
        <v>18.399999999999999</v>
      </c>
      <c r="U459">
        <v>151</v>
      </c>
      <c r="V459">
        <v>152</v>
      </c>
      <c r="W459">
        <v>12.8</v>
      </c>
      <c r="X459">
        <v>7.2</v>
      </c>
    </row>
    <row r="460" spans="1:24" x14ac:dyDescent="0.2">
      <c r="A460">
        <v>2013002</v>
      </c>
      <c r="B460">
        <v>39</v>
      </c>
      <c r="C460">
        <v>2013002039</v>
      </c>
      <c r="D460" t="s">
        <v>33</v>
      </c>
      <c r="E460" t="str">
        <f>VLOOKUP(D460,[1]!Species_table[[SpeciesID]:[ID_new]],5,FALSE)</f>
        <v>LUTLU04</v>
      </c>
      <c r="F460" t="str">
        <f>VLOOKUP(E460,[1]!Species_table[[ID_new]:[Sci_name_new]],2,FALSE)</f>
        <v>Lutjanus gibbus</v>
      </c>
      <c r="G460" t="str">
        <f>VLOOKUP(E460,[1]!Species_table[[ID_new]:[fam_new]],3,FALSE)</f>
        <v>LUTJANIDAE</v>
      </c>
      <c r="H460" t="s">
        <v>29</v>
      </c>
      <c r="I460">
        <f t="shared" si="7"/>
        <v>1</v>
      </c>
      <c r="J460">
        <v>1.42</v>
      </c>
      <c r="K460">
        <v>2</v>
      </c>
      <c r="L460">
        <v>27</v>
      </c>
      <c r="M460">
        <v>38.160499999999999</v>
      </c>
      <c r="N460">
        <v>18.85233333</v>
      </c>
      <c r="O460">
        <v>7</v>
      </c>
      <c r="Q460" t="s">
        <v>23</v>
      </c>
      <c r="R460" s="1">
        <v>41425.542361111111</v>
      </c>
      <c r="S460" s="1">
        <v>41426.308333333334</v>
      </c>
      <c r="T460">
        <v>18.382999999999999</v>
      </c>
      <c r="U460">
        <v>151</v>
      </c>
      <c r="V460">
        <v>152</v>
      </c>
      <c r="W460">
        <v>13.016999999999999</v>
      </c>
      <c r="X460">
        <v>7.4</v>
      </c>
    </row>
    <row r="461" spans="1:24" x14ac:dyDescent="0.2">
      <c r="A461">
        <v>2013002</v>
      </c>
      <c r="B461">
        <v>40</v>
      </c>
      <c r="C461">
        <v>2013002040</v>
      </c>
      <c r="D461" t="s">
        <v>59</v>
      </c>
      <c r="E461" t="str">
        <f>VLOOKUP(D461,[1]!Species_table[[SpeciesID]:[ID_new]],5,FALSE)</f>
        <v>LETLE05</v>
      </c>
      <c r="F461" t="str">
        <f>VLOOKUP(E461,[1]!Species_table[[ID_new]:[Sci_name_new]],2,FALSE)</f>
        <v xml:space="preserve">Lethrinus elongatus </v>
      </c>
      <c r="G461" t="str">
        <f>VLOOKUP(E461,[1]!Species_table[[ID_new]:[fam_new]],3,FALSE)</f>
        <v>LETHRINIDAE</v>
      </c>
      <c r="H461" t="s">
        <v>44</v>
      </c>
      <c r="I461">
        <f t="shared" si="7"/>
        <v>1</v>
      </c>
      <c r="J461">
        <v>0.66</v>
      </c>
      <c r="K461">
        <v>1</v>
      </c>
      <c r="L461">
        <v>25</v>
      </c>
      <c r="M461">
        <v>38.160833330000003</v>
      </c>
      <c r="N461">
        <v>18.8535</v>
      </c>
      <c r="O461">
        <v>7</v>
      </c>
      <c r="Q461" t="s">
        <v>23</v>
      </c>
      <c r="R461" s="1">
        <v>41425.54583333333</v>
      </c>
      <c r="S461" s="1">
        <v>41426.31527777778</v>
      </c>
      <c r="T461">
        <v>18.466999999999999</v>
      </c>
      <c r="U461">
        <v>151</v>
      </c>
      <c r="V461">
        <v>152</v>
      </c>
      <c r="W461">
        <v>13.1</v>
      </c>
      <c r="X461">
        <v>7.5670000000000002</v>
      </c>
    </row>
    <row r="462" spans="1:24" x14ac:dyDescent="0.2">
      <c r="A462">
        <v>2013002</v>
      </c>
      <c r="B462">
        <v>40</v>
      </c>
      <c r="C462">
        <v>2013002040</v>
      </c>
      <c r="D462" t="s">
        <v>33</v>
      </c>
      <c r="E462" t="str">
        <f>VLOOKUP(D462,[1]!Species_table[[SpeciesID]:[ID_new]],5,FALSE)</f>
        <v>LUTLU04</v>
      </c>
      <c r="F462" t="str">
        <f>VLOOKUP(E462,[1]!Species_table[[ID_new]:[Sci_name_new]],2,FALSE)</f>
        <v>Lutjanus gibbus</v>
      </c>
      <c r="G462" t="str">
        <f>VLOOKUP(E462,[1]!Species_table[[ID_new]:[fam_new]],3,FALSE)</f>
        <v>LUTJANIDAE</v>
      </c>
      <c r="H462" t="s">
        <v>29</v>
      </c>
      <c r="I462">
        <f t="shared" si="7"/>
        <v>1</v>
      </c>
      <c r="J462">
        <v>1</v>
      </c>
      <c r="K462">
        <v>1</v>
      </c>
      <c r="L462">
        <v>25</v>
      </c>
      <c r="M462">
        <v>38.160833330000003</v>
      </c>
      <c r="N462">
        <v>18.8535</v>
      </c>
      <c r="O462">
        <v>7</v>
      </c>
      <c r="Q462" t="s">
        <v>23</v>
      </c>
      <c r="R462" s="1">
        <v>41425.54583333333</v>
      </c>
      <c r="S462" s="1">
        <v>41426.31527777778</v>
      </c>
      <c r="T462">
        <v>18.466999999999999</v>
      </c>
      <c r="U462">
        <v>151</v>
      </c>
      <c r="V462">
        <v>152</v>
      </c>
      <c r="W462">
        <v>13.1</v>
      </c>
      <c r="X462">
        <v>7.5670000000000002</v>
      </c>
    </row>
    <row r="463" spans="1:24" x14ac:dyDescent="0.2">
      <c r="A463">
        <v>2013002</v>
      </c>
      <c r="B463">
        <v>41</v>
      </c>
      <c r="C463">
        <v>2013002041</v>
      </c>
      <c r="D463" t="s">
        <v>26</v>
      </c>
      <c r="E463" t="str">
        <f>VLOOKUP(D463,[1]!Species_table[[SpeciesID]:[ID_new]],5,FALSE)</f>
        <v>NOCATCH</v>
      </c>
      <c r="F463" t="str">
        <f>VLOOKUP(E463,[1]!Species_table[[ID_new]:[Sci_name_new]],2,FALSE)</f>
        <v>NO CATCH</v>
      </c>
      <c r="G463" t="str">
        <f>VLOOKUP(E463,[1]!Species_table[[ID_new]:[fam_new]],3,FALSE)</f>
        <v>NO CATCH</v>
      </c>
      <c r="H463" t="s">
        <v>27</v>
      </c>
      <c r="I463">
        <f t="shared" si="7"/>
        <v>0</v>
      </c>
      <c r="J463">
        <v>0</v>
      </c>
      <c r="K463">
        <v>0</v>
      </c>
      <c r="L463">
        <v>62</v>
      </c>
      <c r="M463">
        <v>38.162500000000001</v>
      </c>
      <c r="N463">
        <v>18.869666670000001</v>
      </c>
      <c r="O463">
        <v>7</v>
      </c>
      <c r="Q463" t="s">
        <v>23</v>
      </c>
      <c r="R463" s="1">
        <v>41425.554166666669</v>
      </c>
      <c r="S463" s="1">
        <v>41426.324305555558</v>
      </c>
      <c r="T463">
        <v>18.483000000000001</v>
      </c>
      <c r="U463">
        <v>151</v>
      </c>
      <c r="V463">
        <v>152</v>
      </c>
      <c r="W463">
        <v>13.3</v>
      </c>
      <c r="X463">
        <v>7.7830000000000004</v>
      </c>
    </row>
    <row r="464" spans="1:24" x14ac:dyDescent="0.2">
      <c r="A464">
        <v>2013002</v>
      </c>
      <c r="B464">
        <v>42</v>
      </c>
      <c r="C464">
        <v>2013002042</v>
      </c>
      <c r="D464" t="s">
        <v>26</v>
      </c>
      <c r="E464" t="str">
        <f>VLOOKUP(D464,[1]!Species_table[[SpeciesID]:[ID_new]],5,FALSE)</f>
        <v>NOCATCH</v>
      </c>
      <c r="F464" t="str">
        <f>VLOOKUP(E464,[1]!Species_table[[ID_new]:[Sci_name_new]],2,FALSE)</f>
        <v>NO CATCH</v>
      </c>
      <c r="G464" t="str">
        <f>VLOOKUP(E464,[1]!Species_table[[ID_new]:[fam_new]],3,FALSE)</f>
        <v>NO CATCH</v>
      </c>
      <c r="H464" t="s">
        <v>27</v>
      </c>
      <c r="I464">
        <f t="shared" si="7"/>
        <v>0</v>
      </c>
      <c r="J464">
        <v>0</v>
      </c>
      <c r="K464">
        <v>0</v>
      </c>
      <c r="L464">
        <v>78</v>
      </c>
      <c r="M464">
        <v>38.157499999999999</v>
      </c>
      <c r="N464">
        <v>18.879333330000001</v>
      </c>
      <c r="O464">
        <v>7</v>
      </c>
      <c r="Q464" t="s">
        <v>23</v>
      </c>
      <c r="R464" s="1">
        <v>41425.560416666667</v>
      </c>
      <c r="S464" s="1">
        <v>41426.333333333336</v>
      </c>
      <c r="T464">
        <v>18.55</v>
      </c>
      <c r="U464">
        <v>151</v>
      </c>
      <c r="V464">
        <v>152</v>
      </c>
      <c r="W464">
        <v>13.45</v>
      </c>
      <c r="X464">
        <v>8</v>
      </c>
    </row>
    <row r="465" spans="1:24" x14ac:dyDescent="0.2">
      <c r="A465">
        <v>2013002</v>
      </c>
      <c r="B465">
        <v>43</v>
      </c>
      <c r="C465">
        <v>2013002043</v>
      </c>
      <c r="D465" t="s">
        <v>26</v>
      </c>
      <c r="E465" t="str">
        <f>VLOOKUP(D465,[1]!Species_table[[SpeciesID]:[ID_new]],5,FALSE)</f>
        <v>NOCATCH</v>
      </c>
      <c r="F465" t="str">
        <f>VLOOKUP(E465,[1]!Species_table[[ID_new]:[Sci_name_new]],2,FALSE)</f>
        <v>NO CATCH</v>
      </c>
      <c r="G465" t="str">
        <f>VLOOKUP(E465,[1]!Species_table[[ID_new]:[fam_new]],3,FALSE)</f>
        <v>NO CATCH</v>
      </c>
      <c r="H465" t="s">
        <v>27</v>
      </c>
      <c r="I465">
        <f t="shared" si="7"/>
        <v>0</v>
      </c>
      <c r="J465">
        <v>0</v>
      </c>
      <c r="K465">
        <v>0</v>
      </c>
      <c r="L465">
        <v>88</v>
      </c>
      <c r="M465">
        <v>38.157499999999999</v>
      </c>
      <c r="N465">
        <v>18.886500000000002</v>
      </c>
      <c r="O465">
        <v>7</v>
      </c>
      <c r="Q465" t="s">
        <v>23</v>
      </c>
      <c r="R465" s="1">
        <v>41425.572916666664</v>
      </c>
      <c r="S465" s="1">
        <v>41426.342361111114</v>
      </c>
      <c r="T465">
        <v>18.466999999999999</v>
      </c>
      <c r="U465">
        <v>151</v>
      </c>
      <c r="V465">
        <v>152</v>
      </c>
      <c r="W465">
        <v>13.75</v>
      </c>
      <c r="X465">
        <v>8.2170000000000005</v>
      </c>
    </row>
    <row r="466" spans="1:24" x14ac:dyDescent="0.2">
      <c r="A466">
        <v>2013002</v>
      </c>
      <c r="B466">
        <v>44</v>
      </c>
      <c r="C466">
        <v>2013002044</v>
      </c>
      <c r="D466" t="s">
        <v>26</v>
      </c>
      <c r="E466" t="str">
        <f>VLOOKUP(D466,[1]!Species_table[[SpeciesID]:[ID_new]],5,FALSE)</f>
        <v>NOCATCH</v>
      </c>
      <c r="F466" t="str">
        <f>VLOOKUP(E466,[1]!Species_table[[ID_new]:[Sci_name_new]],2,FALSE)</f>
        <v>NO CATCH</v>
      </c>
      <c r="G466" t="str">
        <f>VLOOKUP(E466,[1]!Species_table[[ID_new]:[fam_new]],3,FALSE)</f>
        <v>NO CATCH</v>
      </c>
      <c r="H466" t="s">
        <v>27</v>
      </c>
      <c r="I466">
        <f t="shared" si="7"/>
        <v>0</v>
      </c>
      <c r="J466">
        <v>0</v>
      </c>
      <c r="K466">
        <v>0</v>
      </c>
      <c r="L466">
        <v>88</v>
      </c>
      <c r="M466">
        <v>38.172333330000001</v>
      </c>
      <c r="N466">
        <v>18.886500000000002</v>
      </c>
      <c r="O466">
        <v>7</v>
      </c>
      <c r="Q466" t="s">
        <v>23</v>
      </c>
      <c r="R466" s="1">
        <v>41425.582638888889</v>
      </c>
      <c r="S466" s="1">
        <v>41426.351388888892</v>
      </c>
      <c r="T466">
        <v>18.45</v>
      </c>
      <c r="U466">
        <v>151</v>
      </c>
      <c r="V466">
        <v>152</v>
      </c>
      <c r="W466">
        <v>13.983000000000001</v>
      </c>
      <c r="X466">
        <v>8.4329999999999998</v>
      </c>
    </row>
    <row r="467" spans="1:24" x14ac:dyDescent="0.2">
      <c r="A467">
        <v>2013002</v>
      </c>
      <c r="B467">
        <v>45</v>
      </c>
      <c r="C467">
        <v>2013002045</v>
      </c>
      <c r="D467" t="s">
        <v>59</v>
      </c>
      <c r="E467" t="str">
        <f>VLOOKUP(D467,[1]!Species_table[[SpeciesID]:[ID_new]],5,FALSE)</f>
        <v>LETLE05</v>
      </c>
      <c r="F467" t="str">
        <f>VLOOKUP(E467,[1]!Species_table[[ID_new]:[Sci_name_new]],2,FALSE)</f>
        <v xml:space="preserve">Lethrinus elongatus </v>
      </c>
      <c r="G467" t="str">
        <f>VLOOKUP(E467,[1]!Species_table[[ID_new]:[fam_new]],3,FALSE)</f>
        <v>LETHRINIDAE</v>
      </c>
      <c r="H467" t="s">
        <v>44</v>
      </c>
      <c r="I467">
        <f t="shared" si="7"/>
        <v>1</v>
      </c>
      <c r="J467">
        <v>2.1</v>
      </c>
      <c r="K467">
        <v>2</v>
      </c>
      <c r="L467">
        <v>20</v>
      </c>
      <c r="M467">
        <v>38.179666670000003</v>
      </c>
      <c r="N467">
        <v>18.810500000000001</v>
      </c>
      <c r="O467">
        <v>7</v>
      </c>
      <c r="Q467" t="s">
        <v>23</v>
      </c>
      <c r="R467" s="1">
        <v>41425.609722222223</v>
      </c>
      <c r="S467" s="1">
        <v>41426.270833333336</v>
      </c>
      <c r="T467">
        <v>15.867000000000001</v>
      </c>
      <c r="U467">
        <v>151</v>
      </c>
      <c r="V467">
        <v>152</v>
      </c>
      <c r="W467">
        <v>14.632999999999999</v>
      </c>
      <c r="X467">
        <v>6.5</v>
      </c>
    </row>
    <row r="468" spans="1:24" x14ac:dyDescent="0.2">
      <c r="A468">
        <v>2013002</v>
      </c>
      <c r="B468">
        <v>45</v>
      </c>
      <c r="C468">
        <v>2013002045</v>
      </c>
      <c r="D468" t="s">
        <v>28</v>
      </c>
      <c r="E468" t="str">
        <f>VLOOKUP(D468,[1]!Species_table[[SpeciesID]:[ID_new]],5,FALSE)</f>
        <v>LUTLU06</v>
      </c>
      <c r="F468" t="str">
        <f>VLOOKUP(E468,[1]!Species_table[[ID_new]:[Sci_name_new]],2,FALSE)</f>
        <v>Lutjanus bohar</v>
      </c>
      <c r="G468" t="str">
        <f>VLOOKUP(E468,[1]!Species_table[[ID_new]:[fam_new]],3,FALSE)</f>
        <v>LUTJANIDAE</v>
      </c>
      <c r="H468" t="s">
        <v>29</v>
      </c>
      <c r="I468">
        <f t="shared" si="7"/>
        <v>1</v>
      </c>
      <c r="J468">
        <v>0.95</v>
      </c>
      <c r="K468">
        <v>2</v>
      </c>
      <c r="L468">
        <v>20</v>
      </c>
      <c r="M468">
        <v>38.179666670000003</v>
      </c>
      <c r="N468">
        <v>18.810500000000001</v>
      </c>
      <c r="O468">
        <v>7</v>
      </c>
      <c r="Q468" t="s">
        <v>23</v>
      </c>
      <c r="R468" s="1">
        <v>41425.609722222223</v>
      </c>
      <c r="S468" s="1">
        <v>41426.270833333336</v>
      </c>
      <c r="T468">
        <v>15.867000000000001</v>
      </c>
      <c r="U468">
        <v>151</v>
      </c>
      <c r="V468">
        <v>152</v>
      </c>
      <c r="W468">
        <v>14.632999999999999</v>
      </c>
      <c r="X468">
        <v>6.5</v>
      </c>
    </row>
    <row r="469" spans="1:24" x14ac:dyDescent="0.2">
      <c r="A469">
        <v>2013002</v>
      </c>
      <c r="B469">
        <v>46</v>
      </c>
      <c r="C469">
        <v>2013002046</v>
      </c>
      <c r="D469" t="s">
        <v>26</v>
      </c>
      <c r="E469" t="str">
        <f>VLOOKUP(D469,[1]!Species_table[[SpeciesID]:[ID_new]],5,FALSE)</f>
        <v>NOCATCH</v>
      </c>
      <c r="F469" t="str">
        <f>VLOOKUP(E469,[1]!Species_table[[ID_new]:[Sci_name_new]],2,FALSE)</f>
        <v>NO CATCH</v>
      </c>
      <c r="G469" t="str">
        <f>VLOOKUP(E469,[1]!Species_table[[ID_new]:[fam_new]],3,FALSE)</f>
        <v>NO CATCH</v>
      </c>
      <c r="H469" t="s">
        <v>27</v>
      </c>
      <c r="I469">
        <f t="shared" si="7"/>
        <v>0</v>
      </c>
      <c r="J469">
        <v>0</v>
      </c>
      <c r="K469">
        <v>0</v>
      </c>
      <c r="L469">
        <v>20</v>
      </c>
      <c r="M469">
        <v>38.180833329999999</v>
      </c>
      <c r="N469">
        <v>18.796166670000002</v>
      </c>
      <c r="O469">
        <v>7</v>
      </c>
      <c r="Q469" t="s">
        <v>23</v>
      </c>
      <c r="R469" s="1">
        <v>41425.609722222223</v>
      </c>
      <c r="S469" s="1">
        <v>41426.270833333336</v>
      </c>
      <c r="T469">
        <v>15.867000000000001</v>
      </c>
      <c r="U469">
        <v>151</v>
      </c>
      <c r="V469">
        <v>152</v>
      </c>
      <c r="W469">
        <v>14.632999999999999</v>
      </c>
      <c r="X469">
        <v>6.5</v>
      </c>
    </row>
    <row r="470" spans="1:24" x14ac:dyDescent="0.2">
      <c r="A470">
        <v>2013002</v>
      </c>
      <c r="B470">
        <v>47</v>
      </c>
      <c r="C470">
        <v>2013002047</v>
      </c>
      <c r="D470" t="s">
        <v>73</v>
      </c>
      <c r="E470" t="str">
        <f>VLOOKUP(D470,[1]!Species_table[[SpeciesID]:[ID_new]],5,FALSE)</f>
        <v>LUTLU18</v>
      </c>
      <c r="F470" t="str">
        <f>VLOOKUP(E470,[1]!Species_table[[ID_new]:[Sci_name_new]],2,FALSE)</f>
        <v>Lutjanus kasmira</v>
      </c>
      <c r="G470" t="str">
        <f>VLOOKUP(E470,[1]!Species_table[[ID_new]:[fam_new]],3,FALSE)</f>
        <v>LUTJANIDAE</v>
      </c>
      <c r="H470" t="s">
        <v>29</v>
      </c>
      <c r="I470">
        <f t="shared" si="7"/>
        <v>1</v>
      </c>
      <c r="J470">
        <v>0.14000000000000001</v>
      </c>
      <c r="K470">
        <v>1</v>
      </c>
      <c r="L470">
        <v>0</v>
      </c>
      <c r="M470">
        <v>38.16716667</v>
      </c>
      <c r="N470">
        <v>18.794666670000002</v>
      </c>
      <c r="O470">
        <v>7</v>
      </c>
      <c r="Q470" t="s">
        <v>83</v>
      </c>
      <c r="R470" s="1">
        <v>41425.6875</v>
      </c>
      <c r="S470" s="1">
        <v>41425.770833333336</v>
      </c>
      <c r="T470">
        <v>2</v>
      </c>
      <c r="U470">
        <v>151</v>
      </c>
      <c r="V470">
        <v>151</v>
      </c>
      <c r="W470">
        <v>16.5</v>
      </c>
      <c r="X470">
        <v>18.5</v>
      </c>
    </row>
    <row r="471" spans="1:24" x14ac:dyDescent="0.2">
      <c r="A471">
        <v>2013002</v>
      </c>
      <c r="B471">
        <v>47</v>
      </c>
      <c r="C471">
        <v>2013002047</v>
      </c>
      <c r="D471" t="s">
        <v>98</v>
      </c>
      <c r="E471" t="str">
        <f>VLOOKUP(D471,[1]!Species_table[[SpeciesID]:[ID_new]],5,FALSE)</f>
        <v>SEREP17</v>
      </c>
      <c r="F471" t="str">
        <f>VLOOKUP(E471,[1]!Species_table[[ID_new]:[Sci_name_new]],2,FALSE)</f>
        <v>Epinephelus summana</v>
      </c>
      <c r="G471" t="str">
        <f>VLOOKUP(E471,[1]!Species_table[[ID_new]:[fam_new]],3,FALSE)</f>
        <v>SERRANIDAE</v>
      </c>
      <c r="H471" t="s">
        <v>36</v>
      </c>
      <c r="I471">
        <f t="shared" si="7"/>
        <v>1</v>
      </c>
      <c r="J471">
        <v>2.14</v>
      </c>
      <c r="K471">
        <v>2</v>
      </c>
      <c r="L471">
        <v>0</v>
      </c>
      <c r="M471">
        <v>38.16716667</v>
      </c>
      <c r="N471">
        <v>18.794666670000002</v>
      </c>
      <c r="O471">
        <v>7</v>
      </c>
      <c r="Q471" t="s">
        <v>83</v>
      </c>
      <c r="R471" s="1">
        <v>41425.6875</v>
      </c>
      <c r="S471" s="1">
        <v>41425.770833333336</v>
      </c>
      <c r="T471">
        <v>2</v>
      </c>
      <c r="U471">
        <v>151</v>
      </c>
      <c r="V471">
        <v>151</v>
      </c>
      <c r="W471">
        <v>16.5</v>
      </c>
      <c r="X471">
        <v>18.5</v>
      </c>
    </row>
    <row r="472" spans="1:24" x14ac:dyDescent="0.2">
      <c r="A472">
        <v>2013002</v>
      </c>
      <c r="B472">
        <v>48</v>
      </c>
      <c r="C472">
        <v>2013002048</v>
      </c>
      <c r="D472" t="s">
        <v>28</v>
      </c>
      <c r="E472" t="str">
        <f>VLOOKUP(D472,[1]!Species_table[[SpeciesID]:[ID_new]],5,FALSE)</f>
        <v>LUTLU06</v>
      </c>
      <c r="F472" t="str">
        <f>VLOOKUP(E472,[1]!Species_table[[ID_new]:[Sci_name_new]],2,FALSE)</f>
        <v>Lutjanus bohar</v>
      </c>
      <c r="G472" t="str">
        <f>VLOOKUP(E472,[1]!Species_table[[ID_new]:[fam_new]],3,FALSE)</f>
        <v>LUTJANIDAE</v>
      </c>
      <c r="H472" t="s">
        <v>29</v>
      </c>
      <c r="I472">
        <f t="shared" si="7"/>
        <v>1</v>
      </c>
      <c r="J472">
        <v>2.11</v>
      </c>
      <c r="K472">
        <v>1</v>
      </c>
      <c r="L472">
        <v>15</v>
      </c>
      <c r="M472">
        <v>38.502833330000001</v>
      </c>
      <c r="N472">
        <v>18.747666670000001</v>
      </c>
      <c r="O472">
        <v>6</v>
      </c>
      <c r="Q472" t="s">
        <v>23</v>
      </c>
      <c r="R472" s="1">
        <v>41426.626388888886</v>
      </c>
      <c r="S472" s="1">
        <v>41427.481944444444</v>
      </c>
      <c r="T472">
        <v>20.533000000000001</v>
      </c>
      <c r="U472">
        <v>152</v>
      </c>
      <c r="V472">
        <v>153</v>
      </c>
      <c r="W472">
        <v>15.032999999999999</v>
      </c>
      <c r="X472">
        <v>11.567</v>
      </c>
    </row>
    <row r="473" spans="1:24" x14ac:dyDescent="0.2">
      <c r="A473">
        <v>2013002</v>
      </c>
      <c r="B473">
        <v>48</v>
      </c>
      <c r="C473">
        <v>2013002048</v>
      </c>
      <c r="D473" t="s">
        <v>32</v>
      </c>
      <c r="E473" t="str">
        <f>VLOOKUP(D473,[1]!Species_table[[SpeciesID]:[ID_new]],5,FALSE)</f>
        <v>MURGY13</v>
      </c>
      <c r="F473" t="str">
        <f>VLOOKUP(E473,[1]!Species_table[[ID_new]:[Sci_name_new]],2,FALSE)</f>
        <v>Gymnothorax javanicus</v>
      </c>
      <c r="G473" t="str">
        <f>VLOOKUP(E473,[1]!Species_table[[ID_new]:[fam_new]],3,FALSE)</f>
        <v>MURAENIDAE</v>
      </c>
      <c r="H473" t="s">
        <v>27</v>
      </c>
      <c r="I473">
        <f t="shared" si="7"/>
        <v>0</v>
      </c>
      <c r="J473">
        <v>10</v>
      </c>
      <c r="K473">
        <v>1</v>
      </c>
      <c r="L473">
        <v>15</v>
      </c>
      <c r="M473">
        <v>38.502833330000001</v>
      </c>
      <c r="N473">
        <v>18.747666670000001</v>
      </c>
      <c r="O473">
        <v>6</v>
      </c>
      <c r="Q473" t="s">
        <v>23</v>
      </c>
      <c r="R473" s="1">
        <v>41426.626388888886</v>
      </c>
      <c r="S473" s="1">
        <v>41427.481944444444</v>
      </c>
      <c r="T473">
        <v>20.533000000000001</v>
      </c>
      <c r="U473">
        <v>152</v>
      </c>
      <c r="V473">
        <v>153</v>
      </c>
      <c r="W473">
        <v>15.032999999999999</v>
      </c>
      <c r="X473">
        <v>11.567</v>
      </c>
    </row>
    <row r="474" spans="1:24" x14ac:dyDescent="0.2">
      <c r="A474">
        <v>2013002</v>
      </c>
      <c r="B474">
        <v>49</v>
      </c>
      <c r="C474">
        <v>2013002049</v>
      </c>
      <c r="D474" t="s">
        <v>103</v>
      </c>
      <c r="E474" t="str">
        <f>VLOOKUP(D474,[1]!Species_table[[SpeciesID]:[ID_new]],5,FALSE)</f>
        <v>ACAAC16</v>
      </c>
      <c r="F474" t="str">
        <f>VLOOKUP(E474,[1]!Species_table[[ID_new]:[Sci_name_new]],2,FALSE)</f>
        <v>Acanthurus nigrofuscus</v>
      </c>
      <c r="G474" t="str">
        <f>VLOOKUP(E474,[1]!Species_table[[ID_new]:[fam_new]],3,FALSE)</f>
        <v>ACANTHURIDAE</v>
      </c>
      <c r="H474" t="s">
        <v>78</v>
      </c>
      <c r="I474">
        <f t="shared" si="7"/>
        <v>1</v>
      </c>
      <c r="J474">
        <v>1.54</v>
      </c>
      <c r="K474">
        <v>2</v>
      </c>
      <c r="L474">
        <v>12</v>
      </c>
      <c r="M474">
        <v>38.506500000000003</v>
      </c>
      <c r="N474">
        <v>18.73983333</v>
      </c>
      <c r="O474">
        <v>6</v>
      </c>
      <c r="Q474" t="s">
        <v>23</v>
      </c>
      <c r="R474" s="1">
        <v>41426.634027777778</v>
      </c>
      <c r="S474" s="1">
        <v>41427.290972222225</v>
      </c>
      <c r="T474">
        <v>15.766999999999999</v>
      </c>
      <c r="U474">
        <v>152</v>
      </c>
      <c r="V474">
        <v>153</v>
      </c>
      <c r="W474">
        <v>15.217000000000001</v>
      </c>
      <c r="X474">
        <v>6.9829999999999997</v>
      </c>
    </row>
    <row r="475" spans="1:24" x14ac:dyDescent="0.2">
      <c r="A475">
        <v>2013002</v>
      </c>
      <c r="B475">
        <v>49</v>
      </c>
      <c r="C475">
        <v>2013002049</v>
      </c>
      <c r="D475" t="s">
        <v>75</v>
      </c>
      <c r="E475" t="str">
        <f>VLOOKUP(D475,[1]!Species_table[[SpeciesID]:[ID_new]],5,FALSE)</f>
        <v>BALBS01</v>
      </c>
      <c r="F475" t="str">
        <f>VLOOKUP(E475,[1]!Species_table[[ID_new]:[Sci_name_new]],2,FALSE)</f>
        <v>Balistoides viridescens</v>
      </c>
      <c r="G475" t="str">
        <f>VLOOKUP(E475,[1]!Species_table[[ID_new]:[fam_new]],3,FALSE)</f>
        <v>BALISTIDAE</v>
      </c>
      <c r="H475" t="s">
        <v>27</v>
      </c>
      <c r="I475">
        <f t="shared" si="7"/>
        <v>0</v>
      </c>
      <c r="J475">
        <v>1.6</v>
      </c>
      <c r="K475">
        <v>1</v>
      </c>
      <c r="L475">
        <v>12</v>
      </c>
      <c r="M475">
        <v>38.506500000000003</v>
      </c>
      <c r="N475">
        <v>18.73983333</v>
      </c>
      <c r="O475">
        <v>6</v>
      </c>
      <c r="Q475" t="s">
        <v>23</v>
      </c>
      <c r="R475" s="1">
        <v>41426.634027777778</v>
      </c>
      <c r="S475" s="1">
        <v>41427.290972222225</v>
      </c>
      <c r="T475">
        <v>15.766999999999999</v>
      </c>
      <c r="U475">
        <v>152</v>
      </c>
      <c r="V475">
        <v>153</v>
      </c>
      <c r="W475">
        <v>15.217000000000001</v>
      </c>
      <c r="X475">
        <v>6.9829999999999997</v>
      </c>
    </row>
    <row r="476" spans="1:24" x14ac:dyDescent="0.2">
      <c r="A476">
        <v>2013002</v>
      </c>
      <c r="B476">
        <v>49</v>
      </c>
      <c r="C476">
        <v>2013002049</v>
      </c>
      <c r="D476" t="s">
        <v>34</v>
      </c>
      <c r="E476" t="str">
        <f>VLOOKUP(D476,[1]!Species_table[[SpeciesID]:[ID_new]],5,FALSE)</f>
        <v>HOLSA03</v>
      </c>
      <c r="F476" t="str">
        <f>VLOOKUP(E476,[1]!Species_table[[ID_new]:[Sci_name_new]],2,FALSE)</f>
        <v>Sargocentron spiniferum</v>
      </c>
      <c r="G476" t="str">
        <f>VLOOKUP(E476,[1]!Species_table[[ID_new]:[fam_new]],3,FALSE)</f>
        <v>HOLOCENTRIDAE</v>
      </c>
      <c r="H476" t="s">
        <v>27</v>
      </c>
      <c r="I476">
        <f t="shared" si="7"/>
        <v>0</v>
      </c>
      <c r="J476">
        <v>0.86</v>
      </c>
      <c r="K476">
        <v>1</v>
      </c>
      <c r="L476">
        <v>12</v>
      </c>
      <c r="M476">
        <v>38.506500000000003</v>
      </c>
      <c r="N476">
        <v>18.73983333</v>
      </c>
      <c r="O476">
        <v>6</v>
      </c>
      <c r="Q476" t="s">
        <v>23</v>
      </c>
      <c r="R476" s="1">
        <v>41426.634027777778</v>
      </c>
      <c r="S476" s="1">
        <v>41427.290972222225</v>
      </c>
      <c r="T476">
        <v>15.766999999999999</v>
      </c>
      <c r="U476">
        <v>152</v>
      </c>
      <c r="V476">
        <v>153</v>
      </c>
      <c r="W476">
        <v>15.217000000000001</v>
      </c>
      <c r="X476">
        <v>6.9829999999999997</v>
      </c>
    </row>
    <row r="477" spans="1:24" x14ac:dyDescent="0.2">
      <c r="A477">
        <v>2013002</v>
      </c>
      <c r="B477">
        <v>49</v>
      </c>
      <c r="C477">
        <v>2013002049</v>
      </c>
      <c r="D477" t="s">
        <v>59</v>
      </c>
      <c r="E477" t="str">
        <f>VLOOKUP(D477,[1]!Species_table[[SpeciesID]:[ID_new]],5,FALSE)</f>
        <v>LETLE05</v>
      </c>
      <c r="F477" t="str">
        <f>VLOOKUP(E477,[1]!Species_table[[ID_new]:[Sci_name_new]],2,FALSE)</f>
        <v xml:space="preserve">Lethrinus elongatus </v>
      </c>
      <c r="G477" t="str">
        <f>VLOOKUP(E477,[1]!Species_table[[ID_new]:[fam_new]],3,FALSE)</f>
        <v>LETHRINIDAE</v>
      </c>
      <c r="H477" t="s">
        <v>44</v>
      </c>
      <c r="I477">
        <f t="shared" si="7"/>
        <v>1</v>
      </c>
      <c r="J477">
        <v>2.86</v>
      </c>
      <c r="K477">
        <v>1</v>
      </c>
      <c r="L477">
        <v>12</v>
      </c>
      <c r="M477">
        <v>38.506500000000003</v>
      </c>
      <c r="N477">
        <v>18.73983333</v>
      </c>
      <c r="O477">
        <v>6</v>
      </c>
      <c r="Q477" t="s">
        <v>23</v>
      </c>
      <c r="R477" s="1">
        <v>41426.634027777778</v>
      </c>
      <c r="S477" s="1">
        <v>41427.290972222225</v>
      </c>
      <c r="T477">
        <v>15.766999999999999</v>
      </c>
      <c r="U477">
        <v>152</v>
      </c>
      <c r="V477">
        <v>153</v>
      </c>
      <c r="W477">
        <v>15.217000000000001</v>
      </c>
      <c r="X477">
        <v>6.9829999999999997</v>
      </c>
    </row>
    <row r="478" spans="1:24" x14ac:dyDescent="0.2">
      <c r="A478">
        <v>2013002</v>
      </c>
      <c r="B478">
        <v>49</v>
      </c>
      <c r="C478">
        <v>2013002049</v>
      </c>
      <c r="D478" t="s">
        <v>33</v>
      </c>
      <c r="E478" t="str">
        <f>VLOOKUP(D478,[1]!Species_table[[SpeciesID]:[ID_new]],5,FALSE)</f>
        <v>LUTLU04</v>
      </c>
      <c r="F478" t="str">
        <f>VLOOKUP(E478,[1]!Species_table[[ID_new]:[Sci_name_new]],2,FALSE)</f>
        <v>Lutjanus gibbus</v>
      </c>
      <c r="G478" t="str">
        <f>VLOOKUP(E478,[1]!Species_table[[ID_new]:[fam_new]],3,FALSE)</f>
        <v>LUTJANIDAE</v>
      </c>
      <c r="H478" t="s">
        <v>29</v>
      </c>
      <c r="I478">
        <f t="shared" si="7"/>
        <v>1</v>
      </c>
      <c r="J478">
        <v>0.77</v>
      </c>
      <c r="K478">
        <v>1</v>
      </c>
      <c r="L478">
        <v>12</v>
      </c>
      <c r="M478">
        <v>38.506500000000003</v>
      </c>
      <c r="N478">
        <v>18.73983333</v>
      </c>
      <c r="O478">
        <v>6</v>
      </c>
      <c r="Q478" t="s">
        <v>23</v>
      </c>
      <c r="R478" s="1">
        <v>41426.634027777778</v>
      </c>
      <c r="S478" s="1">
        <v>41427.290972222225</v>
      </c>
      <c r="T478">
        <v>15.766999999999999</v>
      </c>
      <c r="U478">
        <v>152</v>
      </c>
      <c r="V478">
        <v>153</v>
      </c>
      <c r="W478">
        <v>15.217000000000001</v>
      </c>
      <c r="X478">
        <v>6.9829999999999997</v>
      </c>
    </row>
    <row r="479" spans="1:24" x14ac:dyDescent="0.2">
      <c r="A479">
        <v>2013002</v>
      </c>
      <c r="B479">
        <v>49</v>
      </c>
      <c r="C479">
        <v>2013002049</v>
      </c>
      <c r="D479" t="s">
        <v>28</v>
      </c>
      <c r="E479" t="str">
        <f>VLOOKUP(D479,[1]!Species_table[[SpeciesID]:[ID_new]],5,FALSE)</f>
        <v>LUTLU06</v>
      </c>
      <c r="F479" t="str">
        <f>VLOOKUP(E479,[1]!Species_table[[ID_new]:[Sci_name_new]],2,FALSE)</f>
        <v>Lutjanus bohar</v>
      </c>
      <c r="G479" t="str">
        <f>VLOOKUP(E479,[1]!Species_table[[ID_new]:[fam_new]],3,FALSE)</f>
        <v>LUTJANIDAE</v>
      </c>
      <c r="H479" t="s">
        <v>29</v>
      </c>
      <c r="I479">
        <f t="shared" si="7"/>
        <v>1</v>
      </c>
      <c r="J479">
        <v>1.62</v>
      </c>
      <c r="K479">
        <v>1</v>
      </c>
      <c r="L479">
        <v>12</v>
      </c>
      <c r="M479">
        <v>38.506500000000003</v>
      </c>
      <c r="N479">
        <v>18.73983333</v>
      </c>
      <c r="O479">
        <v>6</v>
      </c>
      <c r="Q479" t="s">
        <v>23</v>
      </c>
      <c r="R479" s="1">
        <v>41426.634027777778</v>
      </c>
      <c r="S479" s="1">
        <v>41427.290972222225</v>
      </c>
      <c r="T479">
        <v>15.766999999999999</v>
      </c>
      <c r="U479">
        <v>152</v>
      </c>
      <c r="V479">
        <v>153</v>
      </c>
      <c r="W479">
        <v>15.217000000000001</v>
      </c>
      <c r="X479">
        <v>6.9829999999999997</v>
      </c>
    </row>
    <row r="480" spans="1:24" x14ac:dyDescent="0.2">
      <c r="A480">
        <v>2013002</v>
      </c>
      <c r="B480">
        <v>50</v>
      </c>
      <c r="C480">
        <v>2013002050</v>
      </c>
      <c r="D480" t="s">
        <v>34</v>
      </c>
      <c r="E480" t="str">
        <f>VLOOKUP(D480,[1]!Species_table[[SpeciesID]:[ID_new]],5,FALSE)</f>
        <v>HOLSA03</v>
      </c>
      <c r="F480" t="str">
        <f>VLOOKUP(E480,[1]!Species_table[[ID_new]:[Sci_name_new]],2,FALSE)</f>
        <v>Sargocentron spiniferum</v>
      </c>
      <c r="G480" t="str">
        <f>VLOOKUP(E480,[1]!Species_table[[ID_new]:[fam_new]],3,FALSE)</f>
        <v>HOLOCENTRIDAE</v>
      </c>
      <c r="H480" t="s">
        <v>27</v>
      </c>
      <c r="I480">
        <f t="shared" si="7"/>
        <v>0</v>
      </c>
      <c r="J480">
        <v>0.78</v>
      </c>
      <c r="K480">
        <v>1</v>
      </c>
      <c r="L480">
        <v>42</v>
      </c>
      <c r="M480">
        <v>38.506500000000003</v>
      </c>
      <c r="N480">
        <v>18.739166669999999</v>
      </c>
      <c r="O480">
        <v>6</v>
      </c>
      <c r="Q480" t="s">
        <v>23</v>
      </c>
      <c r="R480" s="1">
        <v>41426.643750000003</v>
      </c>
      <c r="S480" s="1">
        <v>41427.282638888886</v>
      </c>
      <c r="T480">
        <v>15.35</v>
      </c>
      <c r="U480">
        <v>152</v>
      </c>
      <c r="V480">
        <v>153</v>
      </c>
      <c r="W480">
        <v>15.45</v>
      </c>
      <c r="X480">
        <v>6.7830000000000004</v>
      </c>
    </row>
    <row r="481" spans="1:24" x14ac:dyDescent="0.2">
      <c r="A481">
        <v>2013002</v>
      </c>
      <c r="B481">
        <v>50</v>
      </c>
      <c r="C481">
        <v>2013002050</v>
      </c>
      <c r="D481" t="s">
        <v>28</v>
      </c>
      <c r="E481" t="str">
        <f>VLOOKUP(D481,[1]!Species_table[[SpeciesID]:[ID_new]],5,FALSE)</f>
        <v>LUTLU06</v>
      </c>
      <c r="F481" t="str">
        <f>VLOOKUP(E481,[1]!Species_table[[ID_new]:[Sci_name_new]],2,FALSE)</f>
        <v>Lutjanus bohar</v>
      </c>
      <c r="G481" t="str">
        <f>VLOOKUP(E481,[1]!Species_table[[ID_new]:[fam_new]],3,FALSE)</f>
        <v>LUTJANIDAE</v>
      </c>
      <c r="H481" t="s">
        <v>29</v>
      </c>
      <c r="I481">
        <f t="shared" si="7"/>
        <v>1</v>
      </c>
      <c r="J481">
        <v>1.08</v>
      </c>
      <c r="K481">
        <v>2</v>
      </c>
      <c r="L481">
        <v>42</v>
      </c>
      <c r="M481">
        <v>38.506500000000003</v>
      </c>
      <c r="N481">
        <v>18.739166669999999</v>
      </c>
      <c r="O481">
        <v>6</v>
      </c>
      <c r="Q481" t="s">
        <v>23</v>
      </c>
      <c r="R481" s="1">
        <v>41426.643750000003</v>
      </c>
      <c r="S481" s="1">
        <v>41427.282638888886</v>
      </c>
      <c r="T481">
        <v>15.35</v>
      </c>
      <c r="U481">
        <v>152</v>
      </c>
      <c r="V481">
        <v>153</v>
      </c>
      <c r="W481">
        <v>15.45</v>
      </c>
      <c r="X481">
        <v>6.7830000000000004</v>
      </c>
    </row>
    <row r="482" spans="1:24" x14ac:dyDescent="0.2">
      <c r="A482">
        <v>2013002</v>
      </c>
      <c r="B482">
        <v>51</v>
      </c>
      <c r="C482">
        <v>2013002051</v>
      </c>
      <c r="D482" t="s">
        <v>28</v>
      </c>
      <c r="E482" t="str">
        <f>VLOOKUP(D482,[1]!Species_table[[SpeciesID]:[ID_new]],5,FALSE)</f>
        <v>LUTLU06</v>
      </c>
      <c r="F482" t="str">
        <f>VLOOKUP(E482,[1]!Species_table[[ID_new]:[Sci_name_new]],2,FALSE)</f>
        <v>Lutjanus bohar</v>
      </c>
      <c r="G482" t="str">
        <f>VLOOKUP(E482,[1]!Species_table[[ID_new]:[fam_new]],3,FALSE)</f>
        <v>LUTJANIDAE</v>
      </c>
      <c r="H482" t="s">
        <v>29</v>
      </c>
      <c r="I482">
        <f t="shared" si="7"/>
        <v>1</v>
      </c>
      <c r="J482">
        <v>1.4</v>
      </c>
      <c r="K482">
        <v>1</v>
      </c>
      <c r="L482">
        <v>46</v>
      </c>
      <c r="M482">
        <v>38.501166670000003</v>
      </c>
      <c r="N482">
        <v>18.733166669999999</v>
      </c>
      <c r="O482">
        <v>6</v>
      </c>
      <c r="Q482" t="s">
        <v>23</v>
      </c>
      <c r="R482" s="1">
        <v>41426.673611111109</v>
      </c>
      <c r="S482" s="1">
        <v>41427.305555555555</v>
      </c>
      <c r="T482">
        <v>15.167</v>
      </c>
      <c r="U482">
        <v>152</v>
      </c>
      <c r="V482">
        <v>153</v>
      </c>
      <c r="W482">
        <v>16.167000000000002</v>
      </c>
      <c r="X482">
        <v>7.3330000000000002</v>
      </c>
    </row>
    <row r="483" spans="1:24" x14ac:dyDescent="0.2">
      <c r="A483">
        <v>2013002</v>
      </c>
      <c r="B483">
        <v>52</v>
      </c>
      <c r="C483">
        <v>2013002052</v>
      </c>
      <c r="D483" t="s">
        <v>26</v>
      </c>
      <c r="E483" t="str">
        <f>VLOOKUP(D483,[1]!Species_table[[SpeciesID]:[ID_new]],5,FALSE)</f>
        <v>NOCATCH</v>
      </c>
      <c r="F483" t="str">
        <f>VLOOKUP(E483,[1]!Species_table[[ID_new]:[Sci_name_new]],2,FALSE)</f>
        <v>NO CATCH</v>
      </c>
      <c r="G483" t="str">
        <f>VLOOKUP(E483,[1]!Species_table[[ID_new]:[fam_new]],3,FALSE)</f>
        <v>NO CATCH</v>
      </c>
      <c r="H483" t="s">
        <v>27</v>
      </c>
      <c r="I483">
        <f t="shared" si="7"/>
        <v>0</v>
      </c>
      <c r="J483">
        <v>0</v>
      </c>
      <c r="K483">
        <v>0</v>
      </c>
      <c r="L483">
        <v>50</v>
      </c>
      <c r="M483">
        <v>38.5015</v>
      </c>
      <c r="N483">
        <v>18.733666670000002</v>
      </c>
      <c r="O483">
        <v>6</v>
      </c>
      <c r="Q483" t="s">
        <v>23</v>
      </c>
      <c r="R483" s="1">
        <v>41426.675000000003</v>
      </c>
      <c r="S483" s="1">
        <v>41427.300694444442</v>
      </c>
      <c r="T483">
        <v>15.032999999999999</v>
      </c>
      <c r="U483">
        <v>152</v>
      </c>
      <c r="V483">
        <v>153</v>
      </c>
      <c r="W483">
        <v>16.2</v>
      </c>
      <c r="X483">
        <v>7.2169999999999996</v>
      </c>
    </row>
    <row r="484" spans="1:24" x14ac:dyDescent="0.2">
      <c r="A484">
        <v>2013002</v>
      </c>
      <c r="B484">
        <v>53</v>
      </c>
      <c r="C484">
        <v>2013002053</v>
      </c>
      <c r="D484" t="s">
        <v>34</v>
      </c>
      <c r="E484" t="str">
        <f>VLOOKUP(D484,[1]!Species_table[[SpeciesID]:[ID_new]],5,FALSE)</f>
        <v>HOLSA03</v>
      </c>
      <c r="F484" t="str">
        <f>VLOOKUP(E484,[1]!Species_table[[ID_new]:[Sci_name_new]],2,FALSE)</f>
        <v>Sargocentron spiniferum</v>
      </c>
      <c r="G484" t="str">
        <f>VLOOKUP(E484,[1]!Species_table[[ID_new]:[fam_new]],3,FALSE)</f>
        <v>HOLOCENTRIDAE</v>
      </c>
      <c r="H484" t="s">
        <v>27</v>
      </c>
      <c r="I484">
        <f t="shared" si="7"/>
        <v>0</v>
      </c>
      <c r="J484">
        <v>0.72</v>
      </c>
      <c r="K484">
        <v>1</v>
      </c>
      <c r="L484">
        <v>55</v>
      </c>
      <c r="M484">
        <v>38.499333329999999</v>
      </c>
      <c r="N484">
        <v>18.7315</v>
      </c>
      <c r="O484">
        <v>6</v>
      </c>
      <c r="Q484" t="s">
        <v>23</v>
      </c>
      <c r="R484" s="1">
        <v>41426.6875</v>
      </c>
      <c r="S484" s="1">
        <v>41427.309027777781</v>
      </c>
      <c r="T484">
        <v>14.933</v>
      </c>
      <c r="U484">
        <v>152</v>
      </c>
      <c r="V484">
        <v>153</v>
      </c>
      <c r="W484">
        <v>16.5</v>
      </c>
      <c r="X484">
        <v>7.4169999999999998</v>
      </c>
    </row>
    <row r="485" spans="1:24" x14ac:dyDescent="0.2">
      <c r="A485">
        <v>2013002</v>
      </c>
      <c r="B485">
        <v>53</v>
      </c>
      <c r="C485">
        <v>2013002053</v>
      </c>
      <c r="D485" t="s">
        <v>28</v>
      </c>
      <c r="E485" t="str">
        <f>VLOOKUP(D485,[1]!Species_table[[SpeciesID]:[ID_new]],5,FALSE)</f>
        <v>LUTLU06</v>
      </c>
      <c r="F485" t="str">
        <f>VLOOKUP(E485,[1]!Species_table[[ID_new]:[Sci_name_new]],2,FALSE)</f>
        <v>Lutjanus bohar</v>
      </c>
      <c r="G485" t="str">
        <f>VLOOKUP(E485,[1]!Species_table[[ID_new]:[fam_new]],3,FALSE)</f>
        <v>LUTJANIDAE</v>
      </c>
      <c r="H485" t="s">
        <v>29</v>
      </c>
      <c r="I485">
        <f t="shared" si="7"/>
        <v>1</v>
      </c>
      <c r="J485">
        <v>0.57999999999999996</v>
      </c>
      <c r="K485">
        <v>1</v>
      </c>
      <c r="L485">
        <v>55</v>
      </c>
      <c r="M485">
        <v>38.499333329999999</v>
      </c>
      <c r="N485">
        <v>18.7315</v>
      </c>
      <c r="O485">
        <v>6</v>
      </c>
      <c r="Q485" t="s">
        <v>23</v>
      </c>
      <c r="R485" s="1">
        <v>41426.6875</v>
      </c>
      <c r="S485" s="1">
        <v>41427.309027777781</v>
      </c>
      <c r="T485">
        <v>14.933</v>
      </c>
      <c r="U485">
        <v>152</v>
      </c>
      <c r="V485">
        <v>153</v>
      </c>
      <c r="W485">
        <v>16.5</v>
      </c>
      <c r="X485">
        <v>7.4169999999999998</v>
      </c>
    </row>
    <row r="486" spans="1:24" x14ac:dyDescent="0.2">
      <c r="A486">
        <v>2013002</v>
      </c>
      <c r="B486">
        <v>54</v>
      </c>
      <c r="C486">
        <v>2013002054</v>
      </c>
      <c r="D486" t="s">
        <v>28</v>
      </c>
      <c r="E486" t="str">
        <f>VLOOKUP(D486,[1]!Species_table[[SpeciesID]:[ID_new]],5,FALSE)</f>
        <v>LUTLU06</v>
      </c>
      <c r="F486" t="str">
        <f>VLOOKUP(E486,[1]!Species_table[[ID_new]:[Sci_name_new]],2,FALSE)</f>
        <v>Lutjanus bohar</v>
      </c>
      <c r="G486" t="str">
        <f>VLOOKUP(E486,[1]!Species_table[[ID_new]:[fam_new]],3,FALSE)</f>
        <v>LUTJANIDAE</v>
      </c>
      <c r="H486" t="s">
        <v>29</v>
      </c>
      <c r="I486">
        <f t="shared" si="7"/>
        <v>1</v>
      </c>
      <c r="J486">
        <v>3.6</v>
      </c>
      <c r="K486">
        <v>1</v>
      </c>
      <c r="L486">
        <v>82</v>
      </c>
      <c r="M486">
        <v>38.498166670000003</v>
      </c>
      <c r="N486">
        <v>18.729500000000002</v>
      </c>
      <c r="O486">
        <v>6</v>
      </c>
      <c r="Q486" t="s">
        <v>23</v>
      </c>
      <c r="R486" s="1">
        <v>41426.690972222219</v>
      </c>
      <c r="S486" s="1">
        <v>41427.314583333333</v>
      </c>
      <c r="T486">
        <v>14.967000000000001</v>
      </c>
      <c r="U486">
        <v>152</v>
      </c>
      <c r="V486">
        <v>153</v>
      </c>
      <c r="W486">
        <v>16.582999999999998</v>
      </c>
      <c r="X486">
        <v>7.55</v>
      </c>
    </row>
    <row r="487" spans="1:24" x14ac:dyDescent="0.2">
      <c r="A487">
        <v>2013002</v>
      </c>
      <c r="B487">
        <v>55</v>
      </c>
      <c r="C487">
        <v>2013002055</v>
      </c>
      <c r="D487" t="s">
        <v>32</v>
      </c>
      <c r="E487" t="str">
        <f>VLOOKUP(D487,[1]!Species_table[[SpeciesID]:[ID_new]],5,FALSE)</f>
        <v>MURGY13</v>
      </c>
      <c r="F487" t="str">
        <f>VLOOKUP(E487,[1]!Species_table[[ID_new]:[Sci_name_new]],2,FALSE)</f>
        <v>Gymnothorax javanicus</v>
      </c>
      <c r="G487" t="str">
        <f>VLOOKUP(E487,[1]!Species_table[[ID_new]:[fam_new]],3,FALSE)</f>
        <v>MURAENIDAE</v>
      </c>
      <c r="H487" t="s">
        <v>27</v>
      </c>
      <c r="I487">
        <f t="shared" si="7"/>
        <v>0</v>
      </c>
      <c r="J487">
        <v>10</v>
      </c>
      <c r="K487">
        <v>1</v>
      </c>
      <c r="L487">
        <v>27</v>
      </c>
      <c r="M487">
        <v>38.485500000000002</v>
      </c>
      <c r="N487">
        <v>18.730499999999999</v>
      </c>
      <c r="O487">
        <v>6</v>
      </c>
      <c r="Q487" t="s">
        <v>23</v>
      </c>
      <c r="R487" s="1">
        <v>41426.709027777775</v>
      </c>
      <c r="S487" s="1">
        <v>41427.326388888891</v>
      </c>
      <c r="T487">
        <v>14.817</v>
      </c>
      <c r="U487">
        <v>152</v>
      </c>
      <c r="V487">
        <v>153</v>
      </c>
      <c r="W487">
        <v>17.016999999999999</v>
      </c>
      <c r="X487">
        <v>7.8330000000000002</v>
      </c>
    </row>
    <row r="488" spans="1:24" x14ac:dyDescent="0.2">
      <c r="A488">
        <v>2013002</v>
      </c>
      <c r="B488">
        <v>56</v>
      </c>
      <c r="C488">
        <v>2013002056</v>
      </c>
      <c r="D488" t="s">
        <v>69</v>
      </c>
      <c r="E488" t="str">
        <f>VLOOKUP(D488,[1]!Species_table[[SpeciesID]:[ID_new]],5,FALSE)</f>
        <v>CARCA05</v>
      </c>
      <c r="F488" t="str">
        <f>VLOOKUP(E488,[1]!Species_table[[ID_new]:[Sci_name_new]],2,FALSE)</f>
        <v>Caranx melampygus</v>
      </c>
      <c r="G488" t="str">
        <f>VLOOKUP(E488,[1]!Species_table[[ID_new]:[fam_new]],3,FALSE)</f>
        <v>CARANGIDAE</v>
      </c>
      <c r="H488" t="s">
        <v>22</v>
      </c>
      <c r="I488">
        <f t="shared" si="7"/>
        <v>1</v>
      </c>
      <c r="J488">
        <v>1.08</v>
      </c>
      <c r="K488">
        <v>1</v>
      </c>
      <c r="L488">
        <v>35</v>
      </c>
      <c r="M488">
        <v>38.485500000000002</v>
      </c>
      <c r="N488">
        <v>18.73116667</v>
      </c>
      <c r="O488">
        <v>6</v>
      </c>
      <c r="Q488" t="s">
        <v>23</v>
      </c>
      <c r="R488" s="1">
        <v>41426.709722222222</v>
      </c>
      <c r="S488" s="1">
        <v>41427.330555555556</v>
      </c>
      <c r="T488">
        <v>14.9</v>
      </c>
      <c r="U488">
        <v>152</v>
      </c>
      <c r="V488">
        <v>153</v>
      </c>
      <c r="W488">
        <v>17.033000000000001</v>
      </c>
      <c r="X488">
        <v>7.9329999999999998</v>
      </c>
    </row>
    <row r="489" spans="1:24" x14ac:dyDescent="0.2">
      <c r="A489">
        <v>2013002</v>
      </c>
      <c r="B489">
        <v>56</v>
      </c>
      <c r="C489">
        <v>2013002056</v>
      </c>
      <c r="D489" t="s">
        <v>32</v>
      </c>
      <c r="E489" t="str">
        <f>VLOOKUP(D489,[1]!Species_table[[SpeciesID]:[ID_new]],5,FALSE)</f>
        <v>MURGY13</v>
      </c>
      <c r="F489" t="str">
        <f>VLOOKUP(E489,[1]!Species_table[[ID_new]:[Sci_name_new]],2,FALSE)</f>
        <v>Gymnothorax javanicus</v>
      </c>
      <c r="G489" t="str">
        <f>VLOOKUP(E489,[1]!Species_table[[ID_new]:[fam_new]],3,FALSE)</f>
        <v>MURAENIDAE</v>
      </c>
      <c r="H489" t="s">
        <v>27</v>
      </c>
      <c r="I489">
        <f t="shared" si="7"/>
        <v>0</v>
      </c>
      <c r="J489">
        <v>0</v>
      </c>
      <c r="K489">
        <v>1</v>
      </c>
      <c r="L489">
        <v>35</v>
      </c>
      <c r="M489">
        <v>38.485500000000002</v>
      </c>
      <c r="N489">
        <v>18.73116667</v>
      </c>
      <c r="O489">
        <v>6</v>
      </c>
      <c r="Q489" t="s">
        <v>23</v>
      </c>
      <c r="R489" s="1">
        <v>41426.709722222222</v>
      </c>
      <c r="S489" s="1">
        <v>41427.330555555556</v>
      </c>
      <c r="T489">
        <v>14.9</v>
      </c>
      <c r="U489">
        <v>152</v>
      </c>
      <c r="V489">
        <v>153</v>
      </c>
      <c r="W489">
        <v>17.033000000000001</v>
      </c>
      <c r="X489">
        <v>7.9329999999999998</v>
      </c>
    </row>
    <row r="490" spans="1:24" x14ac:dyDescent="0.2">
      <c r="A490">
        <v>2013002</v>
      </c>
      <c r="B490">
        <v>56</v>
      </c>
      <c r="C490">
        <v>2013002056</v>
      </c>
      <c r="D490" t="s">
        <v>30</v>
      </c>
      <c r="E490" t="str">
        <f>VLOOKUP(D490,[1]!Species_table[[SpeciesID]:[ID_new]],5,FALSE)</f>
        <v>SHACAB1</v>
      </c>
      <c r="F490" t="str">
        <f>VLOOKUP(E490,[1]!Species_table[[ID_new]:[Sci_name_new]],2,FALSE)</f>
        <v>Triaenodon obesus</v>
      </c>
      <c r="G490" t="str">
        <f>VLOOKUP(E490,[1]!Species_table[[ID_new]:[fam_new]],3,FALSE)</f>
        <v>Carcharhinidae</v>
      </c>
      <c r="H490" t="s">
        <v>31</v>
      </c>
      <c r="I490">
        <f t="shared" si="7"/>
        <v>1</v>
      </c>
      <c r="J490">
        <v>2.52</v>
      </c>
      <c r="K490">
        <v>1</v>
      </c>
      <c r="L490">
        <v>35</v>
      </c>
      <c r="M490">
        <v>38.485500000000002</v>
      </c>
      <c r="N490">
        <v>18.73116667</v>
      </c>
      <c r="O490">
        <v>6</v>
      </c>
      <c r="Q490" t="s">
        <v>23</v>
      </c>
      <c r="R490" s="1">
        <v>41426.709722222222</v>
      </c>
      <c r="S490" s="1">
        <v>41427.330555555556</v>
      </c>
      <c r="T490">
        <v>14.9</v>
      </c>
      <c r="U490">
        <v>152</v>
      </c>
      <c r="V490">
        <v>153</v>
      </c>
      <c r="W490">
        <v>17.033000000000001</v>
      </c>
      <c r="X490">
        <v>7.9329999999999998</v>
      </c>
    </row>
    <row r="491" spans="1:24" x14ac:dyDescent="0.2">
      <c r="A491">
        <v>2013002</v>
      </c>
      <c r="B491">
        <v>57</v>
      </c>
      <c r="C491">
        <v>2013002057</v>
      </c>
      <c r="D491" t="s">
        <v>28</v>
      </c>
      <c r="E491" t="str">
        <f>VLOOKUP(D491,[1]!Species_table[[SpeciesID]:[ID_new]],5,FALSE)</f>
        <v>LUTLU06</v>
      </c>
      <c r="F491" t="str">
        <f>VLOOKUP(E491,[1]!Species_table[[ID_new]:[Sci_name_new]],2,FALSE)</f>
        <v>Lutjanus bohar</v>
      </c>
      <c r="G491" t="str">
        <f>VLOOKUP(E491,[1]!Species_table[[ID_new]:[fam_new]],3,FALSE)</f>
        <v>LUTJANIDAE</v>
      </c>
      <c r="H491" t="s">
        <v>29</v>
      </c>
      <c r="I491">
        <f t="shared" si="7"/>
        <v>1</v>
      </c>
      <c r="J491">
        <v>4.74</v>
      </c>
      <c r="K491">
        <v>1</v>
      </c>
      <c r="L491">
        <v>25</v>
      </c>
      <c r="M491">
        <v>38.48116667</v>
      </c>
      <c r="N491">
        <v>18.734666669999999</v>
      </c>
      <c r="O491">
        <v>6</v>
      </c>
      <c r="Q491" t="s">
        <v>23</v>
      </c>
      <c r="R491" s="1">
        <v>41427.716666666667</v>
      </c>
      <c r="S491" s="1">
        <v>41428.337500000001</v>
      </c>
      <c r="T491">
        <v>14.9</v>
      </c>
      <c r="U491">
        <v>153</v>
      </c>
      <c r="V491">
        <v>154</v>
      </c>
      <c r="W491">
        <v>17.2</v>
      </c>
      <c r="X491">
        <v>8.1</v>
      </c>
    </row>
    <row r="492" spans="1:24" x14ac:dyDescent="0.2">
      <c r="A492">
        <v>2013002</v>
      </c>
      <c r="B492">
        <v>58</v>
      </c>
      <c r="C492">
        <v>2013002058</v>
      </c>
      <c r="D492" t="s">
        <v>26</v>
      </c>
      <c r="E492" t="str">
        <f>VLOOKUP(D492,[1]!Species_table[[SpeciesID]:[ID_new]],5,FALSE)</f>
        <v>NOCATCH</v>
      </c>
      <c r="F492" t="str">
        <f>VLOOKUP(E492,[1]!Species_table[[ID_new]:[Sci_name_new]],2,FALSE)</f>
        <v>NO CATCH</v>
      </c>
      <c r="G492" t="str">
        <f>VLOOKUP(E492,[1]!Species_table[[ID_new]:[fam_new]],3,FALSE)</f>
        <v>NO CATCH</v>
      </c>
      <c r="H492" t="s">
        <v>27</v>
      </c>
      <c r="I492">
        <f t="shared" si="7"/>
        <v>0</v>
      </c>
      <c r="J492">
        <v>0</v>
      </c>
      <c r="K492">
        <v>0</v>
      </c>
      <c r="L492">
        <v>20</v>
      </c>
      <c r="M492">
        <v>38.505000000000003</v>
      </c>
      <c r="N492">
        <v>18.748000000000001</v>
      </c>
      <c r="O492">
        <v>6</v>
      </c>
      <c r="Q492" t="s">
        <v>23</v>
      </c>
      <c r="R492" s="1">
        <v>41427.745833333334</v>
      </c>
      <c r="S492" s="1">
        <v>41428.491666666669</v>
      </c>
      <c r="T492">
        <v>17.899999999999999</v>
      </c>
      <c r="U492">
        <v>153</v>
      </c>
      <c r="V492">
        <v>154</v>
      </c>
      <c r="W492">
        <v>17.899999999999999</v>
      </c>
      <c r="X492">
        <v>11.8</v>
      </c>
    </row>
    <row r="493" spans="1:24" x14ac:dyDescent="0.2">
      <c r="A493">
        <v>2013002</v>
      </c>
      <c r="B493">
        <v>59</v>
      </c>
      <c r="C493">
        <v>2013002059</v>
      </c>
      <c r="D493" t="s">
        <v>30</v>
      </c>
      <c r="E493" t="str">
        <f>VLOOKUP(D493,[1]!Species_table[[SpeciesID]:[ID_new]],5,FALSE)</f>
        <v>SHACAB1</v>
      </c>
      <c r="F493" t="str">
        <f>VLOOKUP(E493,[1]!Species_table[[ID_new]:[Sci_name_new]],2,FALSE)</f>
        <v>Triaenodon obesus</v>
      </c>
      <c r="G493" t="str">
        <f>VLOOKUP(E493,[1]!Species_table[[ID_new]:[fam_new]],3,FALSE)</f>
        <v>Carcharhinidae</v>
      </c>
      <c r="H493" t="s">
        <v>31</v>
      </c>
      <c r="I493">
        <f t="shared" si="7"/>
        <v>1</v>
      </c>
      <c r="J493">
        <v>13.04</v>
      </c>
      <c r="K493">
        <v>1</v>
      </c>
      <c r="L493">
        <v>20</v>
      </c>
      <c r="M493">
        <v>38.509</v>
      </c>
      <c r="N493">
        <v>18.748000000000001</v>
      </c>
      <c r="O493">
        <v>6</v>
      </c>
      <c r="Q493" t="s">
        <v>23</v>
      </c>
      <c r="R493" s="1">
        <v>41426.749305555553</v>
      </c>
      <c r="S493" s="1">
        <v>41427.497916666667</v>
      </c>
      <c r="T493">
        <v>17.966999999999999</v>
      </c>
      <c r="U493">
        <v>152</v>
      </c>
      <c r="V493">
        <v>153</v>
      </c>
      <c r="W493">
        <v>17.983000000000001</v>
      </c>
      <c r="X493">
        <v>11.95</v>
      </c>
    </row>
    <row r="494" spans="1:24" x14ac:dyDescent="0.2">
      <c r="A494">
        <v>2013002</v>
      </c>
      <c r="B494">
        <v>60</v>
      </c>
      <c r="C494">
        <v>2013002060</v>
      </c>
      <c r="D494" t="s">
        <v>103</v>
      </c>
      <c r="E494" t="str">
        <f>VLOOKUP(D494,[1]!Species_table[[SpeciesID]:[ID_new]],5,FALSE)</f>
        <v>ACAAC16</v>
      </c>
      <c r="F494" t="str">
        <f>VLOOKUP(E494,[1]!Species_table[[ID_new]:[Sci_name_new]],2,FALSE)</f>
        <v>Acanthurus nigrofuscus</v>
      </c>
      <c r="G494" t="str">
        <f>VLOOKUP(E494,[1]!Species_table[[ID_new]:[fam_new]],3,FALSE)</f>
        <v>ACANTHURIDAE</v>
      </c>
      <c r="H494" t="s">
        <v>78</v>
      </c>
      <c r="I494">
        <f t="shared" si="7"/>
        <v>1</v>
      </c>
      <c r="J494">
        <v>0</v>
      </c>
      <c r="K494">
        <v>4</v>
      </c>
      <c r="L494">
        <v>16</v>
      </c>
      <c r="M494">
        <v>38.5</v>
      </c>
      <c r="N494">
        <v>18.745333330000001</v>
      </c>
      <c r="O494">
        <v>6</v>
      </c>
      <c r="Q494" t="s">
        <v>23</v>
      </c>
      <c r="R494" s="1">
        <v>41427.76666666667</v>
      </c>
      <c r="S494" s="1">
        <v>41428.524305555555</v>
      </c>
      <c r="T494">
        <v>18.2</v>
      </c>
      <c r="U494">
        <v>153</v>
      </c>
      <c r="V494">
        <v>154</v>
      </c>
      <c r="W494">
        <v>18.399999999999999</v>
      </c>
      <c r="X494">
        <v>12.583</v>
      </c>
    </row>
    <row r="495" spans="1:24" x14ac:dyDescent="0.2">
      <c r="A495">
        <v>2013002</v>
      </c>
      <c r="B495">
        <v>60</v>
      </c>
      <c r="C495">
        <v>2013002060</v>
      </c>
      <c r="D495" t="s">
        <v>28</v>
      </c>
      <c r="E495" t="str">
        <f>VLOOKUP(D495,[1]!Species_table[[SpeciesID]:[ID_new]],5,FALSE)</f>
        <v>LUTLU06</v>
      </c>
      <c r="F495" t="str">
        <f>VLOOKUP(E495,[1]!Species_table[[ID_new]:[Sci_name_new]],2,FALSE)</f>
        <v>Lutjanus bohar</v>
      </c>
      <c r="G495" t="str">
        <f>VLOOKUP(E495,[1]!Species_table[[ID_new]:[fam_new]],3,FALSE)</f>
        <v>LUTJANIDAE</v>
      </c>
      <c r="H495" t="s">
        <v>29</v>
      </c>
      <c r="I495">
        <f t="shared" si="7"/>
        <v>1</v>
      </c>
      <c r="J495">
        <v>2.4700000000000002</v>
      </c>
      <c r="K495">
        <v>1</v>
      </c>
      <c r="L495">
        <v>16</v>
      </c>
      <c r="M495">
        <v>38.5</v>
      </c>
      <c r="N495">
        <v>18.745333330000001</v>
      </c>
      <c r="O495">
        <v>6</v>
      </c>
      <c r="Q495" t="s">
        <v>23</v>
      </c>
      <c r="R495" s="1">
        <v>41427.76666666667</v>
      </c>
      <c r="S495" s="1">
        <v>41428.524305555555</v>
      </c>
      <c r="T495">
        <v>18.2</v>
      </c>
      <c r="U495">
        <v>153</v>
      </c>
      <c r="V495">
        <v>154</v>
      </c>
      <c r="W495">
        <v>18.399999999999999</v>
      </c>
      <c r="X495">
        <v>12.583</v>
      </c>
    </row>
    <row r="496" spans="1:24" x14ac:dyDescent="0.2">
      <c r="A496">
        <v>2013002</v>
      </c>
      <c r="B496">
        <v>61</v>
      </c>
      <c r="C496">
        <v>2013002061</v>
      </c>
      <c r="D496" t="s">
        <v>26</v>
      </c>
      <c r="E496" t="str">
        <f>VLOOKUP(D496,[1]!Species_table[[SpeciesID]:[ID_new]],5,FALSE)</f>
        <v>NOCATCH</v>
      </c>
      <c r="F496" t="str">
        <f>VLOOKUP(E496,[1]!Species_table[[ID_new]:[Sci_name_new]],2,FALSE)</f>
        <v>NO CATCH</v>
      </c>
      <c r="G496" t="str">
        <f>VLOOKUP(E496,[1]!Species_table[[ID_new]:[fam_new]],3,FALSE)</f>
        <v>NO CATCH</v>
      </c>
      <c r="H496" t="s">
        <v>27</v>
      </c>
      <c r="I496">
        <f t="shared" si="7"/>
        <v>0</v>
      </c>
      <c r="J496">
        <v>0</v>
      </c>
      <c r="K496">
        <v>0</v>
      </c>
      <c r="L496">
        <v>15</v>
      </c>
      <c r="M496">
        <v>38.499000000000002</v>
      </c>
      <c r="N496">
        <v>18.745333330000001</v>
      </c>
      <c r="O496">
        <v>6</v>
      </c>
      <c r="Q496" t="s">
        <v>23</v>
      </c>
      <c r="R496" s="1">
        <v>41426.765277777777</v>
      </c>
      <c r="S496" s="1">
        <v>41427.518750000003</v>
      </c>
      <c r="T496">
        <v>18.100000000000001</v>
      </c>
      <c r="U496">
        <v>152</v>
      </c>
      <c r="V496">
        <v>153</v>
      </c>
      <c r="W496">
        <v>18.367000000000001</v>
      </c>
      <c r="X496">
        <v>12.45</v>
      </c>
    </row>
    <row r="497" spans="1:24" x14ac:dyDescent="0.2">
      <c r="A497">
        <v>2013002</v>
      </c>
      <c r="B497">
        <v>62</v>
      </c>
      <c r="C497">
        <v>2013002062</v>
      </c>
      <c r="D497" t="s">
        <v>26</v>
      </c>
      <c r="E497" t="str">
        <f>VLOOKUP(D497,[1]!Species_table[[SpeciesID]:[ID_new]],5,FALSE)</f>
        <v>NOCATCH</v>
      </c>
      <c r="F497" t="str">
        <f>VLOOKUP(E497,[1]!Species_table[[ID_new]:[Sci_name_new]],2,FALSE)</f>
        <v>NO CATCH</v>
      </c>
      <c r="G497" t="str">
        <f>VLOOKUP(E497,[1]!Species_table[[ID_new]:[fam_new]],3,FALSE)</f>
        <v>NO CATCH</v>
      </c>
      <c r="H497" t="s">
        <v>27</v>
      </c>
      <c r="I497">
        <f t="shared" si="7"/>
        <v>0</v>
      </c>
      <c r="J497">
        <v>0</v>
      </c>
      <c r="K497">
        <v>0</v>
      </c>
      <c r="L497">
        <v>15</v>
      </c>
      <c r="M497">
        <v>38.499833330000001</v>
      </c>
      <c r="N497">
        <v>18.74366667</v>
      </c>
      <c r="O497">
        <v>6</v>
      </c>
      <c r="Q497" t="s">
        <v>23</v>
      </c>
      <c r="R497" s="1">
        <v>41427.772916666669</v>
      </c>
      <c r="S497" s="1">
        <v>41428.513194444444</v>
      </c>
      <c r="T497">
        <v>17.783000000000001</v>
      </c>
      <c r="U497">
        <v>153</v>
      </c>
      <c r="V497">
        <v>154</v>
      </c>
      <c r="W497">
        <v>18.55</v>
      </c>
      <c r="X497">
        <v>12.317</v>
      </c>
    </row>
    <row r="498" spans="1:24" x14ac:dyDescent="0.2">
      <c r="A498">
        <v>2013002</v>
      </c>
      <c r="B498">
        <v>63</v>
      </c>
      <c r="C498">
        <v>2013002063</v>
      </c>
      <c r="D498" t="s">
        <v>33</v>
      </c>
      <c r="E498" t="str">
        <f>VLOOKUP(D498,[1]!Species_table[[SpeciesID]:[ID_new]],5,FALSE)</f>
        <v>LUTLU04</v>
      </c>
      <c r="F498" t="str">
        <f>VLOOKUP(E498,[1]!Species_table[[ID_new]:[Sci_name_new]],2,FALSE)</f>
        <v>Lutjanus gibbus</v>
      </c>
      <c r="G498" t="str">
        <f>VLOOKUP(E498,[1]!Species_table[[ID_new]:[fam_new]],3,FALSE)</f>
        <v>LUTJANIDAE</v>
      </c>
      <c r="H498" t="s">
        <v>29</v>
      </c>
      <c r="I498">
        <f t="shared" si="7"/>
        <v>1</v>
      </c>
      <c r="J498">
        <v>0.42</v>
      </c>
      <c r="K498">
        <v>1</v>
      </c>
      <c r="L498">
        <v>23</v>
      </c>
      <c r="M498">
        <v>38.499833330000001</v>
      </c>
      <c r="N498">
        <v>18.74366667</v>
      </c>
      <c r="O498">
        <v>6</v>
      </c>
      <c r="Q498" t="s">
        <v>23</v>
      </c>
      <c r="R498" s="1">
        <v>41427.776388888888</v>
      </c>
      <c r="S498" s="1">
        <v>41428.507638888892</v>
      </c>
      <c r="T498">
        <v>17.565999999999999</v>
      </c>
      <c r="U498">
        <v>153</v>
      </c>
      <c r="V498">
        <v>154</v>
      </c>
      <c r="W498">
        <v>18.632999999999999</v>
      </c>
      <c r="X498">
        <v>12.183</v>
      </c>
    </row>
    <row r="499" spans="1:24" x14ac:dyDescent="0.2">
      <c r="A499">
        <v>2013002</v>
      </c>
      <c r="B499">
        <v>63</v>
      </c>
      <c r="C499">
        <v>2013002063</v>
      </c>
      <c r="D499" t="s">
        <v>28</v>
      </c>
      <c r="E499" t="str">
        <f>VLOOKUP(D499,[1]!Species_table[[SpeciesID]:[ID_new]],5,FALSE)</f>
        <v>LUTLU06</v>
      </c>
      <c r="F499" t="str">
        <f>VLOOKUP(E499,[1]!Species_table[[ID_new]:[Sci_name_new]],2,FALSE)</f>
        <v>Lutjanus bohar</v>
      </c>
      <c r="G499" t="str">
        <f>VLOOKUP(E499,[1]!Species_table[[ID_new]:[fam_new]],3,FALSE)</f>
        <v>LUTJANIDAE</v>
      </c>
      <c r="H499" t="s">
        <v>29</v>
      </c>
      <c r="I499">
        <f t="shared" si="7"/>
        <v>1</v>
      </c>
      <c r="J499">
        <v>4.41</v>
      </c>
      <c r="K499">
        <v>2</v>
      </c>
      <c r="L499">
        <v>23</v>
      </c>
      <c r="M499">
        <v>38.499833330000001</v>
      </c>
      <c r="N499">
        <v>18.74366667</v>
      </c>
      <c r="O499">
        <v>6</v>
      </c>
      <c r="Q499" t="s">
        <v>23</v>
      </c>
      <c r="R499" s="1">
        <v>41427.776388888888</v>
      </c>
      <c r="S499" s="1">
        <v>41428.507638888892</v>
      </c>
      <c r="T499">
        <v>17.565999999999999</v>
      </c>
      <c r="U499">
        <v>153</v>
      </c>
      <c r="V499">
        <v>154</v>
      </c>
      <c r="W499">
        <v>18.632999999999999</v>
      </c>
      <c r="X499">
        <v>12.183</v>
      </c>
    </row>
    <row r="500" spans="1:24" x14ac:dyDescent="0.2">
      <c r="A500">
        <v>2013002</v>
      </c>
      <c r="B500">
        <v>63</v>
      </c>
      <c r="C500">
        <v>2013002063</v>
      </c>
      <c r="D500" t="s">
        <v>35</v>
      </c>
      <c r="E500" t="str">
        <f>VLOOKUP(D500,[1]!Species_table[[SpeciesID]:[ID_new]],5,FALSE)</f>
        <v>SEREP12</v>
      </c>
      <c r="F500" t="str">
        <f>VLOOKUP(E500,[1]!Species_table[[ID_new]:[Sci_name_new]],2,FALSE)</f>
        <v>Epinephelus fuscoguttatus</v>
      </c>
      <c r="G500" t="str">
        <f>VLOOKUP(E500,[1]!Species_table[[ID_new]:[fam_new]],3,FALSE)</f>
        <v>SERRANIDAE</v>
      </c>
      <c r="H500" t="s">
        <v>36</v>
      </c>
      <c r="I500">
        <f t="shared" si="7"/>
        <v>1</v>
      </c>
      <c r="J500">
        <v>4.1100000000000003</v>
      </c>
      <c r="K500">
        <v>1</v>
      </c>
      <c r="L500">
        <v>23</v>
      </c>
      <c r="M500">
        <v>38.499833330000001</v>
      </c>
      <c r="N500">
        <v>18.74366667</v>
      </c>
      <c r="O500">
        <v>6</v>
      </c>
      <c r="Q500" t="s">
        <v>23</v>
      </c>
      <c r="R500" s="1">
        <v>41427.776388888888</v>
      </c>
      <c r="S500" s="1">
        <v>41428.507638888892</v>
      </c>
      <c r="T500">
        <v>17.565999999999999</v>
      </c>
      <c r="U500">
        <v>153</v>
      </c>
      <c r="V500">
        <v>154</v>
      </c>
      <c r="W500">
        <v>18.632999999999999</v>
      </c>
      <c r="X500">
        <v>12.183</v>
      </c>
    </row>
    <row r="501" spans="1:24" x14ac:dyDescent="0.2">
      <c r="A501">
        <v>2013002</v>
      </c>
      <c r="B501">
        <v>64</v>
      </c>
      <c r="C501">
        <v>2013002064</v>
      </c>
      <c r="D501" t="s">
        <v>70</v>
      </c>
      <c r="E501" t="str">
        <f>VLOOKUP(D501,[1]!Species_table[[SpeciesID]:[ID_new]],5,FALSE)</f>
        <v>CARCS13</v>
      </c>
      <c r="F501" t="str">
        <f>VLOOKUP(E501,[1]!Species_table[[ID_new]:[Sci_name_new]],2,FALSE)</f>
        <v>Carangoides bajad</v>
      </c>
      <c r="G501" t="str">
        <f>VLOOKUP(E501,[1]!Species_table[[ID_new]:[fam_new]],3,FALSE)</f>
        <v>CARANGIDAE</v>
      </c>
      <c r="H501" t="s">
        <v>22</v>
      </c>
      <c r="I501">
        <f t="shared" si="7"/>
        <v>1</v>
      </c>
      <c r="J501">
        <v>0.37</v>
      </c>
      <c r="K501">
        <v>1</v>
      </c>
      <c r="L501">
        <v>0</v>
      </c>
      <c r="M501">
        <v>38.501166670000003</v>
      </c>
      <c r="N501">
        <v>18.744499999999999</v>
      </c>
      <c r="O501">
        <v>6</v>
      </c>
      <c r="Q501" t="s">
        <v>38</v>
      </c>
      <c r="R501" s="1">
        <v>41427.770833333336</v>
      </c>
      <c r="S501" s="1">
        <v>41428.311805555553</v>
      </c>
      <c r="T501">
        <v>13</v>
      </c>
      <c r="U501">
        <v>153</v>
      </c>
      <c r="V501">
        <v>154</v>
      </c>
      <c r="W501">
        <v>18.5</v>
      </c>
      <c r="X501">
        <v>7.4829999999999997</v>
      </c>
    </row>
    <row r="502" spans="1:24" x14ac:dyDescent="0.2">
      <c r="A502">
        <v>2013002</v>
      </c>
      <c r="B502">
        <v>64</v>
      </c>
      <c r="C502">
        <v>2013002064</v>
      </c>
      <c r="D502" t="s">
        <v>21</v>
      </c>
      <c r="E502" t="str">
        <f>VLOOKUP(D502,[1]!Species_table[[SpeciesID]:[ID_new]],5,FALSE)</f>
        <v>CARSC04</v>
      </c>
      <c r="F502" t="str">
        <f>VLOOKUP(E502,[1]!Species_table[[ID_new]:[Sci_name_new]],2,FALSE)</f>
        <v>Scomberoides lysan</v>
      </c>
      <c r="G502" t="str">
        <f>VLOOKUP(E502,[1]!Species_table[[ID_new]:[fam_new]],3,FALSE)</f>
        <v>CARANGIDAE</v>
      </c>
      <c r="H502" t="s">
        <v>22</v>
      </c>
      <c r="I502">
        <f t="shared" si="7"/>
        <v>1</v>
      </c>
      <c r="J502">
        <v>1.1399999999999999</v>
      </c>
      <c r="K502">
        <v>3</v>
      </c>
      <c r="L502">
        <v>0</v>
      </c>
      <c r="M502">
        <v>38.501166670000003</v>
      </c>
      <c r="N502">
        <v>18.744499999999999</v>
      </c>
      <c r="O502">
        <v>6</v>
      </c>
      <c r="Q502" t="s">
        <v>38</v>
      </c>
      <c r="R502" s="1">
        <v>41427.770833333336</v>
      </c>
      <c r="S502" s="1">
        <v>41428.311805555553</v>
      </c>
      <c r="T502">
        <v>13</v>
      </c>
      <c r="U502">
        <v>153</v>
      </c>
      <c r="V502">
        <v>154</v>
      </c>
      <c r="W502">
        <v>18.5</v>
      </c>
      <c r="X502">
        <v>7.4829999999999997</v>
      </c>
    </row>
    <row r="503" spans="1:24" x14ac:dyDescent="0.2">
      <c r="A503">
        <v>2013002</v>
      </c>
      <c r="B503">
        <v>64</v>
      </c>
      <c r="C503">
        <v>2013002064</v>
      </c>
      <c r="D503" t="s">
        <v>28</v>
      </c>
      <c r="E503" t="str">
        <f>VLOOKUP(D503,[1]!Species_table[[SpeciesID]:[ID_new]],5,FALSE)</f>
        <v>LUTLU06</v>
      </c>
      <c r="F503" t="str">
        <f>VLOOKUP(E503,[1]!Species_table[[ID_new]:[Sci_name_new]],2,FALSE)</f>
        <v>Lutjanus bohar</v>
      </c>
      <c r="G503" t="str">
        <f>VLOOKUP(E503,[1]!Species_table[[ID_new]:[fam_new]],3,FALSE)</f>
        <v>LUTJANIDAE</v>
      </c>
      <c r="H503" t="s">
        <v>29</v>
      </c>
      <c r="I503">
        <f t="shared" si="7"/>
        <v>1</v>
      </c>
      <c r="J503">
        <v>0.53</v>
      </c>
      <c r="K503">
        <v>2</v>
      </c>
      <c r="L503">
        <v>0</v>
      </c>
      <c r="M503">
        <v>38.501166670000003</v>
      </c>
      <c r="N503">
        <v>18.744499999999999</v>
      </c>
      <c r="O503">
        <v>6</v>
      </c>
      <c r="Q503" t="s">
        <v>38</v>
      </c>
      <c r="R503" s="1">
        <v>41427.770833333336</v>
      </c>
      <c r="S503" s="1">
        <v>41428.311805555553</v>
      </c>
      <c r="T503">
        <v>13</v>
      </c>
      <c r="U503">
        <v>153</v>
      </c>
      <c r="V503">
        <v>154</v>
      </c>
      <c r="W503">
        <v>18.5</v>
      </c>
      <c r="X503">
        <v>7.4829999999999997</v>
      </c>
    </row>
    <row r="504" spans="1:24" x14ac:dyDescent="0.2">
      <c r="A504">
        <v>2013002</v>
      </c>
      <c r="B504">
        <v>64</v>
      </c>
      <c r="C504">
        <v>2013002064</v>
      </c>
      <c r="D504" t="s">
        <v>71</v>
      </c>
      <c r="E504" t="str">
        <f>VLOOKUP(D504,[1]!Species_table[[SpeciesID]:[ID_new]],5,FALSE)</f>
        <v>LUTLU50</v>
      </c>
      <c r="F504" t="str">
        <f>VLOOKUP(E504,[1]!Species_table[[ID_new]:[Sci_name_new]],2,FALSE)</f>
        <v>Lutjanus ehrenbergii</v>
      </c>
      <c r="G504" t="str">
        <f>VLOOKUP(E504,[1]!Species_table[[ID_new]:[fam_new]],3,FALSE)</f>
        <v>LUTJANIDAE</v>
      </c>
      <c r="H504" t="s">
        <v>29</v>
      </c>
      <c r="I504">
        <f t="shared" si="7"/>
        <v>1</v>
      </c>
      <c r="J504">
        <v>0.18</v>
      </c>
      <c r="K504">
        <v>1</v>
      </c>
      <c r="L504">
        <v>0</v>
      </c>
      <c r="M504">
        <v>38.501166670000003</v>
      </c>
      <c r="N504">
        <v>18.744499999999999</v>
      </c>
      <c r="O504">
        <v>6</v>
      </c>
      <c r="Q504" t="s">
        <v>38</v>
      </c>
      <c r="R504" s="1">
        <v>41427.770833333336</v>
      </c>
      <c r="S504" s="1">
        <v>41428.311805555553</v>
      </c>
      <c r="T504">
        <v>13</v>
      </c>
      <c r="U504">
        <v>153</v>
      </c>
      <c r="V504">
        <v>154</v>
      </c>
      <c r="W504">
        <v>18.5</v>
      </c>
      <c r="X504">
        <v>7.4829999999999997</v>
      </c>
    </row>
    <row r="505" spans="1:24" x14ac:dyDescent="0.2">
      <c r="A505">
        <v>2013002</v>
      </c>
      <c r="B505">
        <v>64</v>
      </c>
      <c r="C505">
        <v>2013002064</v>
      </c>
      <c r="D505" t="s">
        <v>104</v>
      </c>
      <c r="E505" t="str">
        <f>VLOOKUP(D505,[1]!Species_table[[SpeciesID]:[ID_new]],5,FALSE)</f>
        <v>SCASC12</v>
      </c>
      <c r="F505" t="str">
        <f>VLOOKUP(E505,[1]!Species_table[[ID_new]:[Sci_name_new]],2,FALSE)</f>
        <v>Scarus frenatus</v>
      </c>
      <c r="G505" t="str">
        <f>VLOOKUP(E505,[1]!Species_table[[ID_new]:[fam_new]],3,FALSE)</f>
        <v>SCARIDAE</v>
      </c>
      <c r="H505" t="s">
        <v>27</v>
      </c>
      <c r="I505">
        <f t="shared" si="7"/>
        <v>0</v>
      </c>
      <c r="J505">
        <v>0.74</v>
      </c>
      <c r="K505">
        <v>2</v>
      </c>
      <c r="L505">
        <v>0</v>
      </c>
      <c r="M505">
        <v>38.501166670000003</v>
      </c>
      <c r="N505">
        <v>18.744499999999999</v>
      </c>
      <c r="O505">
        <v>6</v>
      </c>
      <c r="Q505" t="s">
        <v>38</v>
      </c>
      <c r="R505" s="1">
        <v>41427.770833333336</v>
      </c>
      <c r="S505" s="1">
        <v>41428.311805555553</v>
      </c>
      <c r="T505">
        <v>13</v>
      </c>
      <c r="U505">
        <v>153</v>
      </c>
      <c r="V505">
        <v>154</v>
      </c>
      <c r="W505">
        <v>18.5</v>
      </c>
      <c r="X505">
        <v>7.4829999999999997</v>
      </c>
    </row>
    <row r="506" spans="1:24" x14ac:dyDescent="0.2">
      <c r="A506">
        <v>2013002</v>
      </c>
      <c r="B506">
        <v>64</v>
      </c>
      <c r="C506">
        <v>2013002064</v>
      </c>
      <c r="D506" t="s">
        <v>105</v>
      </c>
      <c r="E506" t="str">
        <f>VLOOKUP(D506,[1]!Species_table[[SpeciesID]:[ID_new]],5,FALSE)</f>
        <v>SCMGR02</v>
      </c>
      <c r="F506" t="str">
        <f>VLOOKUP(E506,[1]!Species_table[[ID_new]:[Sci_name_new]],2,FALSE)</f>
        <v>Grammatorcynus bilineatus</v>
      </c>
      <c r="G506" t="str">
        <f>VLOOKUP(E506,[1]!Species_table[[ID_new]:[fam_new]],3,FALSE)</f>
        <v>SCOMBRIDAE</v>
      </c>
      <c r="H506" t="s">
        <v>25</v>
      </c>
      <c r="I506">
        <f t="shared" si="7"/>
        <v>1</v>
      </c>
      <c r="J506">
        <v>1.61</v>
      </c>
      <c r="K506">
        <v>3</v>
      </c>
      <c r="L506">
        <v>0</v>
      </c>
      <c r="M506">
        <v>38.501166670000003</v>
      </c>
      <c r="N506">
        <v>18.744499999999999</v>
      </c>
      <c r="O506">
        <v>6</v>
      </c>
      <c r="Q506" t="s">
        <v>38</v>
      </c>
      <c r="R506" s="1">
        <v>41427.770833333336</v>
      </c>
      <c r="S506" s="1">
        <v>41428.311805555553</v>
      </c>
      <c r="T506">
        <v>13</v>
      </c>
      <c r="U506">
        <v>153</v>
      </c>
      <c r="V506">
        <v>154</v>
      </c>
      <c r="W506">
        <v>18.5</v>
      </c>
      <c r="X506">
        <v>7.4829999999999997</v>
      </c>
    </row>
    <row r="507" spans="1:24" x14ac:dyDescent="0.2">
      <c r="A507">
        <v>2013002</v>
      </c>
      <c r="B507">
        <v>64</v>
      </c>
      <c r="C507">
        <v>2013002064</v>
      </c>
      <c r="D507" t="s">
        <v>106</v>
      </c>
      <c r="E507" t="str">
        <f>VLOOKUP(D507,[1]!Species_table[[SpeciesID]:[ID_new]],5,FALSE)</f>
        <v>SPHSP04</v>
      </c>
      <c r="F507" t="str">
        <f>VLOOKUP(E507,[1]!Species_table[[ID_new]:[Sci_name_new]],2,FALSE)</f>
        <v>Sphyraena forsteri</v>
      </c>
      <c r="G507" t="str">
        <f>VLOOKUP(E507,[1]!Species_table[[ID_new]:[fam_new]],3,FALSE)</f>
        <v>SPHYRAENIDAE</v>
      </c>
      <c r="H507" t="s">
        <v>27</v>
      </c>
      <c r="I507">
        <f t="shared" si="7"/>
        <v>0</v>
      </c>
      <c r="J507">
        <v>1</v>
      </c>
      <c r="K507">
        <v>1</v>
      </c>
      <c r="L507">
        <v>0</v>
      </c>
      <c r="M507">
        <v>38.501166670000003</v>
      </c>
      <c r="N507">
        <v>18.744499999999999</v>
      </c>
      <c r="O507">
        <v>6</v>
      </c>
      <c r="Q507" t="s">
        <v>38</v>
      </c>
      <c r="R507" s="1">
        <v>41427.770833333336</v>
      </c>
      <c r="S507" s="1">
        <v>41428.311805555553</v>
      </c>
      <c r="T507">
        <v>13</v>
      </c>
      <c r="U507">
        <v>153</v>
      </c>
      <c r="V507">
        <v>154</v>
      </c>
      <c r="W507">
        <v>18.5</v>
      </c>
      <c r="X507">
        <v>7.4829999999999997</v>
      </c>
    </row>
    <row r="508" spans="1:24" x14ac:dyDescent="0.2">
      <c r="A508">
        <v>2013002</v>
      </c>
      <c r="B508">
        <v>65</v>
      </c>
      <c r="C508">
        <v>2013002065</v>
      </c>
      <c r="D508" t="s">
        <v>103</v>
      </c>
      <c r="E508" t="str">
        <f>VLOOKUP(D508,[1]!Species_table[[SpeciesID]:[ID_new]],5,FALSE)</f>
        <v>ACAAC16</v>
      </c>
      <c r="F508" t="str">
        <f>VLOOKUP(E508,[1]!Species_table[[ID_new]:[Sci_name_new]],2,FALSE)</f>
        <v>Acanthurus nigrofuscus</v>
      </c>
      <c r="G508" t="str">
        <f>VLOOKUP(E508,[1]!Species_table[[ID_new]:[fam_new]],3,FALSE)</f>
        <v>ACANTHURIDAE</v>
      </c>
      <c r="H508" t="s">
        <v>78</v>
      </c>
      <c r="I508">
        <f t="shared" si="7"/>
        <v>1</v>
      </c>
      <c r="J508">
        <v>2.68</v>
      </c>
      <c r="K508">
        <v>2</v>
      </c>
      <c r="L508">
        <v>22</v>
      </c>
      <c r="M508">
        <v>38.510333330000002</v>
      </c>
      <c r="N508">
        <v>18.740333329999999</v>
      </c>
      <c r="O508">
        <v>6</v>
      </c>
      <c r="Q508" t="s">
        <v>23</v>
      </c>
      <c r="R508" s="1">
        <v>41427.354166666664</v>
      </c>
      <c r="S508" s="1">
        <v>41428.311805555553</v>
      </c>
      <c r="T508">
        <v>22.983000000000001</v>
      </c>
      <c r="U508">
        <v>153</v>
      </c>
      <c r="V508">
        <v>154</v>
      </c>
      <c r="W508">
        <v>8.5</v>
      </c>
      <c r="X508">
        <v>7.4829999999999997</v>
      </c>
    </row>
    <row r="509" spans="1:24" x14ac:dyDescent="0.2">
      <c r="A509">
        <v>2013002</v>
      </c>
      <c r="B509">
        <v>65</v>
      </c>
      <c r="C509">
        <v>2013002065</v>
      </c>
      <c r="D509" t="s">
        <v>73</v>
      </c>
      <c r="E509" t="str">
        <f>VLOOKUP(D509,[1]!Species_table[[SpeciesID]:[ID_new]],5,FALSE)</f>
        <v>LUTLU18</v>
      </c>
      <c r="F509" t="str">
        <f>VLOOKUP(E509,[1]!Species_table[[ID_new]:[Sci_name_new]],2,FALSE)</f>
        <v>Lutjanus kasmira</v>
      </c>
      <c r="G509" t="str">
        <f>VLOOKUP(E509,[1]!Species_table[[ID_new]:[fam_new]],3,FALSE)</f>
        <v>LUTJANIDAE</v>
      </c>
      <c r="H509" t="s">
        <v>29</v>
      </c>
      <c r="I509">
        <f t="shared" si="7"/>
        <v>1</v>
      </c>
      <c r="J509">
        <v>0.1</v>
      </c>
      <c r="K509">
        <v>1</v>
      </c>
      <c r="L509">
        <v>22</v>
      </c>
      <c r="M509">
        <v>38.510333330000002</v>
      </c>
      <c r="N509">
        <v>18.740333329999999</v>
      </c>
      <c r="O509">
        <v>6</v>
      </c>
      <c r="Q509" t="s">
        <v>23</v>
      </c>
      <c r="R509" s="1">
        <v>41427.354166666664</v>
      </c>
      <c r="S509" s="1">
        <v>41428.311805555553</v>
      </c>
      <c r="T509">
        <v>22.983000000000001</v>
      </c>
      <c r="U509">
        <v>153</v>
      </c>
      <c r="V509">
        <v>154</v>
      </c>
      <c r="W509">
        <v>8.5</v>
      </c>
      <c r="X509">
        <v>7.4829999999999997</v>
      </c>
    </row>
    <row r="510" spans="1:24" x14ac:dyDescent="0.2">
      <c r="A510">
        <v>2013002</v>
      </c>
      <c r="B510">
        <v>65</v>
      </c>
      <c r="C510">
        <v>2013002065</v>
      </c>
      <c r="D510" t="s">
        <v>107</v>
      </c>
      <c r="E510" t="str">
        <f>VLOOKUP(D510,[1]!Species_table[[SpeciesID]:[ID_new]],5,FALSE)</f>
        <v>LUTMA01</v>
      </c>
      <c r="F510" t="str">
        <f>VLOOKUP(E510,[1]!Species_table[[ID_new]:[Sci_name_new]],2,FALSE)</f>
        <v>Macolor niger</v>
      </c>
      <c r="G510" t="str">
        <f>VLOOKUP(E510,[1]!Species_table[[ID_new]:[fam_new]],3,FALSE)</f>
        <v>LUTJANIDAE</v>
      </c>
      <c r="H510" t="s">
        <v>29</v>
      </c>
      <c r="I510">
        <f t="shared" si="7"/>
        <v>1</v>
      </c>
      <c r="J510">
        <v>1.58</v>
      </c>
      <c r="K510">
        <v>1</v>
      </c>
      <c r="L510">
        <v>22</v>
      </c>
      <c r="M510">
        <v>38.510333330000002</v>
      </c>
      <c r="N510">
        <v>18.740333329999999</v>
      </c>
      <c r="O510">
        <v>6</v>
      </c>
      <c r="Q510" t="s">
        <v>23</v>
      </c>
      <c r="R510" s="1">
        <v>41427.354166666664</v>
      </c>
      <c r="S510" s="1">
        <v>41428.311805555553</v>
      </c>
      <c r="T510">
        <v>22.983000000000001</v>
      </c>
      <c r="U510">
        <v>153</v>
      </c>
      <c r="V510">
        <v>154</v>
      </c>
      <c r="W510">
        <v>8.5</v>
      </c>
      <c r="X510">
        <v>7.4829999999999997</v>
      </c>
    </row>
    <row r="511" spans="1:24" x14ac:dyDescent="0.2">
      <c r="A511">
        <v>2013002</v>
      </c>
      <c r="B511">
        <v>65</v>
      </c>
      <c r="C511">
        <v>2013002065</v>
      </c>
      <c r="D511" t="s">
        <v>40</v>
      </c>
      <c r="E511" t="str">
        <f>VLOOKUP(D511,[1]!Species_table[[SpeciesID]:[ID_new]],5,FALSE)</f>
        <v>SERAE01</v>
      </c>
      <c r="F511" t="str">
        <f>VLOOKUP(E511,[1]!Species_table[[ID_new]:[Sci_name_new]],2,FALSE)</f>
        <v>Cephaplpholis rogaa</v>
      </c>
      <c r="G511" t="str">
        <f>VLOOKUP(E511,[1]!Species_table[[ID_new]:[fam_new]],3,FALSE)</f>
        <v>SERRANIDAE</v>
      </c>
      <c r="H511" t="s">
        <v>36</v>
      </c>
      <c r="I511">
        <f t="shared" si="7"/>
        <v>1</v>
      </c>
      <c r="J511">
        <v>0.9</v>
      </c>
      <c r="K511">
        <v>1</v>
      </c>
      <c r="L511">
        <v>22</v>
      </c>
      <c r="M511">
        <v>38.510333330000002</v>
      </c>
      <c r="N511">
        <v>18.740333329999999</v>
      </c>
      <c r="O511">
        <v>6</v>
      </c>
      <c r="Q511" t="s">
        <v>23</v>
      </c>
      <c r="R511" s="1">
        <v>41427.354166666664</v>
      </c>
      <c r="S511" s="1">
        <v>41428.311805555553</v>
      </c>
      <c r="T511">
        <v>22.983000000000001</v>
      </c>
      <c r="U511">
        <v>153</v>
      </c>
      <c r="V511">
        <v>154</v>
      </c>
      <c r="W511">
        <v>8.5</v>
      </c>
      <c r="X511">
        <v>7.4829999999999997</v>
      </c>
    </row>
    <row r="512" spans="1:24" x14ac:dyDescent="0.2">
      <c r="A512">
        <v>2013002</v>
      </c>
      <c r="B512">
        <v>66</v>
      </c>
      <c r="C512">
        <v>2013002066</v>
      </c>
      <c r="D512" t="s">
        <v>34</v>
      </c>
      <c r="E512" t="str">
        <f>VLOOKUP(D512,[1]!Species_table[[SpeciesID]:[ID_new]],5,FALSE)</f>
        <v>HOLSA03</v>
      </c>
      <c r="F512" t="str">
        <f>VLOOKUP(E512,[1]!Species_table[[ID_new]:[Sci_name_new]],2,FALSE)</f>
        <v>Sargocentron spiniferum</v>
      </c>
      <c r="G512" t="str">
        <f>VLOOKUP(E512,[1]!Species_table[[ID_new]:[fam_new]],3,FALSE)</f>
        <v>HOLOCENTRIDAE</v>
      </c>
      <c r="H512" t="s">
        <v>27</v>
      </c>
      <c r="I512">
        <f t="shared" si="7"/>
        <v>0</v>
      </c>
      <c r="J512">
        <v>0.73</v>
      </c>
      <c r="K512">
        <v>1</v>
      </c>
      <c r="L512">
        <v>60</v>
      </c>
      <c r="M512">
        <v>38.512</v>
      </c>
      <c r="N512">
        <v>18.743833330000001</v>
      </c>
      <c r="O512">
        <v>6</v>
      </c>
      <c r="Q512" t="s">
        <v>23</v>
      </c>
      <c r="R512" s="1">
        <v>41427.366666666669</v>
      </c>
      <c r="S512" s="1">
        <v>41428.304861111108</v>
      </c>
      <c r="T512">
        <v>22.533000000000001</v>
      </c>
      <c r="U512">
        <v>153</v>
      </c>
      <c r="V512">
        <v>154</v>
      </c>
      <c r="W512">
        <v>8.8000000000000007</v>
      </c>
      <c r="X512">
        <v>7.3170000000000002</v>
      </c>
    </row>
    <row r="513" spans="1:24" x14ac:dyDescent="0.2">
      <c r="A513">
        <v>2013002</v>
      </c>
      <c r="B513">
        <v>66</v>
      </c>
      <c r="C513">
        <v>2013002066</v>
      </c>
      <c r="D513" t="s">
        <v>33</v>
      </c>
      <c r="E513" t="str">
        <f>VLOOKUP(D513,[1]!Species_table[[SpeciesID]:[ID_new]],5,FALSE)</f>
        <v>LUTLU04</v>
      </c>
      <c r="F513" t="str">
        <f>VLOOKUP(E513,[1]!Species_table[[ID_new]:[Sci_name_new]],2,FALSE)</f>
        <v>Lutjanus gibbus</v>
      </c>
      <c r="G513" t="str">
        <f>VLOOKUP(E513,[1]!Species_table[[ID_new]:[fam_new]],3,FALSE)</f>
        <v>LUTJANIDAE</v>
      </c>
      <c r="H513" t="s">
        <v>29</v>
      </c>
      <c r="I513">
        <f t="shared" si="7"/>
        <v>1</v>
      </c>
      <c r="J513">
        <v>0.97</v>
      </c>
      <c r="K513">
        <v>2</v>
      </c>
      <c r="L513">
        <v>60</v>
      </c>
      <c r="M513">
        <v>38.512</v>
      </c>
      <c r="N513">
        <v>18.743833330000001</v>
      </c>
      <c r="O513">
        <v>6</v>
      </c>
      <c r="Q513" t="s">
        <v>23</v>
      </c>
      <c r="R513" s="1">
        <v>41427.366666666669</v>
      </c>
      <c r="S513" s="1">
        <v>41428.304861111108</v>
      </c>
      <c r="T513">
        <v>22.533000000000001</v>
      </c>
      <c r="U513">
        <v>153</v>
      </c>
      <c r="V513">
        <v>154</v>
      </c>
      <c r="W513">
        <v>8.8000000000000007</v>
      </c>
      <c r="X513">
        <v>7.3170000000000002</v>
      </c>
    </row>
    <row r="514" spans="1:24" x14ac:dyDescent="0.2">
      <c r="A514">
        <v>2013002</v>
      </c>
      <c r="B514">
        <v>67</v>
      </c>
      <c r="C514">
        <v>2013002067</v>
      </c>
      <c r="D514" t="s">
        <v>59</v>
      </c>
      <c r="E514" t="str">
        <f>VLOOKUP(D514,[1]!Species_table[[SpeciesID]:[ID_new]],5,FALSE)</f>
        <v>LETLE05</v>
      </c>
      <c r="F514" t="str">
        <f>VLOOKUP(E514,[1]!Species_table[[ID_new]:[Sci_name_new]],2,FALSE)</f>
        <v xml:space="preserve">Lethrinus elongatus </v>
      </c>
      <c r="G514" t="str">
        <f>VLOOKUP(E514,[1]!Species_table[[ID_new]:[fam_new]],3,FALSE)</f>
        <v>LETHRINIDAE</v>
      </c>
      <c r="H514" t="s">
        <v>44</v>
      </c>
      <c r="I514">
        <f t="shared" ref="I514:I577" si="8">IF(G514=H514,1,0)</f>
        <v>1</v>
      </c>
      <c r="J514">
        <v>1.76</v>
      </c>
      <c r="K514">
        <v>1</v>
      </c>
      <c r="L514">
        <v>30</v>
      </c>
      <c r="M514">
        <v>38.511499999999998</v>
      </c>
      <c r="N514">
        <v>18.74733333</v>
      </c>
      <c r="O514">
        <v>6</v>
      </c>
      <c r="Q514" t="s">
        <v>23</v>
      </c>
      <c r="R514" s="1">
        <v>41427.374305555553</v>
      </c>
      <c r="S514" s="1">
        <v>41428.281944444447</v>
      </c>
      <c r="T514">
        <v>21.8</v>
      </c>
      <c r="U514">
        <v>153</v>
      </c>
      <c r="V514">
        <v>154</v>
      </c>
      <c r="W514">
        <v>8.9830000000000005</v>
      </c>
      <c r="X514">
        <v>6.7670000000000003</v>
      </c>
    </row>
    <row r="515" spans="1:24" x14ac:dyDescent="0.2">
      <c r="A515">
        <v>2013002</v>
      </c>
      <c r="B515">
        <v>67</v>
      </c>
      <c r="C515">
        <v>2013002067</v>
      </c>
      <c r="D515" t="s">
        <v>28</v>
      </c>
      <c r="E515" t="str">
        <f>VLOOKUP(D515,[1]!Species_table[[SpeciesID]:[ID_new]],5,FALSE)</f>
        <v>LUTLU06</v>
      </c>
      <c r="F515" t="str">
        <f>VLOOKUP(E515,[1]!Species_table[[ID_new]:[Sci_name_new]],2,FALSE)</f>
        <v>Lutjanus bohar</v>
      </c>
      <c r="G515" t="str">
        <f>VLOOKUP(E515,[1]!Species_table[[ID_new]:[fam_new]],3,FALSE)</f>
        <v>LUTJANIDAE</v>
      </c>
      <c r="H515" t="s">
        <v>29</v>
      </c>
      <c r="I515">
        <f t="shared" si="8"/>
        <v>1</v>
      </c>
      <c r="J515">
        <v>2.19</v>
      </c>
      <c r="K515">
        <v>1</v>
      </c>
      <c r="L515">
        <v>30</v>
      </c>
      <c r="M515">
        <v>38.511499999999998</v>
      </c>
      <c r="N515">
        <v>18.74733333</v>
      </c>
      <c r="O515">
        <v>6</v>
      </c>
      <c r="Q515" t="s">
        <v>23</v>
      </c>
      <c r="R515" s="1">
        <v>41427.374305555553</v>
      </c>
      <c r="S515" s="1">
        <v>41428.281944444447</v>
      </c>
      <c r="T515">
        <v>21.8</v>
      </c>
      <c r="U515">
        <v>153</v>
      </c>
      <c r="V515">
        <v>154</v>
      </c>
      <c r="W515">
        <v>8.9830000000000005</v>
      </c>
      <c r="X515">
        <v>6.7670000000000003</v>
      </c>
    </row>
    <row r="516" spans="1:24" x14ac:dyDescent="0.2">
      <c r="A516">
        <v>2013002</v>
      </c>
      <c r="B516">
        <v>67</v>
      </c>
      <c r="C516">
        <v>2013002067</v>
      </c>
      <c r="D516" t="s">
        <v>48</v>
      </c>
      <c r="E516" t="str">
        <f>VLOOKUP(D516,[1]!Species_table[[SpeciesID]:[ID_new]],5,FALSE)</f>
        <v>SERPL07</v>
      </c>
      <c r="F516" t="str">
        <f>VLOOKUP(E516,[1]!Species_table[[ID_new]:[Sci_name_new]],2,FALSE)</f>
        <v>Plectropomus pessuliferus marisrubri</v>
      </c>
      <c r="G516" t="str">
        <f>VLOOKUP(E516,[1]!Species_table[[ID_new]:[fam_new]],3,FALSE)</f>
        <v>SERRANIDAE</v>
      </c>
      <c r="H516" t="s">
        <v>36</v>
      </c>
      <c r="I516">
        <f t="shared" si="8"/>
        <v>1</v>
      </c>
      <c r="J516">
        <v>8.58</v>
      </c>
      <c r="K516">
        <v>1</v>
      </c>
      <c r="L516">
        <v>30</v>
      </c>
      <c r="M516">
        <v>38.511499999999998</v>
      </c>
      <c r="N516">
        <v>18.74733333</v>
      </c>
      <c r="O516">
        <v>6</v>
      </c>
      <c r="Q516" t="s">
        <v>23</v>
      </c>
      <c r="R516" s="1">
        <v>41427.374305555553</v>
      </c>
      <c r="S516" s="1">
        <v>41428.281944444447</v>
      </c>
      <c r="T516">
        <v>21.8</v>
      </c>
      <c r="U516">
        <v>153</v>
      </c>
      <c r="V516">
        <v>154</v>
      </c>
      <c r="W516">
        <v>8.9830000000000005</v>
      </c>
      <c r="X516">
        <v>6.7670000000000003</v>
      </c>
    </row>
    <row r="517" spans="1:24" x14ac:dyDescent="0.2">
      <c r="A517">
        <v>2013002</v>
      </c>
      <c r="B517">
        <v>68</v>
      </c>
      <c r="C517">
        <v>2013002068</v>
      </c>
      <c r="D517" t="s">
        <v>103</v>
      </c>
      <c r="E517" t="str">
        <f>VLOOKUP(D517,[1]!Species_table[[SpeciesID]:[ID_new]],5,FALSE)</f>
        <v>ACAAC16</v>
      </c>
      <c r="F517" t="str">
        <f>VLOOKUP(E517,[1]!Species_table[[ID_new]:[Sci_name_new]],2,FALSE)</f>
        <v>Acanthurus nigrofuscus</v>
      </c>
      <c r="G517" t="str">
        <f>VLOOKUP(E517,[1]!Species_table[[ID_new]:[fam_new]],3,FALSE)</f>
        <v>ACANTHURIDAE</v>
      </c>
      <c r="H517" t="s">
        <v>78</v>
      </c>
      <c r="I517">
        <f t="shared" si="8"/>
        <v>1</v>
      </c>
      <c r="J517">
        <v>1.52</v>
      </c>
      <c r="K517">
        <v>1</v>
      </c>
      <c r="L517">
        <v>51</v>
      </c>
      <c r="M517">
        <v>38.512166669999999</v>
      </c>
      <c r="N517">
        <v>18.74733333</v>
      </c>
      <c r="O517">
        <v>6</v>
      </c>
      <c r="Q517" t="s">
        <v>23</v>
      </c>
      <c r="R517" s="1">
        <v>41427.378472222219</v>
      </c>
      <c r="S517" s="1">
        <v>41428.290972222225</v>
      </c>
      <c r="T517">
        <v>21.9</v>
      </c>
      <c r="U517">
        <v>153</v>
      </c>
      <c r="V517">
        <v>154</v>
      </c>
      <c r="W517">
        <v>9.0830000000000002</v>
      </c>
      <c r="X517">
        <v>6.9829999999999997</v>
      </c>
    </row>
    <row r="518" spans="1:24" x14ac:dyDescent="0.2">
      <c r="A518">
        <v>2013002</v>
      </c>
      <c r="B518">
        <v>68</v>
      </c>
      <c r="C518">
        <v>2013002068</v>
      </c>
      <c r="D518" t="s">
        <v>28</v>
      </c>
      <c r="E518" t="str">
        <f>VLOOKUP(D518,[1]!Species_table[[SpeciesID]:[ID_new]],5,FALSE)</f>
        <v>LUTLU06</v>
      </c>
      <c r="F518" t="str">
        <f>VLOOKUP(E518,[1]!Species_table[[ID_new]:[Sci_name_new]],2,FALSE)</f>
        <v>Lutjanus bohar</v>
      </c>
      <c r="G518" t="str">
        <f>VLOOKUP(E518,[1]!Species_table[[ID_new]:[fam_new]],3,FALSE)</f>
        <v>LUTJANIDAE</v>
      </c>
      <c r="H518" t="s">
        <v>29</v>
      </c>
      <c r="I518">
        <f t="shared" si="8"/>
        <v>1</v>
      </c>
      <c r="J518">
        <v>9.92</v>
      </c>
      <c r="K518">
        <v>3</v>
      </c>
      <c r="L518">
        <v>51</v>
      </c>
      <c r="M518">
        <v>38.512166669999999</v>
      </c>
      <c r="N518">
        <v>18.74733333</v>
      </c>
      <c r="O518">
        <v>6</v>
      </c>
      <c r="Q518" t="s">
        <v>23</v>
      </c>
      <c r="R518" s="1">
        <v>41427.378472222219</v>
      </c>
      <c r="S518" s="1">
        <v>41428.290972222225</v>
      </c>
      <c r="T518">
        <v>21.9</v>
      </c>
      <c r="U518">
        <v>153</v>
      </c>
      <c r="V518">
        <v>154</v>
      </c>
      <c r="W518">
        <v>9.0830000000000002</v>
      </c>
      <c r="X518">
        <v>6.9829999999999997</v>
      </c>
    </row>
    <row r="519" spans="1:24" x14ac:dyDescent="0.2">
      <c r="A519">
        <v>2013002</v>
      </c>
      <c r="B519">
        <v>69</v>
      </c>
      <c r="C519">
        <v>2013002069</v>
      </c>
      <c r="D519" t="s">
        <v>26</v>
      </c>
      <c r="E519" t="str">
        <f>VLOOKUP(D519,[1]!Species_table[[SpeciesID]:[ID_new]],5,FALSE)</f>
        <v>NOCATCH</v>
      </c>
      <c r="F519" t="str">
        <f>VLOOKUP(E519,[1]!Species_table[[ID_new]:[Sci_name_new]],2,FALSE)</f>
        <v>NO CATCH</v>
      </c>
      <c r="G519" t="str">
        <f>VLOOKUP(E519,[1]!Species_table[[ID_new]:[fam_new]],3,FALSE)</f>
        <v>NO CATCH</v>
      </c>
      <c r="H519" t="s">
        <v>27</v>
      </c>
      <c r="I519">
        <f t="shared" si="8"/>
        <v>0</v>
      </c>
      <c r="J519">
        <v>0</v>
      </c>
      <c r="K519">
        <v>0</v>
      </c>
      <c r="L519">
        <v>9</v>
      </c>
      <c r="M519">
        <v>38.494500000000002</v>
      </c>
      <c r="N519">
        <v>18.74366667</v>
      </c>
      <c r="O519">
        <v>6</v>
      </c>
      <c r="Q519" t="s">
        <v>23</v>
      </c>
      <c r="R519" s="1">
        <v>41427.465277777781</v>
      </c>
      <c r="S519" s="1">
        <v>41428.32916666667</v>
      </c>
      <c r="T519">
        <v>20.733000000000001</v>
      </c>
      <c r="U519">
        <v>153</v>
      </c>
      <c r="V519">
        <v>154</v>
      </c>
      <c r="W519">
        <v>11.167</v>
      </c>
      <c r="X519">
        <v>7.9</v>
      </c>
    </row>
    <row r="520" spans="1:24" x14ac:dyDescent="0.2">
      <c r="A520">
        <v>2013002</v>
      </c>
      <c r="B520">
        <v>70</v>
      </c>
      <c r="C520">
        <v>2013002070</v>
      </c>
      <c r="D520" t="s">
        <v>107</v>
      </c>
      <c r="E520" t="str">
        <f>VLOOKUP(D520,[1]!Species_table[[SpeciesID]:[ID_new]],5,FALSE)</f>
        <v>LUTMA01</v>
      </c>
      <c r="F520" t="str">
        <f>VLOOKUP(E520,[1]!Species_table[[ID_new]:[Sci_name_new]],2,FALSE)</f>
        <v>Macolor niger</v>
      </c>
      <c r="G520" t="str">
        <f>VLOOKUP(E520,[1]!Species_table[[ID_new]:[fam_new]],3,FALSE)</f>
        <v>LUTJANIDAE</v>
      </c>
      <c r="H520" t="s">
        <v>29</v>
      </c>
      <c r="I520">
        <f t="shared" si="8"/>
        <v>1</v>
      </c>
      <c r="J520">
        <v>2.27</v>
      </c>
      <c r="K520">
        <v>1</v>
      </c>
      <c r="L520">
        <v>10</v>
      </c>
      <c r="M520">
        <v>38.495333330000001</v>
      </c>
      <c r="N520">
        <v>18.74283333</v>
      </c>
      <c r="O520">
        <v>6</v>
      </c>
      <c r="Q520" t="s">
        <v>23</v>
      </c>
      <c r="R520" s="1">
        <v>41427.47152777778</v>
      </c>
      <c r="S520" s="1">
        <v>41428.32916666667</v>
      </c>
      <c r="T520">
        <v>20.582999999999998</v>
      </c>
      <c r="U520">
        <v>153</v>
      </c>
      <c r="V520">
        <v>154</v>
      </c>
      <c r="W520">
        <v>11.317</v>
      </c>
      <c r="X520">
        <v>7.9</v>
      </c>
    </row>
    <row r="521" spans="1:24" x14ac:dyDescent="0.2">
      <c r="A521">
        <v>2013002</v>
      </c>
      <c r="B521">
        <v>70</v>
      </c>
      <c r="C521">
        <v>2013002070</v>
      </c>
      <c r="D521" t="s">
        <v>35</v>
      </c>
      <c r="E521" t="str">
        <f>VLOOKUP(D521,[1]!Species_table[[SpeciesID]:[ID_new]],5,FALSE)</f>
        <v>SEREP12</v>
      </c>
      <c r="F521" t="str">
        <f>VLOOKUP(E521,[1]!Species_table[[ID_new]:[Sci_name_new]],2,FALSE)</f>
        <v>Epinephelus fuscoguttatus</v>
      </c>
      <c r="G521" t="str">
        <f>VLOOKUP(E521,[1]!Species_table[[ID_new]:[fam_new]],3,FALSE)</f>
        <v>SERRANIDAE</v>
      </c>
      <c r="H521" t="s">
        <v>36</v>
      </c>
      <c r="I521">
        <f t="shared" si="8"/>
        <v>1</v>
      </c>
      <c r="J521">
        <v>5.15</v>
      </c>
      <c r="K521">
        <v>1</v>
      </c>
      <c r="L521">
        <v>10</v>
      </c>
      <c r="M521">
        <v>38.495333330000001</v>
      </c>
      <c r="N521">
        <v>18.74283333</v>
      </c>
      <c r="O521">
        <v>6</v>
      </c>
      <c r="Q521" t="s">
        <v>23</v>
      </c>
      <c r="R521" s="1">
        <v>41427.47152777778</v>
      </c>
      <c r="S521" s="1">
        <v>41428.32916666667</v>
      </c>
      <c r="T521">
        <v>20.582999999999998</v>
      </c>
      <c r="U521">
        <v>153</v>
      </c>
      <c r="V521">
        <v>154</v>
      </c>
      <c r="W521">
        <v>11.317</v>
      </c>
      <c r="X521">
        <v>7.9</v>
      </c>
    </row>
    <row r="522" spans="1:24" x14ac:dyDescent="0.2">
      <c r="A522">
        <v>2013002</v>
      </c>
      <c r="B522">
        <v>71</v>
      </c>
      <c r="C522">
        <v>2013002071</v>
      </c>
      <c r="D522" t="s">
        <v>103</v>
      </c>
      <c r="E522" t="str">
        <f>VLOOKUP(D522,[1]!Species_table[[SpeciesID]:[ID_new]],5,FALSE)</f>
        <v>ACAAC16</v>
      </c>
      <c r="F522" t="str">
        <f>VLOOKUP(E522,[1]!Species_table[[ID_new]:[Sci_name_new]],2,FALSE)</f>
        <v>Acanthurus nigrofuscus</v>
      </c>
      <c r="G522" t="str">
        <f>VLOOKUP(E522,[1]!Species_table[[ID_new]:[fam_new]],3,FALSE)</f>
        <v>ACANTHURIDAE</v>
      </c>
      <c r="H522" t="s">
        <v>78</v>
      </c>
      <c r="I522">
        <f t="shared" si="8"/>
        <v>1</v>
      </c>
      <c r="J522">
        <v>2.2400000000000002</v>
      </c>
      <c r="K522">
        <v>2</v>
      </c>
      <c r="L522">
        <v>15</v>
      </c>
      <c r="M522">
        <v>38.501166670000003</v>
      </c>
      <c r="N522">
        <v>18.744499999999999</v>
      </c>
      <c r="O522">
        <v>6</v>
      </c>
      <c r="Q522" t="s">
        <v>83</v>
      </c>
      <c r="R522" s="1">
        <v>41427.666666666664</v>
      </c>
      <c r="S522" s="1">
        <v>41428.75</v>
      </c>
      <c r="T522">
        <v>26</v>
      </c>
      <c r="U522">
        <v>153</v>
      </c>
      <c r="V522">
        <v>154</v>
      </c>
      <c r="W522">
        <v>16</v>
      </c>
      <c r="X522">
        <v>18</v>
      </c>
    </row>
    <row r="523" spans="1:24" x14ac:dyDescent="0.2">
      <c r="A523">
        <v>2013002</v>
      </c>
      <c r="B523">
        <v>71</v>
      </c>
      <c r="C523">
        <v>2013002071</v>
      </c>
      <c r="D523" t="s">
        <v>33</v>
      </c>
      <c r="E523" t="str">
        <f>VLOOKUP(D523,[1]!Species_table[[SpeciesID]:[ID_new]],5,FALSE)</f>
        <v>LUTLU04</v>
      </c>
      <c r="F523" t="str">
        <f>VLOOKUP(E523,[1]!Species_table[[ID_new]:[Sci_name_new]],2,FALSE)</f>
        <v>Lutjanus gibbus</v>
      </c>
      <c r="G523" t="str">
        <f>VLOOKUP(E523,[1]!Species_table[[ID_new]:[fam_new]],3,FALSE)</f>
        <v>LUTJANIDAE</v>
      </c>
      <c r="H523" t="s">
        <v>29</v>
      </c>
      <c r="I523">
        <f t="shared" si="8"/>
        <v>1</v>
      </c>
      <c r="J523">
        <v>1.31</v>
      </c>
      <c r="K523">
        <v>1</v>
      </c>
      <c r="L523">
        <v>15</v>
      </c>
      <c r="M523">
        <v>38.501166670000003</v>
      </c>
      <c r="N523">
        <v>18.744499999999999</v>
      </c>
      <c r="O523">
        <v>6</v>
      </c>
      <c r="Q523" t="s">
        <v>83</v>
      </c>
      <c r="R523" s="1">
        <v>41427.666666666664</v>
      </c>
      <c r="S523" s="1">
        <v>41428.75</v>
      </c>
      <c r="T523">
        <v>26</v>
      </c>
      <c r="U523">
        <v>153</v>
      </c>
      <c r="V523">
        <v>154</v>
      </c>
      <c r="W523">
        <v>16</v>
      </c>
      <c r="X523">
        <v>18</v>
      </c>
    </row>
    <row r="524" spans="1:24" x14ac:dyDescent="0.2">
      <c r="A524">
        <v>2013002</v>
      </c>
      <c r="B524">
        <v>71</v>
      </c>
      <c r="C524">
        <v>2013002071</v>
      </c>
      <c r="D524" t="s">
        <v>28</v>
      </c>
      <c r="E524" t="str">
        <f>VLOOKUP(D524,[1]!Species_table[[SpeciesID]:[ID_new]],5,FALSE)</f>
        <v>LUTLU06</v>
      </c>
      <c r="F524" t="str">
        <f>VLOOKUP(E524,[1]!Species_table[[ID_new]:[Sci_name_new]],2,FALSE)</f>
        <v>Lutjanus bohar</v>
      </c>
      <c r="G524" t="str">
        <f>VLOOKUP(E524,[1]!Species_table[[ID_new]:[fam_new]],3,FALSE)</f>
        <v>LUTJANIDAE</v>
      </c>
      <c r="H524" t="s">
        <v>29</v>
      </c>
      <c r="I524">
        <f t="shared" si="8"/>
        <v>1</v>
      </c>
      <c r="J524">
        <v>0.79</v>
      </c>
      <c r="K524">
        <v>1</v>
      </c>
      <c r="L524">
        <v>15</v>
      </c>
      <c r="M524">
        <v>38.501166670000003</v>
      </c>
      <c r="N524">
        <v>18.744499999999999</v>
      </c>
      <c r="O524">
        <v>6</v>
      </c>
      <c r="Q524" t="s">
        <v>83</v>
      </c>
      <c r="R524" s="1">
        <v>41427.666666666664</v>
      </c>
      <c r="S524" s="1">
        <v>41428.75</v>
      </c>
      <c r="T524">
        <v>26</v>
      </c>
      <c r="U524">
        <v>153</v>
      </c>
      <c r="V524">
        <v>154</v>
      </c>
      <c r="W524">
        <v>16</v>
      </c>
      <c r="X524">
        <v>18</v>
      </c>
    </row>
    <row r="525" spans="1:24" x14ac:dyDescent="0.2">
      <c r="A525">
        <v>2013002</v>
      </c>
      <c r="B525">
        <v>71</v>
      </c>
      <c r="C525">
        <v>2013002071</v>
      </c>
      <c r="D525" t="s">
        <v>73</v>
      </c>
      <c r="E525" t="str">
        <f>VLOOKUP(D525,[1]!Species_table[[SpeciesID]:[ID_new]],5,FALSE)</f>
        <v>LUTLU18</v>
      </c>
      <c r="F525" t="str">
        <f>VLOOKUP(E525,[1]!Species_table[[ID_new]:[Sci_name_new]],2,FALSE)</f>
        <v>Lutjanus kasmira</v>
      </c>
      <c r="G525" t="str">
        <f>VLOOKUP(E525,[1]!Species_table[[ID_new]:[fam_new]],3,FALSE)</f>
        <v>LUTJANIDAE</v>
      </c>
      <c r="H525" t="s">
        <v>29</v>
      </c>
      <c r="I525">
        <f t="shared" si="8"/>
        <v>1</v>
      </c>
      <c r="J525">
        <v>0.14000000000000001</v>
      </c>
      <c r="K525">
        <v>1</v>
      </c>
      <c r="L525">
        <v>15</v>
      </c>
      <c r="M525">
        <v>38.501166670000003</v>
      </c>
      <c r="N525">
        <v>18.744499999999999</v>
      </c>
      <c r="O525">
        <v>6</v>
      </c>
      <c r="Q525" t="s">
        <v>83</v>
      </c>
      <c r="R525" s="1">
        <v>41427.666666666664</v>
      </c>
      <c r="S525" s="1">
        <v>41428.75</v>
      </c>
      <c r="T525">
        <v>26</v>
      </c>
      <c r="U525">
        <v>153</v>
      </c>
      <c r="V525">
        <v>154</v>
      </c>
      <c r="W525">
        <v>16</v>
      </c>
      <c r="X525">
        <v>18</v>
      </c>
    </row>
    <row r="526" spans="1:24" x14ac:dyDescent="0.2">
      <c r="A526">
        <v>2013002</v>
      </c>
      <c r="B526">
        <v>71</v>
      </c>
      <c r="C526">
        <v>2013002071</v>
      </c>
      <c r="D526" t="s">
        <v>108</v>
      </c>
      <c r="E526" t="str">
        <f>VLOOKUP(D526,[1]!Species_table[[SpeciesID]:[ID_new]],5,FALSE)</f>
        <v>SERCE09</v>
      </c>
      <c r="F526" t="str">
        <f>VLOOKUP(E526,[1]!Species_table[[ID_new]:[Sci_name_new]],2,FALSE)</f>
        <v>Cephalopholis miniatus</v>
      </c>
      <c r="G526" t="str">
        <f>VLOOKUP(E526,[1]!Species_table[[ID_new]:[fam_new]],3,FALSE)</f>
        <v>SERRANIDAE</v>
      </c>
      <c r="H526" t="s">
        <v>36</v>
      </c>
      <c r="I526">
        <f t="shared" si="8"/>
        <v>1</v>
      </c>
      <c r="J526">
        <v>0.53</v>
      </c>
      <c r="K526">
        <v>1</v>
      </c>
      <c r="L526">
        <v>15</v>
      </c>
      <c r="M526">
        <v>38.501166670000003</v>
      </c>
      <c r="N526">
        <v>18.744499999999999</v>
      </c>
      <c r="O526">
        <v>6</v>
      </c>
      <c r="Q526" t="s">
        <v>83</v>
      </c>
      <c r="R526" s="1">
        <v>41427.666666666664</v>
      </c>
      <c r="S526" s="1">
        <v>41428.75</v>
      </c>
      <c r="T526">
        <v>26</v>
      </c>
      <c r="U526">
        <v>153</v>
      </c>
      <c r="V526">
        <v>154</v>
      </c>
      <c r="W526">
        <v>16</v>
      </c>
      <c r="X526">
        <v>18</v>
      </c>
    </row>
    <row r="527" spans="1:24" x14ac:dyDescent="0.2">
      <c r="A527">
        <v>2013002</v>
      </c>
      <c r="B527">
        <v>71</v>
      </c>
      <c r="C527">
        <v>2013002071</v>
      </c>
      <c r="D527" t="s">
        <v>109</v>
      </c>
      <c r="E527" t="str">
        <f>VLOOKUP(D527,[1]!Species_table[[SpeciesID]:[ID_new]],5,FALSE)</f>
        <v>SERCE12</v>
      </c>
      <c r="F527" t="str">
        <f>VLOOKUP(E527,[1]!Species_table[[ID_new]:[Sci_name_new]],2,FALSE)</f>
        <v>Cephalopholus sexmaculata</v>
      </c>
      <c r="G527" t="str">
        <f>VLOOKUP(E527,[1]!Species_table[[ID_new]:[fam_new]],3,FALSE)</f>
        <v>SERRANIDAE</v>
      </c>
      <c r="H527" t="s">
        <v>36</v>
      </c>
      <c r="I527">
        <f t="shared" si="8"/>
        <v>1</v>
      </c>
      <c r="J527">
        <v>0.74</v>
      </c>
      <c r="K527">
        <v>3</v>
      </c>
      <c r="L527">
        <v>15</v>
      </c>
      <c r="M527">
        <v>38.501166670000003</v>
      </c>
      <c r="N527">
        <v>18.744499999999999</v>
      </c>
      <c r="O527">
        <v>6</v>
      </c>
      <c r="Q527" t="s">
        <v>83</v>
      </c>
      <c r="R527" s="1">
        <v>41427.666666666664</v>
      </c>
      <c r="S527" s="1">
        <v>41428.75</v>
      </c>
      <c r="T527">
        <v>26</v>
      </c>
      <c r="U527">
        <v>153</v>
      </c>
      <c r="V527">
        <v>154</v>
      </c>
      <c r="W527">
        <v>16</v>
      </c>
      <c r="X527">
        <v>18</v>
      </c>
    </row>
    <row r="528" spans="1:24" x14ac:dyDescent="0.2">
      <c r="A528">
        <v>2013002</v>
      </c>
      <c r="B528">
        <v>71</v>
      </c>
      <c r="C528">
        <v>2013002071</v>
      </c>
      <c r="D528" t="s">
        <v>110</v>
      </c>
      <c r="E528" t="str">
        <f>VLOOKUP(D528,[1]!Species_table[[SpeciesID]:[ID_new]],5,FALSE)</f>
        <v>SERVA01</v>
      </c>
      <c r="F528" t="str">
        <f>VLOOKUP(E528,[1]!Species_table[[ID_new]:[Sci_name_new]],2,FALSE)</f>
        <v>Variola louti</v>
      </c>
      <c r="G528" t="str">
        <f>VLOOKUP(E528,[1]!Species_table[[ID_new]:[fam_new]],3,FALSE)</f>
        <v>SERRANIDAE</v>
      </c>
      <c r="H528" t="s">
        <v>36</v>
      </c>
      <c r="I528">
        <f t="shared" si="8"/>
        <v>1</v>
      </c>
      <c r="J528">
        <v>3.33</v>
      </c>
      <c r="K528">
        <v>3</v>
      </c>
      <c r="L528">
        <v>15</v>
      </c>
      <c r="M528">
        <v>38.501166670000003</v>
      </c>
      <c r="N528">
        <v>18.744499999999999</v>
      </c>
      <c r="O528">
        <v>6</v>
      </c>
      <c r="Q528" t="s">
        <v>83</v>
      </c>
      <c r="R528" s="1">
        <v>41427.666666666664</v>
      </c>
      <c r="S528" s="1">
        <v>41428.75</v>
      </c>
      <c r="T528">
        <v>26</v>
      </c>
      <c r="U528">
        <v>153</v>
      </c>
      <c r="V528">
        <v>154</v>
      </c>
      <c r="W528">
        <v>16</v>
      </c>
      <c r="X528">
        <v>18</v>
      </c>
    </row>
    <row r="529" spans="1:24" x14ac:dyDescent="0.2">
      <c r="A529">
        <v>2013002</v>
      </c>
      <c r="B529">
        <v>72</v>
      </c>
      <c r="C529">
        <v>2013002072</v>
      </c>
      <c r="D529" t="s">
        <v>26</v>
      </c>
      <c r="E529" t="str">
        <f>VLOOKUP(D529,[1]!Species_table[[SpeciesID]:[ID_new]],5,FALSE)</f>
        <v>NOCATCH</v>
      </c>
      <c r="F529" t="str">
        <f>VLOOKUP(E529,[1]!Species_table[[ID_new]:[Sci_name_new]],2,FALSE)</f>
        <v>NO CATCH</v>
      </c>
      <c r="G529" t="str">
        <f>VLOOKUP(E529,[1]!Species_table[[ID_new]:[fam_new]],3,FALSE)</f>
        <v>NO CATCH</v>
      </c>
      <c r="H529" t="s">
        <v>27</v>
      </c>
      <c r="I529">
        <f t="shared" si="8"/>
        <v>0</v>
      </c>
      <c r="J529">
        <v>0</v>
      </c>
      <c r="K529">
        <v>0</v>
      </c>
      <c r="L529">
        <v>22</v>
      </c>
      <c r="M529">
        <v>38.510333330000002</v>
      </c>
      <c r="N529">
        <v>18.523666670000001</v>
      </c>
      <c r="O529">
        <v>6</v>
      </c>
      <c r="Q529" t="s">
        <v>23</v>
      </c>
      <c r="R529" s="1">
        <v>41428.355555555558</v>
      </c>
      <c r="S529" s="1">
        <v>41429.311111111114</v>
      </c>
      <c r="T529">
        <v>22.95</v>
      </c>
      <c r="U529">
        <v>154</v>
      </c>
      <c r="V529">
        <v>155</v>
      </c>
      <c r="W529">
        <v>8.5329999999999995</v>
      </c>
      <c r="X529">
        <v>7.4669999999999996</v>
      </c>
    </row>
    <row r="530" spans="1:24" x14ac:dyDescent="0.2">
      <c r="A530">
        <v>2013002</v>
      </c>
      <c r="B530">
        <v>73</v>
      </c>
      <c r="C530">
        <v>2013002073</v>
      </c>
      <c r="D530" t="s">
        <v>26</v>
      </c>
      <c r="E530" t="str">
        <f>VLOOKUP(D530,[1]!Species_table[[SpeciesID]:[ID_new]],5,FALSE)</f>
        <v>NOCATCH</v>
      </c>
      <c r="F530" t="str">
        <f>VLOOKUP(E530,[1]!Species_table[[ID_new]:[Sci_name_new]],2,FALSE)</f>
        <v>NO CATCH</v>
      </c>
      <c r="G530" t="str">
        <f>VLOOKUP(E530,[1]!Species_table[[ID_new]:[fam_new]],3,FALSE)</f>
        <v>NO CATCH</v>
      </c>
      <c r="H530" t="s">
        <v>27</v>
      </c>
      <c r="I530">
        <f t="shared" si="8"/>
        <v>0</v>
      </c>
      <c r="J530">
        <v>0</v>
      </c>
      <c r="K530">
        <v>0</v>
      </c>
      <c r="L530">
        <v>22</v>
      </c>
      <c r="M530">
        <v>38.671166669999998</v>
      </c>
      <c r="N530">
        <v>18.531166670000001</v>
      </c>
      <c r="O530">
        <v>6</v>
      </c>
      <c r="Q530" t="s">
        <v>23</v>
      </c>
      <c r="R530" s="1">
        <v>41428.570138888892</v>
      </c>
      <c r="S530" s="1">
        <v>41429.306944444441</v>
      </c>
      <c r="T530">
        <v>17.7</v>
      </c>
      <c r="U530">
        <v>154</v>
      </c>
      <c r="V530">
        <v>155</v>
      </c>
      <c r="W530">
        <v>13.683</v>
      </c>
      <c r="X530">
        <v>7.367</v>
      </c>
    </row>
    <row r="531" spans="1:24" x14ac:dyDescent="0.2">
      <c r="A531">
        <v>2013002</v>
      </c>
      <c r="B531">
        <v>74</v>
      </c>
      <c r="C531">
        <v>2013002074</v>
      </c>
      <c r="D531" t="s">
        <v>33</v>
      </c>
      <c r="E531" t="str">
        <f>VLOOKUP(D531,[1]!Species_table[[SpeciesID]:[ID_new]],5,FALSE)</f>
        <v>LUTLU04</v>
      </c>
      <c r="F531" t="str">
        <f>VLOOKUP(E531,[1]!Species_table[[ID_new]:[Sci_name_new]],2,FALSE)</f>
        <v>Lutjanus gibbus</v>
      </c>
      <c r="G531" t="str">
        <f>VLOOKUP(E531,[1]!Species_table[[ID_new]:[fam_new]],3,FALSE)</f>
        <v>LUTJANIDAE</v>
      </c>
      <c r="H531" t="s">
        <v>29</v>
      </c>
      <c r="I531">
        <f t="shared" si="8"/>
        <v>1</v>
      </c>
      <c r="J531">
        <v>1</v>
      </c>
      <c r="K531">
        <v>1</v>
      </c>
      <c r="L531">
        <v>22</v>
      </c>
      <c r="M531">
        <v>38.671166669999998</v>
      </c>
      <c r="N531">
        <v>18.529166669999999</v>
      </c>
      <c r="O531">
        <v>6</v>
      </c>
      <c r="Q531" t="s">
        <v>23</v>
      </c>
      <c r="R531" s="1">
        <v>41428.597222222219</v>
      </c>
      <c r="S531" s="1">
        <v>41429.291666666664</v>
      </c>
      <c r="T531">
        <v>16.667000000000002</v>
      </c>
      <c r="U531">
        <v>154</v>
      </c>
      <c r="V531">
        <v>155</v>
      </c>
      <c r="W531">
        <v>14.333</v>
      </c>
      <c r="X531">
        <v>7</v>
      </c>
    </row>
    <row r="532" spans="1:24" x14ac:dyDescent="0.2">
      <c r="A532">
        <v>2013002</v>
      </c>
      <c r="B532">
        <v>74</v>
      </c>
      <c r="C532">
        <v>2013002074</v>
      </c>
      <c r="D532" t="s">
        <v>28</v>
      </c>
      <c r="E532" t="str">
        <f>VLOOKUP(D532,[1]!Species_table[[SpeciesID]:[ID_new]],5,FALSE)</f>
        <v>LUTLU06</v>
      </c>
      <c r="F532" t="str">
        <f>VLOOKUP(E532,[1]!Species_table[[ID_new]:[Sci_name_new]],2,FALSE)</f>
        <v>Lutjanus bohar</v>
      </c>
      <c r="G532" t="str">
        <f>VLOOKUP(E532,[1]!Species_table[[ID_new]:[fam_new]],3,FALSE)</f>
        <v>LUTJANIDAE</v>
      </c>
      <c r="H532" t="s">
        <v>29</v>
      </c>
      <c r="I532">
        <f t="shared" si="8"/>
        <v>1</v>
      </c>
      <c r="J532">
        <v>4.37</v>
      </c>
      <c r="K532">
        <v>1</v>
      </c>
      <c r="L532">
        <v>22</v>
      </c>
      <c r="M532">
        <v>38.671166669999998</v>
      </c>
      <c r="N532">
        <v>18.529166669999999</v>
      </c>
      <c r="O532">
        <v>6</v>
      </c>
      <c r="Q532" t="s">
        <v>23</v>
      </c>
      <c r="R532" s="1">
        <v>41428.597222222219</v>
      </c>
      <c r="S532" s="1">
        <v>41429.291666666664</v>
      </c>
      <c r="T532">
        <v>16.667000000000002</v>
      </c>
      <c r="U532">
        <v>154</v>
      </c>
      <c r="V532">
        <v>155</v>
      </c>
      <c r="W532">
        <v>14.333</v>
      </c>
      <c r="X532">
        <v>7</v>
      </c>
    </row>
    <row r="533" spans="1:24" x14ac:dyDescent="0.2">
      <c r="A533">
        <v>2013002</v>
      </c>
      <c r="B533">
        <v>74</v>
      </c>
      <c r="C533">
        <v>2013002074</v>
      </c>
      <c r="D533" t="s">
        <v>65</v>
      </c>
      <c r="E533" t="str">
        <f>VLOOKUP(D533,[1]!Species_table[[SpeciesID]:[ID_new]],5,FALSE)</f>
        <v>LUTLU57</v>
      </c>
      <c r="F533" t="str">
        <f>VLOOKUP(E533,[1]!Species_table[[ID_new]:[Sci_name_new]],2,FALSE)</f>
        <v>Lutjanus monostigma</v>
      </c>
      <c r="G533" t="str">
        <f>VLOOKUP(E533,[1]!Species_table[[ID_new]:[fam_new]],3,FALSE)</f>
        <v>LUTJANIDAE</v>
      </c>
      <c r="H533" t="s">
        <v>29</v>
      </c>
      <c r="I533">
        <f t="shared" si="8"/>
        <v>1</v>
      </c>
      <c r="J533">
        <v>0.91</v>
      </c>
      <c r="K533">
        <v>1</v>
      </c>
      <c r="L533">
        <v>22</v>
      </c>
      <c r="M533">
        <v>38.671166669999998</v>
      </c>
      <c r="N533">
        <v>18.529166669999999</v>
      </c>
      <c r="O533">
        <v>6</v>
      </c>
      <c r="Q533" t="s">
        <v>23</v>
      </c>
      <c r="R533" s="1">
        <v>41428.597222222219</v>
      </c>
      <c r="S533" s="1">
        <v>41429.291666666664</v>
      </c>
      <c r="T533">
        <v>16.667000000000002</v>
      </c>
      <c r="U533">
        <v>154</v>
      </c>
      <c r="V533">
        <v>155</v>
      </c>
      <c r="W533">
        <v>14.333</v>
      </c>
      <c r="X533">
        <v>7</v>
      </c>
    </row>
    <row r="534" spans="1:24" x14ac:dyDescent="0.2">
      <c r="A534">
        <v>2013002</v>
      </c>
      <c r="B534">
        <v>75</v>
      </c>
      <c r="C534">
        <v>2013002075</v>
      </c>
      <c r="D534" t="s">
        <v>30</v>
      </c>
      <c r="E534" t="str">
        <f>VLOOKUP(D534,[1]!Species_table[[SpeciesID]:[ID_new]],5,FALSE)</f>
        <v>SHACAB1</v>
      </c>
      <c r="F534" t="str">
        <f>VLOOKUP(E534,[1]!Species_table[[ID_new]:[Sci_name_new]],2,FALSE)</f>
        <v>Triaenodon obesus</v>
      </c>
      <c r="G534" t="str">
        <f>VLOOKUP(E534,[1]!Species_table[[ID_new]:[fam_new]],3,FALSE)</f>
        <v>Carcharhinidae</v>
      </c>
      <c r="H534" t="s">
        <v>31</v>
      </c>
      <c r="I534">
        <f t="shared" si="8"/>
        <v>1</v>
      </c>
      <c r="J534">
        <v>2.8</v>
      </c>
      <c r="K534">
        <v>3</v>
      </c>
      <c r="L534">
        <v>56</v>
      </c>
      <c r="M534">
        <v>38.655500000000004</v>
      </c>
      <c r="N534">
        <v>18.538666670000001</v>
      </c>
      <c r="O534">
        <v>6</v>
      </c>
      <c r="Q534" t="s">
        <v>23</v>
      </c>
      <c r="R534" s="1">
        <v>41428.67083333333</v>
      </c>
      <c r="S534" s="1">
        <v>41429.324305555558</v>
      </c>
      <c r="T534">
        <v>15.683</v>
      </c>
      <c r="U534">
        <v>154</v>
      </c>
      <c r="V534">
        <v>155</v>
      </c>
      <c r="W534">
        <v>16.100000000000001</v>
      </c>
      <c r="X534">
        <v>7.7830000000000004</v>
      </c>
    </row>
    <row r="535" spans="1:24" x14ac:dyDescent="0.2">
      <c r="A535">
        <v>2013002</v>
      </c>
      <c r="B535">
        <v>76</v>
      </c>
      <c r="C535">
        <v>2013002076</v>
      </c>
      <c r="D535" t="s">
        <v>28</v>
      </c>
      <c r="E535" t="str">
        <f>VLOOKUP(D535,[1]!Species_table[[SpeciesID]:[ID_new]],5,FALSE)</f>
        <v>LUTLU06</v>
      </c>
      <c r="F535" t="str">
        <f>VLOOKUP(E535,[1]!Species_table[[ID_new]:[Sci_name_new]],2,FALSE)</f>
        <v>Lutjanus bohar</v>
      </c>
      <c r="G535" t="str">
        <f>VLOOKUP(E535,[1]!Species_table[[ID_new]:[fam_new]],3,FALSE)</f>
        <v>LUTJANIDAE</v>
      </c>
      <c r="H535" t="s">
        <v>29</v>
      </c>
      <c r="I535">
        <f t="shared" si="8"/>
        <v>1</v>
      </c>
      <c r="J535">
        <v>10.84</v>
      </c>
      <c r="K535">
        <v>3</v>
      </c>
      <c r="L535">
        <v>51</v>
      </c>
      <c r="M535">
        <v>38.660666669999998</v>
      </c>
      <c r="N535">
        <v>18.53616667</v>
      </c>
      <c r="O535">
        <v>6</v>
      </c>
      <c r="Q535" t="s">
        <v>23</v>
      </c>
      <c r="R535" s="1">
        <v>41428.680555555555</v>
      </c>
      <c r="S535" s="1">
        <v>41429.317361111112</v>
      </c>
      <c r="T535">
        <v>15.282999999999999</v>
      </c>
      <c r="U535">
        <v>154</v>
      </c>
      <c r="V535">
        <v>155</v>
      </c>
      <c r="W535">
        <v>16.332999999999998</v>
      </c>
      <c r="X535">
        <v>7.617</v>
      </c>
    </row>
    <row r="536" spans="1:24" x14ac:dyDescent="0.2">
      <c r="A536">
        <v>2013002</v>
      </c>
      <c r="B536">
        <v>76</v>
      </c>
      <c r="C536">
        <v>2013002076</v>
      </c>
      <c r="D536" t="s">
        <v>30</v>
      </c>
      <c r="E536" t="str">
        <f>VLOOKUP(D536,[1]!Species_table[[SpeciesID]:[ID_new]],5,FALSE)</f>
        <v>SHACAB1</v>
      </c>
      <c r="F536" t="str">
        <f>VLOOKUP(E536,[1]!Species_table[[ID_new]:[Sci_name_new]],2,FALSE)</f>
        <v>Triaenodon obesus</v>
      </c>
      <c r="G536" t="str">
        <f>VLOOKUP(E536,[1]!Species_table[[ID_new]:[fam_new]],3,FALSE)</f>
        <v>Carcharhinidae</v>
      </c>
      <c r="H536" t="s">
        <v>31</v>
      </c>
      <c r="I536">
        <f t="shared" si="8"/>
        <v>1</v>
      </c>
      <c r="J536">
        <v>9.19</v>
      </c>
      <c r="K536">
        <v>2</v>
      </c>
      <c r="L536">
        <v>51</v>
      </c>
      <c r="M536">
        <v>38.660666669999998</v>
      </c>
      <c r="N536">
        <v>18.53616667</v>
      </c>
      <c r="O536">
        <v>6</v>
      </c>
      <c r="Q536" t="s">
        <v>23</v>
      </c>
      <c r="R536" s="1">
        <v>41428.680555555555</v>
      </c>
      <c r="S536" s="1">
        <v>41429.317361111112</v>
      </c>
      <c r="T536">
        <v>15.282999999999999</v>
      </c>
      <c r="U536">
        <v>154</v>
      </c>
      <c r="V536">
        <v>155</v>
      </c>
      <c r="W536">
        <v>16.332999999999998</v>
      </c>
      <c r="X536">
        <v>7.617</v>
      </c>
    </row>
    <row r="537" spans="1:24" x14ac:dyDescent="0.2">
      <c r="A537">
        <v>2013002</v>
      </c>
      <c r="B537">
        <v>77</v>
      </c>
      <c r="C537">
        <v>2013002077</v>
      </c>
      <c r="D537" t="s">
        <v>45</v>
      </c>
      <c r="E537" t="str">
        <f>VLOOKUP(D537,[1]!Species_table[[SpeciesID]:[ID_new]],5,FALSE)</f>
        <v>LETLE02</v>
      </c>
      <c r="F537" t="str">
        <f>VLOOKUP(E537,[1]!Species_table[[ID_new]:[Sci_name_new]],2,FALSE)</f>
        <v>Lethrinus lentjan</v>
      </c>
      <c r="G537" t="str">
        <f>VLOOKUP(E537,[1]!Species_table[[ID_new]:[fam_new]],3,FALSE)</f>
        <v>LETHRINIDAE</v>
      </c>
      <c r="H537" t="s">
        <v>44</v>
      </c>
      <c r="I537">
        <f t="shared" si="8"/>
        <v>1</v>
      </c>
      <c r="J537">
        <v>0.82</v>
      </c>
      <c r="K537">
        <v>1</v>
      </c>
      <c r="L537">
        <v>25</v>
      </c>
      <c r="M537">
        <v>38.473333330000003</v>
      </c>
      <c r="N537">
        <v>18.420666669999999</v>
      </c>
      <c r="O537">
        <v>7</v>
      </c>
      <c r="Q537" t="s">
        <v>23</v>
      </c>
      <c r="R537" s="1">
        <v>41429.603472222225</v>
      </c>
      <c r="S537" s="1">
        <v>41430.28402777778</v>
      </c>
      <c r="T537">
        <v>16.350000000000001</v>
      </c>
      <c r="U537">
        <v>155</v>
      </c>
      <c r="V537">
        <v>156</v>
      </c>
      <c r="W537">
        <v>14.483000000000001</v>
      </c>
      <c r="X537">
        <v>6.8170000000000002</v>
      </c>
    </row>
    <row r="538" spans="1:24" x14ac:dyDescent="0.2">
      <c r="A538">
        <v>2013002</v>
      </c>
      <c r="B538">
        <v>78</v>
      </c>
      <c r="C538">
        <v>2013002078</v>
      </c>
      <c r="D538" t="s">
        <v>33</v>
      </c>
      <c r="E538" t="str">
        <f>VLOOKUP(D538,[1]!Species_table[[SpeciesID]:[ID_new]],5,FALSE)</f>
        <v>LUTLU04</v>
      </c>
      <c r="F538" t="str">
        <f>VLOOKUP(E538,[1]!Species_table[[ID_new]:[Sci_name_new]],2,FALSE)</f>
        <v>Lutjanus gibbus</v>
      </c>
      <c r="G538" t="str">
        <f>VLOOKUP(E538,[1]!Species_table[[ID_new]:[fam_new]],3,FALSE)</f>
        <v>LUTJANIDAE</v>
      </c>
      <c r="H538" t="s">
        <v>29</v>
      </c>
      <c r="I538">
        <f t="shared" si="8"/>
        <v>1</v>
      </c>
      <c r="J538">
        <v>2.0299999999999998</v>
      </c>
      <c r="K538">
        <v>3</v>
      </c>
      <c r="L538">
        <v>7</v>
      </c>
      <c r="M538">
        <v>38.333500000000001</v>
      </c>
      <c r="N538">
        <v>18.44533333</v>
      </c>
      <c r="O538">
        <v>7</v>
      </c>
      <c r="Q538" t="s">
        <v>23</v>
      </c>
      <c r="R538" s="1">
        <v>41429.625</v>
      </c>
      <c r="S538" s="1">
        <v>41430.31527777778</v>
      </c>
      <c r="T538">
        <v>16.567</v>
      </c>
      <c r="U538">
        <v>155</v>
      </c>
      <c r="V538">
        <v>156</v>
      </c>
      <c r="W538">
        <v>15</v>
      </c>
      <c r="X538">
        <v>7.5670000000000002</v>
      </c>
    </row>
    <row r="539" spans="1:24" x14ac:dyDescent="0.2">
      <c r="A539">
        <v>2013002</v>
      </c>
      <c r="B539">
        <v>78</v>
      </c>
      <c r="C539">
        <v>2013002078</v>
      </c>
      <c r="D539" t="s">
        <v>28</v>
      </c>
      <c r="E539" t="str">
        <f>VLOOKUP(D539,[1]!Species_table[[SpeciesID]:[ID_new]],5,FALSE)</f>
        <v>LUTLU06</v>
      </c>
      <c r="F539" t="str">
        <f>VLOOKUP(E539,[1]!Species_table[[ID_new]:[Sci_name_new]],2,FALSE)</f>
        <v>Lutjanus bohar</v>
      </c>
      <c r="G539" t="str">
        <f>VLOOKUP(E539,[1]!Species_table[[ID_new]:[fam_new]],3,FALSE)</f>
        <v>LUTJANIDAE</v>
      </c>
      <c r="H539" t="s">
        <v>29</v>
      </c>
      <c r="I539">
        <f t="shared" si="8"/>
        <v>1</v>
      </c>
      <c r="J539">
        <v>5.53</v>
      </c>
      <c r="K539">
        <v>4</v>
      </c>
      <c r="L539">
        <v>7</v>
      </c>
      <c r="M539">
        <v>38.333500000000001</v>
      </c>
      <c r="N539">
        <v>18.44533333</v>
      </c>
      <c r="O539">
        <v>7</v>
      </c>
      <c r="Q539" t="s">
        <v>23</v>
      </c>
      <c r="R539" s="1">
        <v>41429.625</v>
      </c>
      <c r="S539" s="1">
        <v>41430.31527777778</v>
      </c>
      <c r="T539">
        <v>16.567</v>
      </c>
      <c r="U539">
        <v>155</v>
      </c>
      <c r="V539">
        <v>156</v>
      </c>
      <c r="W539">
        <v>15</v>
      </c>
      <c r="X539">
        <v>7.5670000000000002</v>
      </c>
    </row>
    <row r="540" spans="1:24" x14ac:dyDescent="0.2">
      <c r="A540">
        <v>2013002</v>
      </c>
      <c r="B540">
        <v>79</v>
      </c>
      <c r="C540">
        <v>2013002079</v>
      </c>
      <c r="D540" t="s">
        <v>33</v>
      </c>
      <c r="E540" t="str">
        <f>VLOOKUP(D540,[1]!Species_table[[SpeciesID]:[ID_new]],5,FALSE)</f>
        <v>LUTLU04</v>
      </c>
      <c r="F540" t="str">
        <f>VLOOKUP(E540,[1]!Species_table[[ID_new]:[Sci_name_new]],2,FALSE)</f>
        <v>Lutjanus gibbus</v>
      </c>
      <c r="G540" t="str">
        <f>VLOOKUP(E540,[1]!Species_table[[ID_new]:[fam_new]],3,FALSE)</f>
        <v>LUTJANIDAE</v>
      </c>
      <c r="H540" t="s">
        <v>29</v>
      </c>
      <c r="I540">
        <f t="shared" si="8"/>
        <v>1</v>
      </c>
      <c r="J540">
        <v>1.1200000000000001</v>
      </c>
      <c r="K540">
        <v>2</v>
      </c>
      <c r="L540">
        <v>5</v>
      </c>
      <c r="M540">
        <v>38.447833330000002</v>
      </c>
      <c r="N540">
        <v>18.455666669999999</v>
      </c>
      <c r="O540">
        <v>7</v>
      </c>
      <c r="Q540" t="s">
        <v>23</v>
      </c>
      <c r="R540" s="1">
        <v>41429.634722222225</v>
      </c>
      <c r="S540" s="1">
        <v>41430.429861111108</v>
      </c>
      <c r="T540">
        <v>19.100000000000001</v>
      </c>
      <c r="U540">
        <v>155</v>
      </c>
      <c r="V540">
        <v>156</v>
      </c>
      <c r="W540">
        <v>15.233000000000001</v>
      </c>
      <c r="X540">
        <v>10.317</v>
      </c>
    </row>
    <row r="541" spans="1:24" x14ac:dyDescent="0.2">
      <c r="A541">
        <v>2013002</v>
      </c>
      <c r="B541">
        <v>80</v>
      </c>
      <c r="C541">
        <v>2013002080</v>
      </c>
      <c r="D541" t="s">
        <v>43</v>
      </c>
      <c r="E541" t="str">
        <f>VLOOKUP(D541,[1]!Species_table[[SpeciesID]:[ID_new]],5,FALSE)</f>
        <v>LETLE13</v>
      </c>
      <c r="F541" t="str">
        <f>VLOOKUP(E541,[1]!Species_table[[ID_new]:[Sci_name_new]],2,FALSE)</f>
        <v>Lethrinus mahsena</v>
      </c>
      <c r="G541" t="str">
        <f>VLOOKUP(E541,[1]!Species_table[[ID_new]:[fam_new]],3,FALSE)</f>
        <v>LETHRINIDAE</v>
      </c>
      <c r="H541" t="s">
        <v>44</v>
      </c>
      <c r="I541">
        <f t="shared" si="8"/>
        <v>1</v>
      </c>
      <c r="J541">
        <v>0.52</v>
      </c>
      <c r="K541">
        <v>1</v>
      </c>
      <c r="L541">
        <v>22</v>
      </c>
      <c r="M541">
        <v>38.4435</v>
      </c>
      <c r="N541">
        <v>18.455666669999999</v>
      </c>
      <c r="O541">
        <v>7</v>
      </c>
      <c r="Q541" t="s">
        <v>23</v>
      </c>
      <c r="R541" s="1">
        <v>41429.640277777777</v>
      </c>
      <c r="S541" s="1">
        <v>41430.425000000003</v>
      </c>
      <c r="T541">
        <v>18.850000000000001</v>
      </c>
      <c r="U541">
        <v>155</v>
      </c>
      <c r="V541">
        <v>156</v>
      </c>
      <c r="W541">
        <v>15.367000000000001</v>
      </c>
      <c r="X541">
        <v>10.199999999999999</v>
      </c>
    </row>
    <row r="542" spans="1:24" x14ac:dyDescent="0.2">
      <c r="A542">
        <v>2013002</v>
      </c>
      <c r="B542">
        <v>81</v>
      </c>
      <c r="C542">
        <v>2013002081</v>
      </c>
      <c r="D542" t="s">
        <v>28</v>
      </c>
      <c r="E542" t="str">
        <f>VLOOKUP(D542,[1]!Species_table[[SpeciesID]:[ID_new]],5,FALSE)</f>
        <v>LUTLU06</v>
      </c>
      <c r="F542" t="str">
        <f>VLOOKUP(E542,[1]!Species_table[[ID_new]:[Sci_name_new]],2,FALSE)</f>
        <v>Lutjanus bohar</v>
      </c>
      <c r="G542" t="str">
        <f>VLOOKUP(E542,[1]!Species_table[[ID_new]:[fam_new]],3,FALSE)</f>
        <v>LUTJANIDAE</v>
      </c>
      <c r="H542" t="s">
        <v>29</v>
      </c>
      <c r="I542">
        <f t="shared" si="8"/>
        <v>1</v>
      </c>
      <c r="J542">
        <v>0.87</v>
      </c>
      <c r="K542">
        <v>1</v>
      </c>
      <c r="L542">
        <v>22</v>
      </c>
      <c r="M542">
        <v>38.433</v>
      </c>
      <c r="N542">
        <v>18.448499999999999</v>
      </c>
      <c r="O542">
        <v>7</v>
      </c>
      <c r="Q542" t="s">
        <v>23</v>
      </c>
      <c r="R542" s="1">
        <v>41429.652083333334</v>
      </c>
      <c r="S542" s="1">
        <v>41430.322916666664</v>
      </c>
      <c r="T542">
        <v>16.116</v>
      </c>
      <c r="U542">
        <v>155</v>
      </c>
      <c r="V542">
        <v>156</v>
      </c>
      <c r="W542">
        <v>15.65</v>
      </c>
      <c r="X542">
        <v>7.75</v>
      </c>
    </row>
    <row r="543" spans="1:24" x14ac:dyDescent="0.2">
      <c r="A543">
        <v>2013002</v>
      </c>
      <c r="B543">
        <v>81</v>
      </c>
      <c r="C543">
        <v>2013002081</v>
      </c>
      <c r="D543" t="s">
        <v>35</v>
      </c>
      <c r="E543" t="str">
        <f>VLOOKUP(D543,[1]!Species_table[[SpeciesID]:[ID_new]],5,FALSE)</f>
        <v>SEREP12</v>
      </c>
      <c r="F543" t="str">
        <f>VLOOKUP(E543,[1]!Species_table[[ID_new]:[Sci_name_new]],2,FALSE)</f>
        <v>Epinephelus fuscoguttatus</v>
      </c>
      <c r="G543" t="str">
        <f>VLOOKUP(E543,[1]!Species_table[[ID_new]:[fam_new]],3,FALSE)</f>
        <v>SERRANIDAE</v>
      </c>
      <c r="H543" t="s">
        <v>36</v>
      </c>
      <c r="I543">
        <f t="shared" si="8"/>
        <v>1</v>
      </c>
      <c r="J543">
        <v>8.0299999999999994</v>
      </c>
      <c r="K543">
        <v>1</v>
      </c>
      <c r="L543">
        <v>22</v>
      </c>
      <c r="M543">
        <v>38.433</v>
      </c>
      <c r="N543">
        <v>18.448499999999999</v>
      </c>
      <c r="O543">
        <v>7</v>
      </c>
      <c r="Q543" t="s">
        <v>23</v>
      </c>
      <c r="R543" s="1">
        <v>41429.652083333334</v>
      </c>
      <c r="S543" s="1">
        <v>41430.322916666664</v>
      </c>
      <c r="T543">
        <v>16.116</v>
      </c>
      <c r="U543">
        <v>155</v>
      </c>
      <c r="V543">
        <v>156</v>
      </c>
      <c r="W543">
        <v>15.65</v>
      </c>
      <c r="X543">
        <v>7.75</v>
      </c>
    </row>
    <row r="544" spans="1:24" x14ac:dyDescent="0.2">
      <c r="A544">
        <v>2013002</v>
      </c>
      <c r="B544">
        <v>82</v>
      </c>
      <c r="C544">
        <v>2013002082</v>
      </c>
      <c r="D544" t="s">
        <v>45</v>
      </c>
      <c r="E544" t="str">
        <f>VLOOKUP(D544,[1]!Species_table[[SpeciesID]:[ID_new]],5,FALSE)</f>
        <v>LETLE02</v>
      </c>
      <c r="F544" t="str">
        <f>VLOOKUP(E544,[1]!Species_table[[ID_new]:[Sci_name_new]],2,FALSE)</f>
        <v>Lethrinus lentjan</v>
      </c>
      <c r="G544" t="str">
        <f>VLOOKUP(E544,[1]!Species_table[[ID_new]:[fam_new]],3,FALSE)</f>
        <v>LETHRINIDAE</v>
      </c>
      <c r="H544" t="s">
        <v>44</v>
      </c>
      <c r="I544">
        <f t="shared" si="8"/>
        <v>1</v>
      </c>
      <c r="J544">
        <v>1.07</v>
      </c>
      <c r="K544">
        <v>2</v>
      </c>
      <c r="L544">
        <v>69</v>
      </c>
      <c r="M544">
        <v>38.425166670000003</v>
      </c>
      <c r="N544">
        <v>18.448666670000001</v>
      </c>
      <c r="O544">
        <v>7</v>
      </c>
      <c r="Q544" t="s">
        <v>23</v>
      </c>
      <c r="R544" s="1">
        <v>41429.65902777778</v>
      </c>
      <c r="S544" s="1">
        <v>41430.331944444442</v>
      </c>
      <c r="T544">
        <v>16.166</v>
      </c>
      <c r="U544">
        <v>155</v>
      </c>
      <c r="V544">
        <v>156</v>
      </c>
      <c r="W544">
        <v>15.817</v>
      </c>
      <c r="X544">
        <v>7.9669999999999996</v>
      </c>
    </row>
    <row r="545" spans="1:24" x14ac:dyDescent="0.2">
      <c r="A545">
        <v>2013002</v>
      </c>
      <c r="B545">
        <v>82</v>
      </c>
      <c r="C545">
        <v>2013002082</v>
      </c>
      <c r="D545" t="s">
        <v>76</v>
      </c>
      <c r="E545" t="str">
        <f>VLOOKUP(D545,[1]!Species_table[[SpeciesID]:[ID_new]],5,FALSE)</f>
        <v>LUTPR04</v>
      </c>
      <c r="F545" t="str">
        <f>VLOOKUP(E545,[1]!Species_table[[ID_new]:[Sci_name_new]],2,FALSE)</f>
        <v>Pristipomoides multidens</v>
      </c>
      <c r="G545" t="str">
        <f>VLOOKUP(E545,[1]!Species_table[[ID_new]:[fam_new]],3,FALSE)</f>
        <v>LUTJANIDAE</v>
      </c>
      <c r="H545" t="s">
        <v>29</v>
      </c>
      <c r="I545">
        <f t="shared" si="8"/>
        <v>1</v>
      </c>
      <c r="J545">
        <v>6.55</v>
      </c>
      <c r="K545">
        <v>5</v>
      </c>
      <c r="L545">
        <v>69</v>
      </c>
      <c r="M545">
        <v>38.425166670000003</v>
      </c>
      <c r="N545">
        <v>18.448666670000001</v>
      </c>
      <c r="O545">
        <v>7</v>
      </c>
      <c r="Q545" t="s">
        <v>23</v>
      </c>
      <c r="R545" s="1">
        <v>41429.65902777778</v>
      </c>
      <c r="S545" s="1">
        <v>41430.331944444442</v>
      </c>
      <c r="T545">
        <v>16.166</v>
      </c>
      <c r="U545">
        <v>155</v>
      </c>
      <c r="V545">
        <v>156</v>
      </c>
      <c r="W545">
        <v>15.817</v>
      </c>
      <c r="X545">
        <v>7.9669999999999996</v>
      </c>
    </row>
    <row r="546" spans="1:24" x14ac:dyDescent="0.2">
      <c r="A546">
        <v>2013002</v>
      </c>
      <c r="B546">
        <v>82</v>
      </c>
      <c r="C546">
        <v>2013002082</v>
      </c>
      <c r="D546" t="s">
        <v>88</v>
      </c>
      <c r="E546" t="str">
        <f>VLOOKUP(D546,[1]!Species_table[[SpeciesID]:[ID_new]],5,FALSE)</f>
        <v>SPAAR02</v>
      </c>
      <c r="F546" t="str">
        <f>VLOOKUP(E546,[1]!Species_table[[ID_new]:[Sci_name_new]],2,FALSE)</f>
        <v>Argyrops filamentosus</v>
      </c>
      <c r="G546" t="str">
        <f>VLOOKUP(E546,[1]!Species_table[[ID_new]:[fam_new]],3,FALSE)</f>
        <v>SPARIDAE</v>
      </c>
      <c r="H546" t="s">
        <v>27</v>
      </c>
      <c r="I546">
        <f t="shared" si="8"/>
        <v>0</v>
      </c>
      <c r="J546">
        <v>2.2000000000000002</v>
      </c>
      <c r="K546">
        <v>2</v>
      </c>
      <c r="L546">
        <v>69</v>
      </c>
      <c r="M546">
        <v>38.425166670000003</v>
      </c>
      <c r="N546">
        <v>18.448666670000001</v>
      </c>
      <c r="O546">
        <v>7</v>
      </c>
      <c r="Q546" t="s">
        <v>23</v>
      </c>
      <c r="R546" s="1">
        <v>41429.65902777778</v>
      </c>
      <c r="S546" s="1">
        <v>41430.331944444442</v>
      </c>
      <c r="T546">
        <v>16.166</v>
      </c>
      <c r="U546">
        <v>155</v>
      </c>
      <c r="V546">
        <v>156</v>
      </c>
      <c r="W546">
        <v>15.817</v>
      </c>
      <c r="X546">
        <v>7.9669999999999996</v>
      </c>
    </row>
    <row r="547" spans="1:24" x14ac:dyDescent="0.2">
      <c r="A547">
        <v>2013002</v>
      </c>
      <c r="B547">
        <v>83</v>
      </c>
      <c r="C547">
        <v>2013002083</v>
      </c>
      <c r="D547" t="s">
        <v>34</v>
      </c>
      <c r="E547" t="str">
        <f>VLOOKUP(D547,[1]!Species_table[[SpeciesID]:[ID_new]],5,FALSE)</f>
        <v>HOLSA03</v>
      </c>
      <c r="F547" t="str">
        <f>VLOOKUP(E547,[1]!Species_table[[ID_new]:[Sci_name_new]],2,FALSE)</f>
        <v>Sargocentron spiniferum</v>
      </c>
      <c r="G547" t="str">
        <f>VLOOKUP(E547,[1]!Species_table[[ID_new]:[fam_new]],3,FALSE)</f>
        <v>HOLOCENTRIDAE</v>
      </c>
      <c r="H547" t="s">
        <v>27</v>
      </c>
      <c r="I547">
        <f t="shared" si="8"/>
        <v>0</v>
      </c>
      <c r="J547">
        <v>0.37</v>
      </c>
      <c r="K547">
        <v>1</v>
      </c>
      <c r="L547">
        <v>52</v>
      </c>
      <c r="M547">
        <v>38.414999999999999</v>
      </c>
      <c r="N547">
        <v>18.449666669999999</v>
      </c>
      <c r="O547">
        <v>7</v>
      </c>
      <c r="Q547" t="s">
        <v>23</v>
      </c>
      <c r="R547" s="1">
        <v>41429.668055555558</v>
      </c>
      <c r="S547" s="1">
        <v>41430.35</v>
      </c>
      <c r="T547">
        <v>16.382999999999999</v>
      </c>
      <c r="U547">
        <v>155</v>
      </c>
      <c r="V547">
        <v>156</v>
      </c>
      <c r="W547">
        <v>16.033000000000001</v>
      </c>
      <c r="X547">
        <v>8.4</v>
      </c>
    </row>
    <row r="548" spans="1:24" x14ac:dyDescent="0.2">
      <c r="A548">
        <v>2013002</v>
      </c>
      <c r="B548">
        <v>83</v>
      </c>
      <c r="C548">
        <v>2013002083</v>
      </c>
      <c r="D548" t="s">
        <v>33</v>
      </c>
      <c r="E548" t="str">
        <f>VLOOKUP(D548,[1]!Species_table[[SpeciesID]:[ID_new]],5,FALSE)</f>
        <v>LUTLU04</v>
      </c>
      <c r="F548" t="str">
        <f>VLOOKUP(E548,[1]!Species_table[[ID_new]:[Sci_name_new]],2,FALSE)</f>
        <v>Lutjanus gibbus</v>
      </c>
      <c r="G548" t="str">
        <f>VLOOKUP(E548,[1]!Species_table[[ID_new]:[fam_new]],3,FALSE)</f>
        <v>LUTJANIDAE</v>
      </c>
      <c r="H548" t="s">
        <v>29</v>
      </c>
      <c r="I548">
        <f t="shared" si="8"/>
        <v>1</v>
      </c>
      <c r="J548">
        <v>1.29</v>
      </c>
      <c r="K548">
        <v>2</v>
      </c>
      <c r="L548">
        <v>52</v>
      </c>
      <c r="M548">
        <v>38.414999999999999</v>
      </c>
      <c r="N548">
        <v>18.449666669999999</v>
      </c>
      <c r="O548">
        <v>7</v>
      </c>
      <c r="Q548" t="s">
        <v>23</v>
      </c>
      <c r="R548" s="1">
        <v>41429.668055555558</v>
      </c>
      <c r="S548" s="1">
        <v>41430.35</v>
      </c>
      <c r="T548">
        <v>16.382999999999999</v>
      </c>
      <c r="U548">
        <v>155</v>
      </c>
      <c r="V548">
        <v>156</v>
      </c>
      <c r="W548">
        <v>16.033000000000001</v>
      </c>
      <c r="X548">
        <v>8.4</v>
      </c>
    </row>
    <row r="549" spans="1:24" x14ac:dyDescent="0.2">
      <c r="A549">
        <v>2013002</v>
      </c>
      <c r="B549">
        <v>84</v>
      </c>
      <c r="C549">
        <v>2013002084</v>
      </c>
      <c r="D549" t="s">
        <v>34</v>
      </c>
      <c r="E549" t="str">
        <f>VLOOKUP(D549,[1]!Species_table[[SpeciesID]:[ID_new]],5,FALSE)</f>
        <v>HOLSA03</v>
      </c>
      <c r="F549" t="str">
        <f>VLOOKUP(E549,[1]!Species_table[[ID_new]:[Sci_name_new]],2,FALSE)</f>
        <v>Sargocentron spiniferum</v>
      </c>
      <c r="G549" t="str">
        <f>VLOOKUP(E549,[1]!Species_table[[ID_new]:[fam_new]],3,FALSE)</f>
        <v>HOLOCENTRIDAE</v>
      </c>
      <c r="H549" t="s">
        <v>27</v>
      </c>
      <c r="I549">
        <f t="shared" si="8"/>
        <v>0</v>
      </c>
      <c r="J549">
        <v>0.78</v>
      </c>
      <c r="K549">
        <v>1</v>
      </c>
      <c r="L549">
        <v>60</v>
      </c>
      <c r="M549">
        <v>38.408666670000002</v>
      </c>
      <c r="N549">
        <v>18.451666670000002</v>
      </c>
      <c r="O549">
        <v>7</v>
      </c>
      <c r="Q549" t="s">
        <v>23</v>
      </c>
      <c r="R549" s="1">
        <v>41429.675000000003</v>
      </c>
      <c r="S549" s="1">
        <v>41430.359027777777</v>
      </c>
      <c r="T549">
        <v>16.433</v>
      </c>
      <c r="U549">
        <v>155</v>
      </c>
      <c r="V549">
        <v>156</v>
      </c>
      <c r="W549">
        <v>16.2</v>
      </c>
      <c r="X549">
        <v>8.6170000000000009</v>
      </c>
    </row>
    <row r="550" spans="1:24" x14ac:dyDescent="0.2">
      <c r="A550">
        <v>2013002</v>
      </c>
      <c r="B550">
        <v>84</v>
      </c>
      <c r="C550">
        <v>2013002084</v>
      </c>
      <c r="D550" t="s">
        <v>45</v>
      </c>
      <c r="E550" t="str">
        <f>VLOOKUP(D550,[1]!Species_table[[SpeciesID]:[ID_new]],5,FALSE)</f>
        <v>LETLE02</v>
      </c>
      <c r="F550" t="str">
        <f>VLOOKUP(E550,[1]!Species_table[[ID_new]:[Sci_name_new]],2,FALSE)</f>
        <v>Lethrinus lentjan</v>
      </c>
      <c r="G550" t="str">
        <f>VLOOKUP(E550,[1]!Species_table[[ID_new]:[fam_new]],3,FALSE)</f>
        <v>LETHRINIDAE</v>
      </c>
      <c r="H550" t="s">
        <v>44</v>
      </c>
      <c r="I550">
        <f t="shared" si="8"/>
        <v>1</v>
      </c>
      <c r="J550">
        <v>0.47</v>
      </c>
      <c r="K550">
        <v>1</v>
      </c>
      <c r="L550">
        <v>60</v>
      </c>
      <c r="M550">
        <v>38.408666670000002</v>
      </c>
      <c r="N550">
        <v>18.451666670000002</v>
      </c>
      <c r="O550">
        <v>7</v>
      </c>
      <c r="Q550" t="s">
        <v>23</v>
      </c>
      <c r="R550" s="1">
        <v>41429.675000000003</v>
      </c>
      <c r="S550" s="1">
        <v>41430.359027777777</v>
      </c>
      <c r="T550">
        <v>16.433</v>
      </c>
      <c r="U550">
        <v>155</v>
      </c>
      <c r="V550">
        <v>156</v>
      </c>
      <c r="W550">
        <v>16.2</v>
      </c>
      <c r="X550">
        <v>8.6170000000000009</v>
      </c>
    </row>
    <row r="551" spans="1:24" x14ac:dyDescent="0.2">
      <c r="A551">
        <v>2013002</v>
      </c>
      <c r="B551">
        <v>84</v>
      </c>
      <c r="C551">
        <v>2013002084</v>
      </c>
      <c r="D551" t="s">
        <v>43</v>
      </c>
      <c r="E551" t="str">
        <f>VLOOKUP(D551,[1]!Species_table[[SpeciesID]:[ID_new]],5,FALSE)</f>
        <v>LETLE13</v>
      </c>
      <c r="F551" t="str">
        <f>VLOOKUP(E551,[1]!Species_table[[ID_new]:[Sci_name_new]],2,FALSE)</f>
        <v>Lethrinus mahsena</v>
      </c>
      <c r="G551" t="str">
        <f>VLOOKUP(E551,[1]!Species_table[[ID_new]:[fam_new]],3,FALSE)</f>
        <v>LETHRINIDAE</v>
      </c>
      <c r="H551" t="s">
        <v>44</v>
      </c>
      <c r="I551">
        <f t="shared" si="8"/>
        <v>1</v>
      </c>
      <c r="J551">
        <v>1.62</v>
      </c>
      <c r="K551">
        <v>2</v>
      </c>
      <c r="L551">
        <v>60</v>
      </c>
      <c r="M551">
        <v>38.408666670000002</v>
      </c>
      <c r="N551">
        <v>18.451666670000002</v>
      </c>
      <c r="O551">
        <v>7</v>
      </c>
      <c r="Q551" t="s">
        <v>23</v>
      </c>
      <c r="R551" s="1">
        <v>41429.675000000003</v>
      </c>
      <c r="S551" s="1">
        <v>41430.359027777777</v>
      </c>
      <c r="T551">
        <v>16.433</v>
      </c>
      <c r="U551">
        <v>155</v>
      </c>
      <c r="V551">
        <v>156</v>
      </c>
      <c r="W551">
        <v>16.2</v>
      </c>
      <c r="X551">
        <v>8.6170000000000009</v>
      </c>
    </row>
    <row r="552" spans="1:24" x14ac:dyDescent="0.2">
      <c r="A552">
        <v>2013002</v>
      </c>
      <c r="B552">
        <v>84</v>
      </c>
      <c r="C552">
        <v>2013002084</v>
      </c>
      <c r="D552" t="s">
        <v>33</v>
      </c>
      <c r="E552" t="str">
        <f>VLOOKUP(D552,[1]!Species_table[[SpeciesID]:[ID_new]],5,FALSE)</f>
        <v>LUTLU04</v>
      </c>
      <c r="F552" t="str">
        <f>VLOOKUP(E552,[1]!Species_table[[ID_new]:[Sci_name_new]],2,FALSE)</f>
        <v>Lutjanus gibbus</v>
      </c>
      <c r="G552" t="str">
        <f>VLOOKUP(E552,[1]!Species_table[[ID_new]:[fam_new]],3,FALSE)</f>
        <v>LUTJANIDAE</v>
      </c>
      <c r="H552" t="s">
        <v>29</v>
      </c>
      <c r="I552">
        <f t="shared" si="8"/>
        <v>1</v>
      </c>
      <c r="J552">
        <v>0.78</v>
      </c>
      <c r="K552">
        <v>1</v>
      </c>
      <c r="L552">
        <v>60</v>
      </c>
      <c r="M552">
        <v>38.408666670000002</v>
      </c>
      <c r="N552">
        <v>18.451666670000002</v>
      </c>
      <c r="O552">
        <v>7</v>
      </c>
      <c r="Q552" t="s">
        <v>23</v>
      </c>
      <c r="R552" s="1">
        <v>41429.675000000003</v>
      </c>
      <c r="S552" s="1">
        <v>41430.359027777777</v>
      </c>
      <c r="T552">
        <v>16.433</v>
      </c>
      <c r="U552">
        <v>155</v>
      </c>
      <c r="V552">
        <v>156</v>
      </c>
      <c r="W552">
        <v>16.2</v>
      </c>
      <c r="X552">
        <v>8.6170000000000009</v>
      </c>
    </row>
    <row r="553" spans="1:24" x14ac:dyDescent="0.2">
      <c r="A553">
        <v>2013002</v>
      </c>
      <c r="B553">
        <v>84</v>
      </c>
      <c r="C553">
        <v>2013002084</v>
      </c>
      <c r="D553" t="s">
        <v>76</v>
      </c>
      <c r="E553" t="str">
        <f>VLOOKUP(D553,[1]!Species_table[[SpeciesID]:[ID_new]],5,FALSE)</f>
        <v>LUTPR04</v>
      </c>
      <c r="F553" t="str">
        <f>VLOOKUP(E553,[1]!Species_table[[ID_new]:[Sci_name_new]],2,FALSE)</f>
        <v>Pristipomoides multidens</v>
      </c>
      <c r="G553" t="str">
        <f>VLOOKUP(E553,[1]!Species_table[[ID_new]:[fam_new]],3,FALSE)</f>
        <v>LUTJANIDAE</v>
      </c>
      <c r="H553" t="s">
        <v>29</v>
      </c>
      <c r="I553">
        <f t="shared" si="8"/>
        <v>1</v>
      </c>
      <c r="J553">
        <v>2.77</v>
      </c>
      <c r="K553">
        <v>2</v>
      </c>
      <c r="L553">
        <v>60</v>
      </c>
      <c r="M553">
        <v>38.408666670000002</v>
      </c>
      <c r="N553">
        <v>18.451666670000002</v>
      </c>
      <c r="O553">
        <v>7</v>
      </c>
      <c r="Q553" t="s">
        <v>23</v>
      </c>
      <c r="R553" s="1">
        <v>41429.675000000003</v>
      </c>
      <c r="S553" s="1">
        <v>41430.359027777777</v>
      </c>
      <c r="T553">
        <v>16.433</v>
      </c>
      <c r="U553">
        <v>155</v>
      </c>
      <c r="V553">
        <v>156</v>
      </c>
      <c r="W553">
        <v>16.2</v>
      </c>
      <c r="X553">
        <v>8.6170000000000009</v>
      </c>
    </row>
    <row r="554" spans="1:24" x14ac:dyDescent="0.2">
      <c r="A554">
        <v>2013002</v>
      </c>
      <c r="B554">
        <v>85</v>
      </c>
      <c r="C554">
        <v>2013002085</v>
      </c>
      <c r="D554" t="s">
        <v>45</v>
      </c>
      <c r="E554" t="str">
        <f>VLOOKUP(D554,[1]!Species_table[[SpeciesID]:[ID_new]],5,FALSE)</f>
        <v>LETLE02</v>
      </c>
      <c r="F554" t="str">
        <f>VLOOKUP(E554,[1]!Species_table[[ID_new]:[Sci_name_new]],2,FALSE)</f>
        <v>Lethrinus lentjan</v>
      </c>
      <c r="G554" t="str">
        <f>VLOOKUP(E554,[1]!Species_table[[ID_new]:[fam_new]],3,FALSE)</f>
        <v>LETHRINIDAE</v>
      </c>
      <c r="H554" t="s">
        <v>44</v>
      </c>
      <c r="I554">
        <f t="shared" si="8"/>
        <v>1</v>
      </c>
      <c r="J554">
        <v>0.88</v>
      </c>
      <c r="K554">
        <v>2</v>
      </c>
      <c r="L554">
        <v>53</v>
      </c>
      <c r="M554">
        <v>38.402000000000001</v>
      </c>
      <c r="N554">
        <v>18.451666670000002</v>
      </c>
      <c r="O554">
        <v>7</v>
      </c>
      <c r="Q554" t="s">
        <v>23</v>
      </c>
      <c r="R554" s="1">
        <v>41429.681944444441</v>
      </c>
      <c r="S554" s="1">
        <v>41430.368750000001</v>
      </c>
      <c r="T554">
        <v>16.483000000000001</v>
      </c>
      <c r="U554">
        <v>155</v>
      </c>
      <c r="V554">
        <v>156</v>
      </c>
      <c r="W554">
        <v>16.367000000000001</v>
      </c>
      <c r="X554">
        <v>8.85</v>
      </c>
    </row>
    <row r="555" spans="1:24" x14ac:dyDescent="0.2">
      <c r="A555">
        <v>2013002</v>
      </c>
      <c r="B555">
        <v>85</v>
      </c>
      <c r="C555">
        <v>2013002085</v>
      </c>
      <c r="D555" t="s">
        <v>43</v>
      </c>
      <c r="E555" t="str">
        <f>VLOOKUP(D555,[1]!Species_table[[SpeciesID]:[ID_new]],5,FALSE)</f>
        <v>LETLE13</v>
      </c>
      <c r="F555" t="str">
        <f>VLOOKUP(E555,[1]!Species_table[[ID_new]:[Sci_name_new]],2,FALSE)</f>
        <v>Lethrinus mahsena</v>
      </c>
      <c r="G555" t="str">
        <f>VLOOKUP(E555,[1]!Species_table[[ID_new]:[fam_new]],3,FALSE)</f>
        <v>LETHRINIDAE</v>
      </c>
      <c r="H555" t="s">
        <v>44</v>
      </c>
      <c r="I555">
        <f t="shared" si="8"/>
        <v>1</v>
      </c>
      <c r="J555">
        <v>1.93</v>
      </c>
      <c r="K555">
        <v>3</v>
      </c>
      <c r="L555">
        <v>53</v>
      </c>
      <c r="M555">
        <v>38.402000000000001</v>
      </c>
      <c r="N555">
        <v>18.451666670000002</v>
      </c>
      <c r="O555">
        <v>7</v>
      </c>
      <c r="Q555" t="s">
        <v>23</v>
      </c>
      <c r="R555" s="1">
        <v>41429.681944444441</v>
      </c>
      <c r="S555" s="1">
        <v>41430.368750000001</v>
      </c>
      <c r="T555">
        <v>16.483000000000001</v>
      </c>
      <c r="U555">
        <v>155</v>
      </c>
      <c r="V555">
        <v>156</v>
      </c>
      <c r="W555">
        <v>16.367000000000001</v>
      </c>
      <c r="X555">
        <v>8.85</v>
      </c>
    </row>
    <row r="556" spans="1:24" x14ac:dyDescent="0.2">
      <c r="A556">
        <v>2013002</v>
      </c>
      <c r="B556">
        <v>85</v>
      </c>
      <c r="C556">
        <v>2013002085</v>
      </c>
      <c r="D556" t="s">
        <v>33</v>
      </c>
      <c r="E556" t="str">
        <f>VLOOKUP(D556,[1]!Species_table[[SpeciesID]:[ID_new]],5,FALSE)</f>
        <v>LUTLU04</v>
      </c>
      <c r="F556" t="str">
        <f>VLOOKUP(E556,[1]!Species_table[[ID_new]:[Sci_name_new]],2,FALSE)</f>
        <v>Lutjanus gibbus</v>
      </c>
      <c r="G556" t="str">
        <f>VLOOKUP(E556,[1]!Species_table[[ID_new]:[fam_new]],3,FALSE)</f>
        <v>LUTJANIDAE</v>
      </c>
      <c r="H556" t="s">
        <v>29</v>
      </c>
      <c r="I556">
        <f t="shared" si="8"/>
        <v>1</v>
      </c>
      <c r="J556">
        <v>0.6</v>
      </c>
      <c r="K556">
        <v>1</v>
      </c>
      <c r="L556">
        <v>53</v>
      </c>
      <c r="M556">
        <v>38.402000000000001</v>
      </c>
      <c r="N556">
        <v>18.451666670000002</v>
      </c>
      <c r="O556">
        <v>7</v>
      </c>
      <c r="Q556" t="s">
        <v>23</v>
      </c>
      <c r="R556" s="1">
        <v>41429.681944444441</v>
      </c>
      <c r="S556" s="1">
        <v>41430.368750000001</v>
      </c>
      <c r="T556">
        <v>16.483000000000001</v>
      </c>
      <c r="U556">
        <v>155</v>
      </c>
      <c r="V556">
        <v>156</v>
      </c>
      <c r="W556">
        <v>16.367000000000001</v>
      </c>
      <c r="X556">
        <v>8.85</v>
      </c>
    </row>
    <row r="557" spans="1:24" x14ac:dyDescent="0.2">
      <c r="A557">
        <v>2013002</v>
      </c>
      <c r="B557">
        <v>86</v>
      </c>
      <c r="C557">
        <v>2013002086</v>
      </c>
      <c r="D557" t="s">
        <v>26</v>
      </c>
      <c r="E557" t="str">
        <f>VLOOKUP(D557,[1]!Species_table[[SpeciesID]:[ID_new]],5,FALSE)</f>
        <v>NOCATCH</v>
      </c>
      <c r="F557" t="str">
        <f>VLOOKUP(E557,[1]!Species_table[[ID_new]:[Sci_name_new]],2,FALSE)</f>
        <v>NO CATCH</v>
      </c>
      <c r="G557" t="str">
        <f>VLOOKUP(E557,[1]!Species_table[[ID_new]:[fam_new]],3,FALSE)</f>
        <v>NO CATCH</v>
      </c>
      <c r="H557" t="s">
        <v>27</v>
      </c>
      <c r="I557">
        <f t="shared" si="8"/>
        <v>0</v>
      </c>
      <c r="J557">
        <v>0</v>
      </c>
      <c r="K557">
        <v>0</v>
      </c>
      <c r="L557">
        <v>36</v>
      </c>
      <c r="M557">
        <v>38.41716667</v>
      </c>
      <c r="N557">
        <v>18.462166669999998</v>
      </c>
      <c r="O557">
        <v>7</v>
      </c>
      <c r="Q557" t="s">
        <v>23</v>
      </c>
      <c r="R557" s="1">
        <v>41429.69027777778</v>
      </c>
      <c r="S557" s="1">
        <v>41430.380555555559</v>
      </c>
      <c r="T557">
        <v>16.582999999999998</v>
      </c>
      <c r="U557">
        <v>155</v>
      </c>
      <c r="V557">
        <v>156</v>
      </c>
      <c r="W557">
        <v>16.567</v>
      </c>
      <c r="X557">
        <v>9.1329999999999991</v>
      </c>
    </row>
    <row r="558" spans="1:24" x14ac:dyDescent="0.2">
      <c r="A558">
        <v>2013002</v>
      </c>
      <c r="B558">
        <v>87</v>
      </c>
      <c r="C558">
        <v>2013002087</v>
      </c>
      <c r="D558" t="s">
        <v>33</v>
      </c>
      <c r="E558" t="str">
        <f>VLOOKUP(D558,[1]!Species_table[[SpeciesID]:[ID_new]],5,FALSE)</f>
        <v>LUTLU04</v>
      </c>
      <c r="F558" t="str">
        <f>VLOOKUP(E558,[1]!Species_table[[ID_new]:[Sci_name_new]],2,FALSE)</f>
        <v>Lutjanus gibbus</v>
      </c>
      <c r="G558" t="str">
        <f>VLOOKUP(E558,[1]!Species_table[[ID_new]:[fam_new]],3,FALSE)</f>
        <v>LUTJANIDAE</v>
      </c>
      <c r="H558" t="s">
        <v>29</v>
      </c>
      <c r="I558">
        <f t="shared" si="8"/>
        <v>1</v>
      </c>
      <c r="J558">
        <v>0.42</v>
      </c>
      <c r="K558">
        <v>1</v>
      </c>
      <c r="L558">
        <v>23</v>
      </c>
      <c r="M558">
        <v>38.423000000000002</v>
      </c>
      <c r="N558">
        <v>18.466999999999999</v>
      </c>
      <c r="O558">
        <v>7</v>
      </c>
      <c r="Q558" t="s">
        <v>23</v>
      </c>
      <c r="R558" s="1">
        <v>41429.695833333331</v>
      </c>
      <c r="S558" s="1">
        <v>41430.388194444444</v>
      </c>
      <c r="T558">
        <v>16.617000000000001</v>
      </c>
      <c r="U558">
        <v>155</v>
      </c>
      <c r="V558">
        <v>156</v>
      </c>
      <c r="W558">
        <v>16.7</v>
      </c>
      <c r="X558">
        <v>9.3170000000000002</v>
      </c>
    </row>
    <row r="559" spans="1:24" x14ac:dyDescent="0.2">
      <c r="A559">
        <v>2013002</v>
      </c>
      <c r="B559">
        <v>88</v>
      </c>
      <c r="C559">
        <v>2013002088</v>
      </c>
      <c r="D559" t="s">
        <v>26</v>
      </c>
      <c r="E559" t="str">
        <f>VLOOKUP(D559,[1]!Species_table[[SpeciesID]:[ID_new]],5,FALSE)</f>
        <v>NOCATCH</v>
      </c>
      <c r="F559" t="str">
        <f>VLOOKUP(E559,[1]!Species_table[[ID_new]:[Sci_name_new]],2,FALSE)</f>
        <v>NO CATCH</v>
      </c>
      <c r="G559" t="str">
        <f>VLOOKUP(E559,[1]!Species_table[[ID_new]:[fam_new]],3,FALSE)</f>
        <v>NO CATCH</v>
      </c>
      <c r="H559" t="s">
        <v>27</v>
      </c>
      <c r="I559">
        <f t="shared" si="8"/>
        <v>0</v>
      </c>
      <c r="J559">
        <v>0</v>
      </c>
      <c r="K559">
        <v>0</v>
      </c>
      <c r="L559">
        <v>76</v>
      </c>
      <c r="M559">
        <v>38.431333330000001</v>
      </c>
      <c r="N559">
        <v>18.475999999999999</v>
      </c>
      <c r="O559">
        <v>7</v>
      </c>
      <c r="Q559" t="s">
        <v>23</v>
      </c>
      <c r="R559" s="1">
        <v>41429.660416666666</v>
      </c>
      <c r="S559" s="1">
        <v>41430.399305555555</v>
      </c>
      <c r="T559">
        <v>17.733000000000001</v>
      </c>
      <c r="U559">
        <v>155</v>
      </c>
      <c r="V559">
        <v>156</v>
      </c>
      <c r="W559">
        <v>15.85</v>
      </c>
      <c r="X559">
        <v>9.5830000000000002</v>
      </c>
    </row>
    <row r="560" spans="1:24" x14ac:dyDescent="0.2">
      <c r="A560">
        <v>2013002</v>
      </c>
      <c r="B560">
        <v>89</v>
      </c>
      <c r="C560">
        <v>2013002089</v>
      </c>
      <c r="D560" t="s">
        <v>43</v>
      </c>
      <c r="E560" t="str">
        <f>VLOOKUP(D560,[1]!Species_table[[SpeciesID]:[ID_new]],5,FALSE)</f>
        <v>LETLE13</v>
      </c>
      <c r="F560" t="str">
        <f>VLOOKUP(E560,[1]!Species_table[[ID_new]:[Sci_name_new]],2,FALSE)</f>
        <v>Lethrinus mahsena</v>
      </c>
      <c r="G560" t="str">
        <f>VLOOKUP(E560,[1]!Species_table[[ID_new]:[fam_new]],3,FALSE)</f>
        <v>LETHRINIDAE</v>
      </c>
      <c r="H560" t="s">
        <v>44</v>
      </c>
      <c r="I560">
        <f t="shared" si="8"/>
        <v>1</v>
      </c>
      <c r="J560">
        <v>0.6</v>
      </c>
      <c r="K560">
        <v>1</v>
      </c>
      <c r="L560">
        <v>13</v>
      </c>
      <c r="M560">
        <v>38.441333329999999</v>
      </c>
      <c r="N560">
        <v>18.479333329999999</v>
      </c>
      <c r="O560">
        <v>7</v>
      </c>
      <c r="Q560" t="s">
        <v>23</v>
      </c>
      <c r="R560" s="1">
        <v>41429.709027777775</v>
      </c>
      <c r="S560" s="1">
        <v>41430.37777777778</v>
      </c>
      <c r="T560">
        <v>16.065999999999999</v>
      </c>
      <c r="U560">
        <v>155</v>
      </c>
      <c r="V560">
        <v>156</v>
      </c>
      <c r="W560">
        <v>17.016999999999999</v>
      </c>
      <c r="X560">
        <v>9.0670000000000002</v>
      </c>
    </row>
    <row r="561" spans="1:24" x14ac:dyDescent="0.2">
      <c r="A561">
        <v>2013002</v>
      </c>
      <c r="B561">
        <v>89</v>
      </c>
      <c r="C561">
        <v>2013002089</v>
      </c>
      <c r="D561" t="s">
        <v>33</v>
      </c>
      <c r="E561" t="str">
        <f>VLOOKUP(D561,[1]!Species_table[[SpeciesID]:[ID_new]],5,FALSE)</f>
        <v>LUTLU04</v>
      </c>
      <c r="F561" t="str">
        <f>VLOOKUP(E561,[1]!Species_table[[ID_new]:[Sci_name_new]],2,FALSE)</f>
        <v>Lutjanus gibbus</v>
      </c>
      <c r="G561" t="str">
        <f>VLOOKUP(E561,[1]!Species_table[[ID_new]:[fam_new]],3,FALSE)</f>
        <v>LUTJANIDAE</v>
      </c>
      <c r="H561" t="s">
        <v>29</v>
      </c>
      <c r="I561">
        <f t="shared" si="8"/>
        <v>1</v>
      </c>
      <c r="J561">
        <v>1.5</v>
      </c>
      <c r="K561">
        <v>3</v>
      </c>
      <c r="L561">
        <v>13</v>
      </c>
      <c r="M561">
        <v>38.441333329999999</v>
      </c>
      <c r="N561">
        <v>18.479333329999999</v>
      </c>
      <c r="O561">
        <v>7</v>
      </c>
      <c r="Q561" t="s">
        <v>23</v>
      </c>
      <c r="R561" s="1">
        <v>41429.709027777775</v>
      </c>
      <c r="S561" s="1">
        <v>41430.37777777778</v>
      </c>
      <c r="T561">
        <v>16.065999999999999</v>
      </c>
      <c r="U561">
        <v>155</v>
      </c>
      <c r="V561">
        <v>156</v>
      </c>
      <c r="W561">
        <v>17.016999999999999</v>
      </c>
      <c r="X561">
        <v>9.0670000000000002</v>
      </c>
    </row>
    <row r="562" spans="1:24" x14ac:dyDescent="0.2">
      <c r="A562">
        <v>2013002</v>
      </c>
      <c r="B562">
        <v>90</v>
      </c>
      <c r="C562">
        <v>2013002090</v>
      </c>
      <c r="D562" t="s">
        <v>26</v>
      </c>
      <c r="E562" t="str">
        <f>VLOOKUP(D562,[1]!Species_table[[SpeciesID]:[ID_new]],5,FALSE)</f>
        <v>NOCATCH</v>
      </c>
      <c r="F562" t="str">
        <f>VLOOKUP(E562,[1]!Species_table[[ID_new]:[Sci_name_new]],2,FALSE)</f>
        <v>NO CATCH</v>
      </c>
      <c r="G562" t="str">
        <f>VLOOKUP(E562,[1]!Species_table[[ID_new]:[fam_new]],3,FALSE)</f>
        <v>NO CATCH</v>
      </c>
      <c r="H562" t="s">
        <v>27</v>
      </c>
      <c r="I562">
        <f t="shared" si="8"/>
        <v>0</v>
      </c>
      <c r="J562">
        <v>0</v>
      </c>
      <c r="K562">
        <v>0</v>
      </c>
      <c r="L562">
        <v>24</v>
      </c>
      <c r="M562">
        <v>38.452500000000001</v>
      </c>
      <c r="N562">
        <v>18.4405</v>
      </c>
      <c r="O562">
        <v>7</v>
      </c>
      <c r="Q562" t="s">
        <v>23</v>
      </c>
      <c r="R562" s="1">
        <v>41429.740277777775</v>
      </c>
      <c r="S562" s="1">
        <v>41430.174305555556</v>
      </c>
      <c r="T562">
        <v>10.417</v>
      </c>
      <c r="U562">
        <v>155</v>
      </c>
      <c r="V562">
        <v>156</v>
      </c>
      <c r="W562">
        <v>17.766999999999999</v>
      </c>
      <c r="X562">
        <v>4.1829999999999998</v>
      </c>
    </row>
    <row r="563" spans="1:24" x14ac:dyDescent="0.2">
      <c r="A563">
        <v>2013002</v>
      </c>
      <c r="B563">
        <v>91</v>
      </c>
      <c r="C563">
        <v>2013002091</v>
      </c>
      <c r="D563" t="s">
        <v>45</v>
      </c>
      <c r="E563" t="str">
        <f>VLOOKUP(D563,[1]!Species_table[[SpeciesID]:[ID_new]],5,FALSE)</f>
        <v>LETLE02</v>
      </c>
      <c r="F563" t="str">
        <f>VLOOKUP(E563,[1]!Species_table[[ID_new]:[Sci_name_new]],2,FALSE)</f>
        <v>Lethrinus lentjan</v>
      </c>
      <c r="G563" t="str">
        <f>VLOOKUP(E563,[1]!Species_table[[ID_new]:[fam_new]],3,FALSE)</f>
        <v>LETHRINIDAE</v>
      </c>
      <c r="H563" t="s">
        <v>44</v>
      </c>
      <c r="I563">
        <f t="shared" si="8"/>
        <v>1</v>
      </c>
      <c r="J563">
        <v>2.0299999999999998</v>
      </c>
      <c r="K563">
        <v>3</v>
      </c>
      <c r="L563">
        <v>44</v>
      </c>
      <c r="M563">
        <v>38.476333330000003</v>
      </c>
      <c r="N563">
        <v>18.417833330000001</v>
      </c>
      <c r="O563">
        <v>7</v>
      </c>
      <c r="Q563" t="s">
        <v>23</v>
      </c>
      <c r="R563" s="1">
        <v>41429.745833333334</v>
      </c>
      <c r="S563" s="1">
        <v>41430.273611111108</v>
      </c>
      <c r="T563">
        <v>12.683</v>
      </c>
      <c r="U563">
        <v>155</v>
      </c>
      <c r="V563">
        <v>156</v>
      </c>
      <c r="W563">
        <v>17.899999999999999</v>
      </c>
      <c r="X563">
        <v>6.5670000000000002</v>
      </c>
    </row>
    <row r="564" spans="1:24" x14ac:dyDescent="0.2">
      <c r="A564">
        <v>2013002</v>
      </c>
      <c r="B564">
        <v>91</v>
      </c>
      <c r="C564">
        <v>2013002091</v>
      </c>
      <c r="D564" t="s">
        <v>43</v>
      </c>
      <c r="E564" t="str">
        <f>VLOOKUP(D564,[1]!Species_table[[SpeciesID]:[ID_new]],5,FALSE)</f>
        <v>LETLE13</v>
      </c>
      <c r="F564" t="str">
        <f>VLOOKUP(E564,[1]!Species_table[[ID_new]:[Sci_name_new]],2,FALSE)</f>
        <v>Lethrinus mahsena</v>
      </c>
      <c r="G564" t="str">
        <f>VLOOKUP(E564,[1]!Species_table[[ID_new]:[fam_new]],3,FALSE)</f>
        <v>LETHRINIDAE</v>
      </c>
      <c r="H564" t="s">
        <v>44</v>
      </c>
      <c r="I564">
        <f t="shared" si="8"/>
        <v>1</v>
      </c>
      <c r="J564">
        <v>0.79</v>
      </c>
      <c r="K564">
        <v>1</v>
      </c>
      <c r="L564">
        <v>44</v>
      </c>
      <c r="M564">
        <v>38.476333330000003</v>
      </c>
      <c r="N564">
        <v>18.417833330000001</v>
      </c>
      <c r="O564">
        <v>7</v>
      </c>
      <c r="Q564" t="s">
        <v>23</v>
      </c>
      <c r="R564" s="1">
        <v>41429.745833333334</v>
      </c>
      <c r="S564" s="1">
        <v>41430.273611111108</v>
      </c>
      <c r="T564">
        <v>12.683</v>
      </c>
      <c r="U564">
        <v>155</v>
      </c>
      <c r="V564">
        <v>156</v>
      </c>
      <c r="W564">
        <v>17.899999999999999</v>
      </c>
      <c r="X564">
        <v>6.5670000000000002</v>
      </c>
    </row>
    <row r="565" spans="1:24" x14ac:dyDescent="0.2">
      <c r="A565">
        <v>2013002</v>
      </c>
      <c r="B565">
        <v>92</v>
      </c>
      <c r="C565">
        <v>2013002092</v>
      </c>
      <c r="D565" t="s">
        <v>43</v>
      </c>
      <c r="E565" t="str">
        <f>VLOOKUP(D565,[1]!Species_table[[SpeciesID]:[ID_new]],5,FALSE)</f>
        <v>LETLE13</v>
      </c>
      <c r="F565" t="str">
        <f>VLOOKUP(E565,[1]!Species_table[[ID_new]:[Sci_name_new]],2,FALSE)</f>
        <v>Lethrinus mahsena</v>
      </c>
      <c r="G565" t="str">
        <f>VLOOKUP(E565,[1]!Species_table[[ID_new]:[fam_new]],3,FALSE)</f>
        <v>LETHRINIDAE</v>
      </c>
      <c r="H565" t="s">
        <v>44</v>
      </c>
      <c r="I565">
        <f t="shared" si="8"/>
        <v>1</v>
      </c>
      <c r="J565">
        <v>0.92</v>
      </c>
      <c r="K565">
        <v>2</v>
      </c>
      <c r="L565">
        <v>0</v>
      </c>
      <c r="M565">
        <v>38.477499999999999</v>
      </c>
      <c r="N565">
        <v>18.406166670000001</v>
      </c>
      <c r="O565">
        <v>7</v>
      </c>
      <c r="Q565" t="s">
        <v>83</v>
      </c>
      <c r="R565" s="1">
        <v>41429.6875</v>
      </c>
      <c r="S565" s="1">
        <v>41430.770833333336</v>
      </c>
      <c r="T565">
        <v>26</v>
      </c>
      <c r="U565">
        <v>155</v>
      </c>
      <c r="V565">
        <v>156</v>
      </c>
      <c r="W565">
        <v>16.5</v>
      </c>
      <c r="X565">
        <v>18.5</v>
      </c>
    </row>
    <row r="566" spans="1:24" x14ac:dyDescent="0.2">
      <c r="A566">
        <v>2013002</v>
      </c>
      <c r="B566">
        <v>92</v>
      </c>
      <c r="C566">
        <v>2013002092</v>
      </c>
      <c r="D566" t="s">
        <v>33</v>
      </c>
      <c r="E566" t="str">
        <f>VLOOKUP(D566,[1]!Species_table[[SpeciesID]:[ID_new]],5,FALSE)</f>
        <v>LUTLU04</v>
      </c>
      <c r="F566" t="str">
        <f>VLOOKUP(E566,[1]!Species_table[[ID_new]:[Sci_name_new]],2,FALSE)</f>
        <v>Lutjanus gibbus</v>
      </c>
      <c r="G566" t="str">
        <f>VLOOKUP(E566,[1]!Species_table[[ID_new]:[fam_new]],3,FALSE)</f>
        <v>LUTJANIDAE</v>
      </c>
      <c r="H566" t="s">
        <v>29</v>
      </c>
      <c r="I566">
        <f t="shared" si="8"/>
        <v>1</v>
      </c>
      <c r="J566">
        <v>4.3</v>
      </c>
      <c r="K566">
        <v>8</v>
      </c>
      <c r="L566">
        <v>0</v>
      </c>
      <c r="M566">
        <v>38.477499999999999</v>
      </c>
      <c r="N566">
        <v>18.406166670000001</v>
      </c>
      <c r="O566">
        <v>7</v>
      </c>
      <c r="Q566" t="s">
        <v>83</v>
      </c>
      <c r="R566" s="1">
        <v>41429.6875</v>
      </c>
      <c r="S566" s="1">
        <v>41430.770833333336</v>
      </c>
      <c r="T566">
        <v>26</v>
      </c>
      <c r="U566">
        <v>155</v>
      </c>
      <c r="V566">
        <v>156</v>
      </c>
      <c r="W566">
        <v>16.5</v>
      </c>
      <c r="X566">
        <v>18.5</v>
      </c>
    </row>
    <row r="567" spans="1:24" x14ac:dyDescent="0.2">
      <c r="A567">
        <v>2013002</v>
      </c>
      <c r="B567">
        <v>92</v>
      </c>
      <c r="C567">
        <v>2013002092</v>
      </c>
      <c r="D567" t="s">
        <v>40</v>
      </c>
      <c r="E567" t="str">
        <f>VLOOKUP(D567,[1]!Species_table[[SpeciesID]:[ID_new]],5,FALSE)</f>
        <v>SERAE01</v>
      </c>
      <c r="F567" t="str">
        <f>VLOOKUP(E567,[1]!Species_table[[ID_new]:[Sci_name_new]],2,FALSE)</f>
        <v>Cephaplpholis rogaa</v>
      </c>
      <c r="G567" t="str">
        <f>VLOOKUP(E567,[1]!Species_table[[ID_new]:[fam_new]],3,FALSE)</f>
        <v>SERRANIDAE</v>
      </c>
      <c r="H567" t="s">
        <v>36</v>
      </c>
      <c r="I567">
        <f t="shared" si="8"/>
        <v>1</v>
      </c>
      <c r="J567">
        <v>1.99</v>
      </c>
      <c r="K567">
        <v>3</v>
      </c>
      <c r="L567">
        <v>0</v>
      </c>
      <c r="M567">
        <v>38.477499999999999</v>
      </c>
      <c r="N567">
        <v>18.406166670000001</v>
      </c>
      <c r="O567">
        <v>7</v>
      </c>
      <c r="Q567" t="s">
        <v>83</v>
      </c>
      <c r="R567" s="1">
        <v>41429.6875</v>
      </c>
      <c r="S567" s="1">
        <v>41430.770833333336</v>
      </c>
      <c r="T567">
        <v>26</v>
      </c>
      <c r="U567">
        <v>155</v>
      </c>
      <c r="V567">
        <v>156</v>
      </c>
      <c r="W567">
        <v>16.5</v>
      </c>
      <c r="X567">
        <v>18.5</v>
      </c>
    </row>
    <row r="568" spans="1:24" x14ac:dyDescent="0.2">
      <c r="A568">
        <v>2013002</v>
      </c>
      <c r="B568">
        <v>92</v>
      </c>
      <c r="C568">
        <v>2013002092</v>
      </c>
      <c r="D568" t="s">
        <v>41</v>
      </c>
      <c r="E568" t="str">
        <f>VLOOKUP(D568,[1]!Species_table[[SpeciesID]:[ID_new]],5,FALSE)</f>
        <v>SERCE07</v>
      </c>
      <c r="F568" t="str">
        <f>VLOOKUP(E568,[1]!Species_table[[ID_new]:[Sci_name_new]],2,FALSE)</f>
        <v>Cephalopholis argus</v>
      </c>
      <c r="G568" t="str">
        <f>VLOOKUP(E568,[1]!Species_table[[ID_new]:[fam_new]],3,FALSE)</f>
        <v>SERRANIDAE</v>
      </c>
      <c r="H568" t="s">
        <v>36</v>
      </c>
      <c r="I568">
        <f t="shared" si="8"/>
        <v>1</v>
      </c>
      <c r="J568">
        <v>1.75</v>
      </c>
      <c r="K568">
        <v>4</v>
      </c>
      <c r="L568">
        <v>0</v>
      </c>
      <c r="M568">
        <v>38.477499999999999</v>
      </c>
      <c r="N568">
        <v>18.406166670000001</v>
      </c>
      <c r="O568">
        <v>7</v>
      </c>
      <c r="Q568" t="s">
        <v>83</v>
      </c>
      <c r="R568" s="1">
        <v>41429.6875</v>
      </c>
      <c r="S568" s="1">
        <v>41430.770833333336</v>
      </c>
      <c r="T568">
        <v>26</v>
      </c>
      <c r="U568">
        <v>155</v>
      </c>
      <c r="V568">
        <v>156</v>
      </c>
      <c r="W568">
        <v>16.5</v>
      </c>
      <c r="X568">
        <v>18.5</v>
      </c>
    </row>
    <row r="569" spans="1:24" x14ac:dyDescent="0.2">
      <c r="A569">
        <v>2013002</v>
      </c>
      <c r="B569">
        <v>92</v>
      </c>
      <c r="C569">
        <v>2013002092</v>
      </c>
      <c r="D569" t="s">
        <v>108</v>
      </c>
      <c r="E569" t="str">
        <f>VLOOKUP(D569,[1]!Species_table[[SpeciesID]:[ID_new]],5,FALSE)</f>
        <v>SERCE09</v>
      </c>
      <c r="F569" t="str">
        <f>VLOOKUP(E569,[1]!Species_table[[ID_new]:[Sci_name_new]],2,FALSE)</f>
        <v>Cephalopholis miniatus</v>
      </c>
      <c r="G569" t="str">
        <f>VLOOKUP(E569,[1]!Species_table[[ID_new]:[fam_new]],3,FALSE)</f>
        <v>SERRANIDAE</v>
      </c>
      <c r="H569" t="s">
        <v>36</v>
      </c>
      <c r="I569">
        <f t="shared" si="8"/>
        <v>1</v>
      </c>
      <c r="J569">
        <v>0.39</v>
      </c>
      <c r="K569">
        <v>1</v>
      </c>
      <c r="L569">
        <v>0</v>
      </c>
      <c r="M569">
        <v>38.477499999999999</v>
      </c>
      <c r="N569">
        <v>18.406166670000001</v>
      </c>
      <c r="O569">
        <v>7</v>
      </c>
      <c r="Q569" t="s">
        <v>83</v>
      </c>
      <c r="R569" s="1">
        <v>41429.6875</v>
      </c>
      <c r="S569" s="1">
        <v>41430.770833333336</v>
      </c>
      <c r="T569">
        <v>26</v>
      </c>
      <c r="U569">
        <v>155</v>
      </c>
      <c r="V569">
        <v>156</v>
      </c>
      <c r="W569">
        <v>16.5</v>
      </c>
      <c r="X569">
        <v>18.5</v>
      </c>
    </row>
    <row r="570" spans="1:24" x14ac:dyDescent="0.2">
      <c r="A570">
        <v>2013002</v>
      </c>
      <c r="B570">
        <v>92</v>
      </c>
      <c r="C570">
        <v>2013002092</v>
      </c>
      <c r="D570" t="s">
        <v>48</v>
      </c>
      <c r="E570" t="str">
        <f>VLOOKUP(D570,[1]!Species_table[[SpeciesID]:[ID_new]],5,FALSE)</f>
        <v>SERPL07</v>
      </c>
      <c r="F570" t="str">
        <f>VLOOKUP(E570,[1]!Species_table[[ID_new]:[Sci_name_new]],2,FALSE)</f>
        <v>Plectropomus pessuliferus marisrubri</v>
      </c>
      <c r="G570" t="str">
        <f>VLOOKUP(E570,[1]!Species_table[[ID_new]:[fam_new]],3,FALSE)</f>
        <v>SERRANIDAE</v>
      </c>
      <c r="H570" t="s">
        <v>36</v>
      </c>
      <c r="I570">
        <f t="shared" si="8"/>
        <v>1</v>
      </c>
      <c r="J570">
        <v>2.69</v>
      </c>
      <c r="K570">
        <v>1</v>
      </c>
      <c r="L570">
        <v>0</v>
      </c>
      <c r="M570">
        <v>38.477499999999999</v>
      </c>
      <c r="N570">
        <v>18.406166670000001</v>
      </c>
      <c r="O570">
        <v>7</v>
      </c>
      <c r="Q570" t="s">
        <v>83</v>
      </c>
      <c r="R570" s="1">
        <v>41429.6875</v>
      </c>
      <c r="S570" s="1">
        <v>41430.770833333336</v>
      </c>
      <c r="T570">
        <v>26</v>
      </c>
      <c r="U570">
        <v>155</v>
      </c>
      <c r="V570">
        <v>156</v>
      </c>
      <c r="W570">
        <v>16.5</v>
      </c>
      <c r="X570">
        <v>18.5</v>
      </c>
    </row>
    <row r="571" spans="1:24" x14ac:dyDescent="0.2">
      <c r="A571">
        <v>2013002</v>
      </c>
      <c r="B571">
        <v>92</v>
      </c>
      <c r="C571">
        <v>2013002092</v>
      </c>
      <c r="D571" t="s">
        <v>110</v>
      </c>
      <c r="E571" t="str">
        <f>VLOOKUP(D571,[1]!Species_table[[SpeciesID]:[ID_new]],5,FALSE)</f>
        <v>SERVA01</v>
      </c>
      <c r="F571" t="str">
        <f>VLOOKUP(E571,[1]!Species_table[[ID_new]:[Sci_name_new]],2,FALSE)</f>
        <v>Variola louti</v>
      </c>
      <c r="G571" t="str">
        <f>VLOOKUP(E571,[1]!Species_table[[ID_new]:[fam_new]],3,FALSE)</f>
        <v>SERRANIDAE</v>
      </c>
      <c r="H571" t="s">
        <v>36</v>
      </c>
      <c r="I571">
        <f t="shared" si="8"/>
        <v>1</v>
      </c>
      <c r="J571">
        <v>4.32</v>
      </c>
      <c r="K571">
        <v>5</v>
      </c>
      <c r="L571">
        <v>0</v>
      </c>
      <c r="M571">
        <v>38.477499999999999</v>
      </c>
      <c r="N571">
        <v>18.406166670000001</v>
      </c>
      <c r="O571">
        <v>7</v>
      </c>
      <c r="Q571" t="s">
        <v>83</v>
      </c>
      <c r="R571" s="1">
        <v>41429.6875</v>
      </c>
      <c r="S571" s="1">
        <v>41430.770833333336</v>
      </c>
      <c r="T571">
        <v>26</v>
      </c>
      <c r="U571">
        <v>155</v>
      </c>
      <c r="V571">
        <v>156</v>
      </c>
      <c r="W571">
        <v>16.5</v>
      </c>
      <c r="X571">
        <v>18.5</v>
      </c>
    </row>
    <row r="572" spans="1:24" x14ac:dyDescent="0.2">
      <c r="A572">
        <v>2013002</v>
      </c>
      <c r="B572">
        <v>93</v>
      </c>
      <c r="C572">
        <v>2013002093</v>
      </c>
      <c r="D572" t="s">
        <v>26</v>
      </c>
      <c r="E572" t="str">
        <f>VLOOKUP(D572,[1]!Species_table[[SpeciesID]:[ID_new]],5,FALSE)</f>
        <v>NOCATCH</v>
      </c>
      <c r="F572" t="str">
        <f>VLOOKUP(E572,[1]!Species_table[[ID_new]:[Sci_name_new]],2,FALSE)</f>
        <v>NO CATCH</v>
      </c>
      <c r="G572" t="str">
        <f>VLOOKUP(E572,[1]!Species_table[[ID_new]:[fam_new]],3,FALSE)</f>
        <v>NO CATCH</v>
      </c>
      <c r="H572" t="s">
        <v>27</v>
      </c>
      <c r="I572">
        <f t="shared" si="8"/>
        <v>0</v>
      </c>
      <c r="J572">
        <v>0</v>
      </c>
      <c r="K572">
        <v>0</v>
      </c>
      <c r="L572">
        <v>7</v>
      </c>
      <c r="M572">
        <v>37.743333329999999</v>
      </c>
      <c r="N572">
        <v>18.739333330000001</v>
      </c>
      <c r="O572">
        <v>7</v>
      </c>
      <c r="Q572" t="s">
        <v>23</v>
      </c>
      <c r="R572" s="1">
        <v>41430.502083333333</v>
      </c>
      <c r="S572" s="1">
        <v>41431.28125</v>
      </c>
      <c r="T572">
        <v>18.7</v>
      </c>
      <c r="U572">
        <v>156</v>
      </c>
      <c r="V572">
        <v>157</v>
      </c>
      <c r="W572">
        <v>12.05</v>
      </c>
      <c r="X572">
        <v>6.75</v>
      </c>
    </row>
    <row r="573" spans="1:24" x14ac:dyDescent="0.2">
      <c r="A573">
        <v>2013002</v>
      </c>
      <c r="B573">
        <v>94</v>
      </c>
      <c r="C573">
        <v>2013002094</v>
      </c>
      <c r="D573" t="s">
        <v>26</v>
      </c>
      <c r="E573" t="str">
        <f>VLOOKUP(D573,[1]!Species_table[[SpeciesID]:[ID_new]],5,FALSE)</f>
        <v>NOCATCH</v>
      </c>
      <c r="F573" t="str">
        <f>VLOOKUP(E573,[1]!Species_table[[ID_new]:[Sci_name_new]],2,FALSE)</f>
        <v>NO CATCH</v>
      </c>
      <c r="G573" t="str">
        <f>VLOOKUP(E573,[1]!Species_table[[ID_new]:[fam_new]],3,FALSE)</f>
        <v>NO CATCH</v>
      </c>
      <c r="H573" t="s">
        <v>27</v>
      </c>
      <c r="I573">
        <f t="shared" si="8"/>
        <v>0</v>
      </c>
      <c r="J573">
        <v>0</v>
      </c>
      <c r="K573">
        <v>0</v>
      </c>
      <c r="L573">
        <v>12</v>
      </c>
      <c r="M573">
        <v>37.741500000000002</v>
      </c>
      <c r="N573">
        <v>18.7485</v>
      </c>
      <c r="O573">
        <v>7</v>
      </c>
      <c r="Q573" t="s">
        <v>23</v>
      </c>
      <c r="R573" s="1">
        <v>41430.510416666664</v>
      </c>
      <c r="S573" s="1">
        <v>41431.289583333331</v>
      </c>
      <c r="T573">
        <v>18.7</v>
      </c>
      <c r="U573">
        <v>156</v>
      </c>
      <c r="V573">
        <v>157</v>
      </c>
      <c r="W573">
        <v>12.25</v>
      </c>
      <c r="X573">
        <v>6.95</v>
      </c>
    </row>
    <row r="574" spans="1:24" x14ac:dyDescent="0.2">
      <c r="A574">
        <v>2013002</v>
      </c>
      <c r="B574">
        <v>95</v>
      </c>
      <c r="C574">
        <v>2013002095</v>
      </c>
      <c r="D574" t="s">
        <v>45</v>
      </c>
      <c r="E574" t="str">
        <f>VLOOKUP(D574,[1]!Species_table[[SpeciesID]:[ID_new]],5,FALSE)</f>
        <v>LETLE02</v>
      </c>
      <c r="F574" t="str">
        <f>VLOOKUP(E574,[1]!Species_table[[ID_new]:[Sci_name_new]],2,FALSE)</f>
        <v>Lethrinus lentjan</v>
      </c>
      <c r="G574" t="str">
        <f>VLOOKUP(E574,[1]!Species_table[[ID_new]:[fam_new]],3,FALSE)</f>
        <v>LETHRINIDAE</v>
      </c>
      <c r="H574" t="s">
        <v>44</v>
      </c>
      <c r="I574">
        <f t="shared" si="8"/>
        <v>1</v>
      </c>
      <c r="J574">
        <v>0.28000000000000003</v>
      </c>
      <c r="K574">
        <v>1</v>
      </c>
      <c r="L574">
        <v>14</v>
      </c>
      <c r="M574">
        <v>37.750999999999998</v>
      </c>
      <c r="N574">
        <v>18.75033333</v>
      </c>
      <c r="O574">
        <v>7</v>
      </c>
      <c r="Q574" t="s">
        <v>23</v>
      </c>
      <c r="R574" s="1">
        <v>41431.520138888889</v>
      </c>
      <c r="S574" s="1">
        <v>41432.295138888891</v>
      </c>
      <c r="T574">
        <v>18.600000000000001</v>
      </c>
      <c r="U574">
        <v>157</v>
      </c>
      <c r="V574">
        <v>158</v>
      </c>
      <c r="W574">
        <v>12.483000000000001</v>
      </c>
      <c r="X574">
        <v>7.0830000000000002</v>
      </c>
    </row>
    <row r="575" spans="1:24" x14ac:dyDescent="0.2">
      <c r="A575">
        <v>2013002</v>
      </c>
      <c r="B575">
        <v>96</v>
      </c>
      <c r="C575">
        <v>2013002096</v>
      </c>
      <c r="D575" t="s">
        <v>45</v>
      </c>
      <c r="E575" t="str">
        <f>VLOOKUP(D575,[1]!Species_table[[SpeciesID]:[ID_new]],5,FALSE)</f>
        <v>LETLE02</v>
      </c>
      <c r="F575" t="str">
        <f>VLOOKUP(E575,[1]!Species_table[[ID_new]:[Sci_name_new]],2,FALSE)</f>
        <v>Lethrinus lentjan</v>
      </c>
      <c r="G575" t="str">
        <f>VLOOKUP(E575,[1]!Species_table[[ID_new]:[fam_new]],3,FALSE)</f>
        <v>LETHRINIDAE</v>
      </c>
      <c r="H575" t="s">
        <v>44</v>
      </c>
      <c r="I575">
        <f t="shared" si="8"/>
        <v>1</v>
      </c>
      <c r="J575">
        <v>0.31</v>
      </c>
      <c r="K575">
        <v>1</v>
      </c>
      <c r="L575">
        <v>16</v>
      </c>
      <c r="M575">
        <v>37.753999999999998</v>
      </c>
      <c r="N575">
        <v>18.751000000000001</v>
      </c>
      <c r="O575">
        <v>7</v>
      </c>
      <c r="Q575" t="s">
        <v>23</v>
      </c>
      <c r="R575" s="1">
        <v>41431.525694444441</v>
      </c>
      <c r="S575" s="1">
        <v>41432.305555555555</v>
      </c>
      <c r="T575">
        <v>18.716999999999999</v>
      </c>
      <c r="U575">
        <v>157</v>
      </c>
      <c r="V575">
        <v>158</v>
      </c>
      <c r="W575">
        <v>12.617000000000001</v>
      </c>
      <c r="X575">
        <v>7.3330000000000002</v>
      </c>
    </row>
    <row r="576" spans="1:24" x14ac:dyDescent="0.2">
      <c r="A576">
        <v>2013002</v>
      </c>
      <c r="B576">
        <v>97</v>
      </c>
      <c r="C576">
        <v>2013002097</v>
      </c>
      <c r="D576" t="s">
        <v>26</v>
      </c>
      <c r="E576" t="str">
        <f>VLOOKUP(D576,[1]!Species_table[[SpeciesID]:[ID_new]],5,FALSE)</f>
        <v>NOCATCH</v>
      </c>
      <c r="F576" t="str">
        <f>VLOOKUP(E576,[1]!Species_table[[ID_new]:[Sci_name_new]],2,FALSE)</f>
        <v>NO CATCH</v>
      </c>
      <c r="G576" t="str">
        <f>VLOOKUP(E576,[1]!Species_table[[ID_new]:[fam_new]],3,FALSE)</f>
        <v>NO CATCH</v>
      </c>
      <c r="H576" t="s">
        <v>27</v>
      </c>
      <c r="I576">
        <f t="shared" si="8"/>
        <v>0</v>
      </c>
      <c r="J576">
        <v>0</v>
      </c>
      <c r="K576">
        <v>0</v>
      </c>
      <c r="L576">
        <v>16</v>
      </c>
      <c r="M576">
        <v>37.753999999999998</v>
      </c>
      <c r="N576">
        <v>18.754666669999999</v>
      </c>
      <c r="O576">
        <v>7</v>
      </c>
      <c r="Q576" t="s">
        <v>23</v>
      </c>
      <c r="R576" s="1">
        <v>41431.534722222219</v>
      </c>
      <c r="S576" s="1">
        <v>41432.295138888891</v>
      </c>
      <c r="T576">
        <v>18.25</v>
      </c>
      <c r="U576">
        <v>157</v>
      </c>
      <c r="V576">
        <v>158</v>
      </c>
      <c r="W576">
        <v>12.833</v>
      </c>
      <c r="X576">
        <v>7.0830000000000002</v>
      </c>
    </row>
    <row r="577" spans="1:24" x14ac:dyDescent="0.2">
      <c r="A577">
        <v>2013002</v>
      </c>
      <c r="B577">
        <v>98</v>
      </c>
      <c r="C577">
        <v>2013002098</v>
      </c>
      <c r="D577" t="s">
        <v>26</v>
      </c>
      <c r="E577" t="str">
        <f>VLOOKUP(D577,[1]!Species_table[[SpeciesID]:[ID_new]],5,FALSE)</f>
        <v>NOCATCH</v>
      </c>
      <c r="F577" t="str">
        <f>VLOOKUP(E577,[1]!Species_table[[ID_new]:[Sci_name_new]],2,FALSE)</f>
        <v>NO CATCH</v>
      </c>
      <c r="G577" t="str">
        <f>VLOOKUP(E577,[1]!Species_table[[ID_new]:[fam_new]],3,FALSE)</f>
        <v>NO CATCH</v>
      </c>
      <c r="H577" t="s">
        <v>27</v>
      </c>
      <c r="I577">
        <f t="shared" si="8"/>
        <v>0</v>
      </c>
      <c r="J577">
        <v>0</v>
      </c>
      <c r="K577">
        <v>0</v>
      </c>
      <c r="L577">
        <v>17</v>
      </c>
      <c r="M577">
        <v>37.753999999999998</v>
      </c>
      <c r="N577">
        <v>18.758833330000002</v>
      </c>
      <c r="O577">
        <v>7</v>
      </c>
      <c r="Q577" t="s">
        <v>23</v>
      </c>
      <c r="R577" s="1">
        <v>41431.544444444444</v>
      </c>
      <c r="S577" s="1">
        <v>41432.321527777778</v>
      </c>
      <c r="T577">
        <v>18.649999999999999</v>
      </c>
      <c r="U577">
        <v>157</v>
      </c>
      <c r="V577">
        <v>158</v>
      </c>
      <c r="W577">
        <v>13.067</v>
      </c>
      <c r="X577">
        <v>7.7169999999999996</v>
      </c>
    </row>
    <row r="578" spans="1:24" x14ac:dyDescent="0.2">
      <c r="A578">
        <v>2013002</v>
      </c>
      <c r="B578">
        <v>99</v>
      </c>
      <c r="C578">
        <v>2013002099</v>
      </c>
      <c r="D578" t="s">
        <v>26</v>
      </c>
      <c r="E578" t="str">
        <f>VLOOKUP(D578,[1]!Species_table[[SpeciesID]:[ID_new]],5,FALSE)</f>
        <v>NOCATCH</v>
      </c>
      <c r="F578" t="str">
        <f>VLOOKUP(E578,[1]!Species_table[[ID_new]:[Sci_name_new]],2,FALSE)</f>
        <v>NO CATCH</v>
      </c>
      <c r="G578" t="str">
        <f>VLOOKUP(E578,[1]!Species_table[[ID_new]:[fam_new]],3,FALSE)</f>
        <v>NO CATCH</v>
      </c>
      <c r="H578" t="s">
        <v>27</v>
      </c>
      <c r="I578">
        <f t="shared" ref="I578:I641" si="9">IF(G578=H578,1,0)</f>
        <v>0</v>
      </c>
      <c r="J578">
        <v>0</v>
      </c>
      <c r="K578">
        <v>0</v>
      </c>
      <c r="L578">
        <v>20</v>
      </c>
      <c r="M578">
        <v>37.7545</v>
      </c>
      <c r="N578">
        <v>18.769666669999999</v>
      </c>
      <c r="O578">
        <v>7</v>
      </c>
      <c r="Q578" t="s">
        <v>23</v>
      </c>
      <c r="R578" s="1">
        <v>41431.550694444442</v>
      </c>
      <c r="S578" s="1">
        <v>41432.330555555556</v>
      </c>
      <c r="T578">
        <v>18.716999999999999</v>
      </c>
      <c r="U578">
        <v>157</v>
      </c>
      <c r="V578">
        <v>158</v>
      </c>
      <c r="W578">
        <v>13.217000000000001</v>
      </c>
      <c r="X578">
        <v>7.9329999999999998</v>
      </c>
    </row>
    <row r="579" spans="1:24" x14ac:dyDescent="0.2">
      <c r="A579">
        <v>2013002</v>
      </c>
      <c r="B579">
        <v>100</v>
      </c>
      <c r="C579">
        <v>2013002100</v>
      </c>
      <c r="D579" t="s">
        <v>26</v>
      </c>
      <c r="E579" t="str">
        <f>VLOOKUP(D579,[1]!Species_table[[SpeciesID]:[ID_new]],5,FALSE)</f>
        <v>NOCATCH</v>
      </c>
      <c r="F579" t="str">
        <f>VLOOKUP(E579,[1]!Species_table[[ID_new]:[Sci_name_new]],2,FALSE)</f>
        <v>NO CATCH</v>
      </c>
      <c r="G579" t="str">
        <f>VLOOKUP(E579,[1]!Species_table[[ID_new]:[fam_new]],3,FALSE)</f>
        <v>NO CATCH</v>
      </c>
      <c r="H579" t="s">
        <v>27</v>
      </c>
      <c r="I579">
        <f t="shared" si="9"/>
        <v>0</v>
      </c>
      <c r="J579">
        <v>0</v>
      </c>
      <c r="K579">
        <v>0</v>
      </c>
      <c r="L579">
        <v>19</v>
      </c>
      <c r="M579">
        <v>37.7545</v>
      </c>
      <c r="N579">
        <v>18.778166670000001</v>
      </c>
      <c r="O579">
        <v>7</v>
      </c>
      <c r="Q579" t="s">
        <v>23</v>
      </c>
      <c r="R579" s="1">
        <v>41431.556944444441</v>
      </c>
      <c r="S579" s="1">
        <v>41432.326388888891</v>
      </c>
      <c r="T579">
        <v>18.466999999999999</v>
      </c>
      <c r="U579">
        <v>157</v>
      </c>
      <c r="V579">
        <v>158</v>
      </c>
      <c r="W579">
        <v>13.367000000000001</v>
      </c>
      <c r="X579">
        <v>7.8330000000000002</v>
      </c>
    </row>
    <row r="580" spans="1:24" x14ac:dyDescent="0.2">
      <c r="A580">
        <v>2013002</v>
      </c>
      <c r="B580">
        <v>101</v>
      </c>
      <c r="C580">
        <v>2013002101</v>
      </c>
      <c r="D580" t="s">
        <v>26</v>
      </c>
      <c r="E580" t="str">
        <f>VLOOKUP(D580,[1]!Species_table[[SpeciesID]:[ID_new]],5,FALSE)</f>
        <v>NOCATCH</v>
      </c>
      <c r="F580" t="str">
        <f>VLOOKUP(E580,[1]!Species_table[[ID_new]:[Sci_name_new]],2,FALSE)</f>
        <v>NO CATCH</v>
      </c>
      <c r="G580" t="str">
        <f>VLOOKUP(E580,[1]!Species_table[[ID_new]:[fam_new]],3,FALSE)</f>
        <v>NO CATCH</v>
      </c>
      <c r="H580" t="s">
        <v>27</v>
      </c>
      <c r="I580">
        <f t="shared" si="9"/>
        <v>0</v>
      </c>
      <c r="J580">
        <v>0</v>
      </c>
      <c r="K580">
        <v>0</v>
      </c>
      <c r="L580">
        <v>19</v>
      </c>
      <c r="M580">
        <v>37.751333330000001</v>
      </c>
      <c r="N580">
        <v>18.773833329999999</v>
      </c>
      <c r="O580">
        <v>7</v>
      </c>
      <c r="Q580" t="s">
        <v>23</v>
      </c>
      <c r="R580" s="1">
        <v>41431.563888888886</v>
      </c>
      <c r="S580" s="1">
        <v>41432.336805555555</v>
      </c>
      <c r="T580">
        <v>18.55</v>
      </c>
      <c r="U580">
        <v>157</v>
      </c>
      <c r="V580">
        <v>158</v>
      </c>
      <c r="W580">
        <v>13.532999999999999</v>
      </c>
      <c r="X580">
        <v>8.0830000000000002</v>
      </c>
    </row>
    <row r="581" spans="1:24" x14ac:dyDescent="0.2">
      <c r="A581">
        <v>2013002</v>
      </c>
      <c r="B581">
        <v>102</v>
      </c>
      <c r="C581">
        <v>2013002102</v>
      </c>
      <c r="D581" t="s">
        <v>26</v>
      </c>
      <c r="E581" t="str">
        <f>VLOOKUP(D581,[1]!Species_table[[SpeciesID]:[ID_new]],5,FALSE)</f>
        <v>NOCATCH</v>
      </c>
      <c r="F581" t="str">
        <f>VLOOKUP(E581,[1]!Species_table[[ID_new]:[Sci_name_new]],2,FALSE)</f>
        <v>NO CATCH</v>
      </c>
      <c r="G581" t="str">
        <f>VLOOKUP(E581,[1]!Species_table[[ID_new]:[fam_new]],3,FALSE)</f>
        <v>NO CATCH</v>
      </c>
      <c r="H581" t="s">
        <v>27</v>
      </c>
      <c r="I581">
        <f t="shared" si="9"/>
        <v>0</v>
      </c>
      <c r="J581">
        <v>0</v>
      </c>
      <c r="K581">
        <v>0</v>
      </c>
      <c r="L581">
        <v>14</v>
      </c>
      <c r="M581">
        <v>37.753833329999999</v>
      </c>
      <c r="N581">
        <v>18.748000000000001</v>
      </c>
      <c r="O581">
        <v>7</v>
      </c>
      <c r="Q581" t="s">
        <v>23</v>
      </c>
      <c r="R581" s="1">
        <v>41431.637499999997</v>
      </c>
      <c r="S581" s="1">
        <v>41432.300000000003</v>
      </c>
      <c r="T581">
        <v>15.9</v>
      </c>
      <c r="U581">
        <v>157</v>
      </c>
      <c r="V581">
        <v>158</v>
      </c>
      <c r="W581">
        <v>15.3</v>
      </c>
      <c r="X581">
        <v>7.2</v>
      </c>
    </row>
    <row r="582" spans="1:24" x14ac:dyDescent="0.2">
      <c r="A582">
        <v>2013002</v>
      </c>
      <c r="B582">
        <v>103</v>
      </c>
      <c r="C582">
        <v>2013002103</v>
      </c>
      <c r="D582" t="s">
        <v>26</v>
      </c>
      <c r="E582" t="str">
        <f>VLOOKUP(D582,[1]!Species_table[[SpeciesID]:[ID_new]],5,FALSE)</f>
        <v>NOCATCH</v>
      </c>
      <c r="F582" t="str">
        <f>VLOOKUP(E582,[1]!Species_table[[ID_new]:[Sci_name_new]],2,FALSE)</f>
        <v>NO CATCH</v>
      </c>
      <c r="G582" t="str">
        <f>VLOOKUP(E582,[1]!Species_table[[ID_new]:[fam_new]],3,FALSE)</f>
        <v>NO CATCH</v>
      </c>
      <c r="H582" t="s">
        <v>27</v>
      </c>
      <c r="I582">
        <f t="shared" si="9"/>
        <v>0</v>
      </c>
      <c r="J582">
        <v>0</v>
      </c>
      <c r="K582">
        <v>0</v>
      </c>
      <c r="L582">
        <v>19</v>
      </c>
      <c r="M582">
        <v>37.752000000000002</v>
      </c>
      <c r="N582">
        <v>18.77716667</v>
      </c>
      <c r="O582">
        <v>7</v>
      </c>
      <c r="Q582" t="s">
        <v>23</v>
      </c>
      <c r="R582" s="1">
        <v>41431.65347222222</v>
      </c>
      <c r="S582" s="1">
        <v>41432.341666666667</v>
      </c>
      <c r="T582">
        <v>16.516999999999999</v>
      </c>
      <c r="U582">
        <v>157</v>
      </c>
      <c r="V582">
        <v>158</v>
      </c>
      <c r="W582">
        <v>15.683</v>
      </c>
      <c r="X582">
        <v>8.1999999999999993</v>
      </c>
    </row>
    <row r="583" spans="1:24" x14ac:dyDescent="0.2">
      <c r="A583">
        <v>2013002</v>
      </c>
      <c r="B583">
        <v>104</v>
      </c>
      <c r="C583">
        <v>2013002104</v>
      </c>
      <c r="D583" t="s">
        <v>26</v>
      </c>
      <c r="E583" t="str">
        <f>VLOOKUP(D583,[1]!Species_table[[SpeciesID]:[ID_new]],5,FALSE)</f>
        <v>NOCATCH</v>
      </c>
      <c r="F583" t="str">
        <f>VLOOKUP(E583,[1]!Species_table[[ID_new]:[Sci_name_new]],2,FALSE)</f>
        <v>NO CATCH</v>
      </c>
      <c r="G583" t="str">
        <f>VLOOKUP(E583,[1]!Species_table[[ID_new]:[fam_new]],3,FALSE)</f>
        <v>NO CATCH</v>
      </c>
      <c r="H583" t="s">
        <v>27</v>
      </c>
      <c r="I583">
        <f t="shared" si="9"/>
        <v>0</v>
      </c>
      <c r="J583">
        <v>0</v>
      </c>
      <c r="K583">
        <v>0</v>
      </c>
      <c r="L583">
        <v>0</v>
      </c>
      <c r="M583">
        <v>37.737000000000002</v>
      </c>
      <c r="N583">
        <v>18.768000000000001</v>
      </c>
      <c r="O583">
        <v>7</v>
      </c>
      <c r="Q583" t="s">
        <v>23</v>
      </c>
      <c r="R583" s="1">
        <v>41431.659722222219</v>
      </c>
      <c r="S583" s="1">
        <v>41432.367361111108</v>
      </c>
      <c r="T583">
        <v>16.983000000000001</v>
      </c>
      <c r="U583">
        <v>157</v>
      </c>
      <c r="V583">
        <v>158</v>
      </c>
      <c r="W583">
        <v>15.833</v>
      </c>
      <c r="X583">
        <v>8.8170000000000002</v>
      </c>
    </row>
    <row r="584" spans="1:24" x14ac:dyDescent="0.2">
      <c r="A584">
        <v>2013002</v>
      </c>
      <c r="B584">
        <v>105</v>
      </c>
      <c r="C584">
        <v>2013002105</v>
      </c>
      <c r="D584" t="s">
        <v>26</v>
      </c>
      <c r="E584" t="str">
        <f>VLOOKUP(D584,[1]!Species_table[[SpeciesID]:[ID_new]],5,FALSE)</f>
        <v>NOCATCH</v>
      </c>
      <c r="F584" t="str">
        <f>VLOOKUP(E584,[1]!Species_table[[ID_new]:[Sci_name_new]],2,FALSE)</f>
        <v>NO CATCH</v>
      </c>
      <c r="G584" t="str">
        <f>VLOOKUP(E584,[1]!Species_table[[ID_new]:[fam_new]],3,FALSE)</f>
        <v>NO CATCH</v>
      </c>
      <c r="H584" t="s">
        <v>27</v>
      </c>
      <c r="I584">
        <f t="shared" si="9"/>
        <v>0</v>
      </c>
      <c r="J584">
        <v>0</v>
      </c>
      <c r="K584">
        <v>0</v>
      </c>
      <c r="L584">
        <v>20</v>
      </c>
      <c r="M584">
        <v>37.747</v>
      </c>
      <c r="N584">
        <v>18.788666670000001</v>
      </c>
      <c r="O584">
        <v>7</v>
      </c>
      <c r="Q584" t="s">
        <v>23</v>
      </c>
      <c r="R584" s="1">
        <v>41431.666666666664</v>
      </c>
      <c r="S584" s="1">
        <v>41432.375</v>
      </c>
      <c r="T584">
        <v>17</v>
      </c>
      <c r="U584">
        <v>157</v>
      </c>
      <c r="V584">
        <v>158</v>
      </c>
      <c r="W584">
        <v>16</v>
      </c>
      <c r="X584">
        <v>9</v>
      </c>
    </row>
    <row r="585" spans="1:24" x14ac:dyDescent="0.2">
      <c r="A585">
        <v>2013002</v>
      </c>
      <c r="B585">
        <v>106</v>
      </c>
      <c r="C585">
        <v>2013002106</v>
      </c>
      <c r="D585" t="s">
        <v>26</v>
      </c>
      <c r="E585" t="str">
        <f>VLOOKUP(D585,[1]!Species_table[[SpeciesID]:[ID_new]],5,FALSE)</f>
        <v>NOCATCH</v>
      </c>
      <c r="F585" t="str">
        <f>VLOOKUP(E585,[1]!Species_table[[ID_new]:[Sci_name_new]],2,FALSE)</f>
        <v>NO CATCH</v>
      </c>
      <c r="G585" t="str">
        <f>VLOOKUP(E585,[1]!Species_table[[ID_new]:[fam_new]],3,FALSE)</f>
        <v>NO CATCH</v>
      </c>
      <c r="H585" t="s">
        <v>27</v>
      </c>
      <c r="I585">
        <f t="shared" si="9"/>
        <v>0</v>
      </c>
      <c r="J585">
        <v>0</v>
      </c>
      <c r="K585">
        <v>0</v>
      </c>
      <c r="L585">
        <v>19</v>
      </c>
      <c r="M585">
        <v>37.744999999999997</v>
      </c>
      <c r="N585">
        <v>18.800166669999999</v>
      </c>
      <c r="O585">
        <v>7</v>
      </c>
      <c r="Q585" t="s">
        <v>23</v>
      </c>
      <c r="R585" s="1">
        <v>41431.677777777775</v>
      </c>
      <c r="S585" s="1">
        <v>41432.384027777778</v>
      </c>
      <c r="T585">
        <v>16.95</v>
      </c>
      <c r="U585">
        <v>157</v>
      </c>
      <c r="V585">
        <v>158</v>
      </c>
      <c r="W585">
        <v>16.266999999999999</v>
      </c>
      <c r="X585">
        <v>9.2170000000000005</v>
      </c>
    </row>
    <row r="586" spans="1:24" x14ac:dyDescent="0.2">
      <c r="A586">
        <v>2013002</v>
      </c>
      <c r="B586">
        <v>107</v>
      </c>
      <c r="C586">
        <v>2013002107</v>
      </c>
      <c r="D586" t="s">
        <v>26</v>
      </c>
      <c r="E586" t="str">
        <f>VLOOKUP(D586,[1]!Species_table[[SpeciesID]:[ID_new]],5,FALSE)</f>
        <v>NOCATCH</v>
      </c>
      <c r="F586" t="str">
        <f>VLOOKUP(E586,[1]!Species_table[[ID_new]:[Sci_name_new]],2,FALSE)</f>
        <v>NO CATCH</v>
      </c>
      <c r="G586" t="str">
        <f>VLOOKUP(E586,[1]!Species_table[[ID_new]:[fam_new]],3,FALSE)</f>
        <v>NO CATCH</v>
      </c>
      <c r="H586" t="s">
        <v>27</v>
      </c>
      <c r="I586">
        <f t="shared" si="9"/>
        <v>0</v>
      </c>
      <c r="J586">
        <v>0</v>
      </c>
      <c r="K586">
        <v>0</v>
      </c>
      <c r="L586">
        <v>21</v>
      </c>
      <c r="M586">
        <v>37.740666670000003</v>
      </c>
      <c r="N586">
        <v>18.77566667</v>
      </c>
      <c r="O586">
        <v>7</v>
      </c>
      <c r="Q586" t="s">
        <v>23</v>
      </c>
      <c r="R586" s="1">
        <v>41431.688888888886</v>
      </c>
      <c r="S586" s="1">
        <v>41432.355555555558</v>
      </c>
      <c r="T586">
        <v>16.015999999999998</v>
      </c>
      <c r="U586">
        <v>157</v>
      </c>
      <c r="V586">
        <v>158</v>
      </c>
      <c r="W586">
        <v>16.533000000000001</v>
      </c>
      <c r="X586">
        <v>8.5329999999999995</v>
      </c>
    </row>
    <row r="587" spans="1:24" x14ac:dyDescent="0.2">
      <c r="A587">
        <v>2013002</v>
      </c>
      <c r="B587">
        <v>108</v>
      </c>
      <c r="C587">
        <v>2013002108</v>
      </c>
      <c r="D587" t="s">
        <v>68</v>
      </c>
      <c r="E587" t="str">
        <f>VLOOKUP(D587,[1]!Species_table[[SpeciesID]:[ID_new]],5,FALSE)</f>
        <v>CARCA04</v>
      </c>
      <c r="F587" t="str">
        <f>VLOOKUP(E587,[1]!Species_table[[ID_new]:[Sci_name_new]],2,FALSE)</f>
        <v>Caranx sexfasciatus</v>
      </c>
      <c r="G587" t="str">
        <f>VLOOKUP(E587,[1]!Species_table[[ID_new]:[fam_new]],3,FALSE)</f>
        <v>CARANGIDAE</v>
      </c>
      <c r="H587" t="s">
        <v>22</v>
      </c>
      <c r="I587">
        <f t="shared" si="9"/>
        <v>1</v>
      </c>
      <c r="J587">
        <v>5.12</v>
      </c>
      <c r="K587">
        <v>22</v>
      </c>
      <c r="L587">
        <v>0</v>
      </c>
      <c r="M587">
        <v>37.747166669999999</v>
      </c>
      <c r="N587">
        <v>18.74666667</v>
      </c>
      <c r="O587">
        <v>7</v>
      </c>
      <c r="Q587" t="s">
        <v>38</v>
      </c>
      <c r="R587" s="1">
        <v>41431</v>
      </c>
      <c r="S587" s="1">
        <v>41432</v>
      </c>
      <c r="T587">
        <v>24</v>
      </c>
      <c r="U587">
        <v>157</v>
      </c>
      <c r="V587">
        <v>158</v>
      </c>
      <c r="W587">
        <v>0</v>
      </c>
      <c r="X587">
        <v>0</v>
      </c>
    </row>
    <row r="588" spans="1:24" x14ac:dyDescent="0.2">
      <c r="A588">
        <v>2013002</v>
      </c>
      <c r="B588">
        <v>108</v>
      </c>
      <c r="C588">
        <v>2013002108</v>
      </c>
      <c r="D588" t="s">
        <v>70</v>
      </c>
      <c r="E588" t="str">
        <f>VLOOKUP(D588,[1]!Species_table[[SpeciesID]:[ID_new]],5,FALSE)</f>
        <v>CARCS13</v>
      </c>
      <c r="F588" t="str">
        <f>VLOOKUP(E588,[1]!Species_table[[ID_new]:[Sci_name_new]],2,FALSE)</f>
        <v>Carangoides bajad</v>
      </c>
      <c r="G588" t="str">
        <f>VLOOKUP(E588,[1]!Species_table[[ID_new]:[fam_new]],3,FALSE)</f>
        <v>CARANGIDAE</v>
      </c>
      <c r="H588" t="s">
        <v>22</v>
      </c>
      <c r="I588">
        <f t="shared" si="9"/>
        <v>1</v>
      </c>
      <c r="J588">
        <v>0.17</v>
      </c>
      <c r="K588">
        <v>1</v>
      </c>
      <c r="L588">
        <v>0</v>
      </c>
      <c r="M588">
        <v>37.747166669999999</v>
      </c>
      <c r="N588">
        <v>18.74666667</v>
      </c>
      <c r="O588">
        <v>7</v>
      </c>
      <c r="Q588" t="s">
        <v>38</v>
      </c>
      <c r="R588" s="1">
        <v>41431</v>
      </c>
      <c r="S588" s="1">
        <v>41432</v>
      </c>
      <c r="T588">
        <v>24</v>
      </c>
      <c r="U588">
        <v>157</v>
      </c>
      <c r="V588">
        <v>158</v>
      </c>
      <c r="W588">
        <v>0</v>
      </c>
      <c r="X588">
        <v>0</v>
      </c>
    </row>
    <row r="589" spans="1:24" x14ac:dyDescent="0.2">
      <c r="A589">
        <v>2013002</v>
      </c>
      <c r="B589">
        <v>108</v>
      </c>
      <c r="C589">
        <v>2013002108</v>
      </c>
      <c r="D589" t="s">
        <v>49</v>
      </c>
      <c r="E589" t="str">
        <f>VLOOKUP(D589,[1]!Species_table[[SpeciesID]:[ID_new]],5,FALSE)</f>
        <v>CHRCH01</v>
      </c>
      <c r="F589" t="str">
        <f>VLOOKUP(E589,[1]!Species_table[[ID_new]:[Sci_name_new]],2,FALSE)</f>
        <v>Chirocentrus dorab</v>
      </c>
      <c r="G589" t="str">
        <f>VLOOKUP(E589,[1]!Species_table[[ID_new]:[fam_new]],3,FALSE)</f>
        <v>CHIROCENTRIDAE</v>
      </c>
      <c r="H589" t="s">
        <v>50</v>
      </c>
      <c r="I589">
        <f t="shared" si="9"/>
        <v>1</v>
      </c>
      <c r="J589">
        <v>2.82</v>
      </c>
      <c r="K589">
        <v>0</v>
      </c>
      <c r="L589">
        <v>0</v>
      </c>
      <c r="M589">
        <v>37.747166669999999</v>
      </c>
      <c r="N589">
        <v>18.74666667</v>
      </c>
      <c r="O589">
        <v>7</v>
      </c>
      <c r="Q589" t="s">
        <v>38</v>
      </c>
      <c r="R589" s="1">
        <v>41431</v>
      </c>
      <c r="S589" s="1">
        <v>41432</v>
      </c>
      <c r="T589">
        <v>24</v>
      </c>
      <c r="U589">
        <v>157</v>
      </c>
      <c r="V589">
        <v>158</v>
      </c>
      <c r="W589">
        <v>0</v>
      </c>
      <c r="X589">
        <v>0</v>
      </c>
    </row>
    <row r="590" spans="1:24" x14ac:dyDescent="0.2">
      <c r="A590">
        <v>2013002</v>
      </c>
      <c r="B590">
        <v>108</v>
      </c>
      <c r="C590">
        <v>2013002108</v>
      </c>
      <c r="D590" t="s">
        <v>71</v>
      </c>
      <c r="E590" t="str">
        <f>VLOOKUP(D590,[1]!Species_table[[SpeciesID]:[ID_new]],5,FALSE)</f>
        <v>LUTLU50</v>
      </c>
      <c r="F590" t="str">
        <f>VLOOKUP(E590,[1]!Species_table[[ID_new]:[Sci_name_new]],2,FALSE)</f>
        <v>Lutjanus ehrenbergii</v>
      </c>
      <c r="G590" t="str">
        <f>VLOOKUP(E590,[1]!Species_table[[ID_new]:[fam_new]],3,FALSE)</f>
        <v>LUTJANIDAE</v>
      </c>
      <c r="H590" t="s">
        <v>29</v>
      </c>
      <c r="I590">
        <f t="shared" si="9"/>
        <v>1</v>
      </c>
      <c r="J590">
        <v>7.0000000000000007E-2</v>
      </c>
      <c r="K590">
        <v>1</v>
      </c>
      <c r="L590">
        <v>0</v>
      </c>
      <c r="M590">
        <v>37.747166669999999</v>
      </c>
      <c r="N590">
        <v>18.74666667</v>
      </c>
      <c r="O590">
        <v>7</v>
      </c>
      <c r="Q590" t="s">
        <v>38</v>
      </c>
      <c r="R590" s="1">
        <v>41431</v>
      </c>
      <c r="S590" s="1">
        <v>41432</v>
      </c>
      <c r="T590">
        <v>24</v>
      </c>
      <c r="U590">
        <v>157</v>
      </c>
      <c r="V590">
        <v>158</v>
      </c>
      <c r="W590">
        <v>0</v>
      </c>
      <c r="X590">
        <v>0</v>
      </c>
    </row>
    <row r="591" spans="1:24" x14ac:dyDescent="0.2">
      <c r="A591">
        <v>2013002</v>
      </c>
      <c r="B591">
        <v>108</v>
      </c>
      <c r="C591">
        <v>2013002108</v>
      </c>
      <c r="D591" t="s">
        <v>111</v>
      </c>
      <c r="E591" t="str">
        <f>VLOOKUP(D591,[1]!Species_table[[SpeciesID]:[ID_new]],5,FALSE)</f>
        <v>MUGCR01</v>
      </c>
      <c r="F591" t="str">
        <f>VLOOKUP(E591,[1]!Species_table[[ID_new]:[Sci_name_new]],2,FALSE)</f>
        <v>Crenimugil crenilabis</v>
      </c>
      <c r="G591" t="str">
        <f>VLOOKUP(E591,[1]!Species_table[[ID_new]:[fam_new]],3,FALSE)</f>
        <v>MUGILIDAE</v>
      </c>
      <c r="H591" t="s">
        <v>27</v>
      </c>
      <c r="I591">
        <f t="shared" si="9"/>
        <v>0</v>
      </c>
      <c r="J591">
        <v>0.61</v>
      </c>
      <c r="K591">
        <v>1</v>
      </c>
      <c r="L591">
        <v>0</v>
      </c>
      <c r="M591">
        <v>37.747166669999999</v>
      </c>
      <c r="N591">
        <v>18.74666667</v>
      </c>
      <c r="O591">
        <v>7</v>
      </c>
      <c r="Q591" t="s">
        <v>38</v>
      </c>
      <c r="R591" s="1">
        <v>41431</v>
      </c>
      <c r="S591" s="1">
        <v>41432</v>
      </c>
      <c r="T591">
        <v>24</v>
      </c>
      <c r="U591">
        <v>157</v>
      </c>
      <c r="V591">
        <v>158</v>
      </c>
      <c r="W591">
        <v>0</v>
      </c>
      <c r="X591">
        <v>0</v>
      </c>
    </row>
    <row r="592" spans="1:24" x14ac:dyDescent="0.2">
      <c r="A592">
        <v>2013002</v>
      </c>
      <c r="B592">
        <v>109</v>
      </c>
      <c r="C592">
        <v>2013002109</v>
      </c>
      <c r="D592" t="s">
        <v>28</v>
      </c>
      <c r="E592" t="str">
        <f>VLOOKUP(D592,[1]!Species_table[[SpeciesID]:[ID_new]],5,FALSE)</f>
        <v>LUTLU06</v>
      </c>
      <c r="F592" t="str">
        <f>VLOOKUP(E592,[1]!Species_table[[ID_new]:[Sci_name_new]],2,FALSE)</f>
        <v>Lutjanus bohar</v>
      </c>
      <c r="G592" t="str">
        <f>VLOOKUP(E592,[1]!Species_table[[ID_new]:[fam_new]],3,FALSE)</f>
        <v>LUTJANIDAE</v>
      </c>
      <c r="H592" t="s">
        <v>29</v>
      </c>
      <c r="I592">
        <f t="shared" si="9"/>
        <v>1</v>
      </c>
      <c r="J592">
        <v>2.94</v>
      </c>
      <c r="K592">
        <v>2</v>
      </c>
      <c r="L592">
        <v>18</v>
      </c>
      <c r="M592">
        <v>37.6235</v>
      </c>
      <c r="N592">
        <v>19.14116667</v>
      </c>
      <c r="O592">
        <v>6</v>
      </c>
      <c r="Q592" t="s">
        <v>23</v>
      </c>
      <c r="R592" s="1">
        <v>41431.638888888891</v>
      </c>
      <c r="S592" s="1">
        <v>41432.29583333333</v>
      </c>
      <c r="T592">
        <v>15.782999999999999</v>
      </c>
      <c r="U592">
        <v>157</v>
      </c>
      <c r="V592">
        <v>158</v>
      </c>
      <c r="W592">
        <v>15.333</v>
      </c>
      <c r="X592">
        <v>7.1</v>
      </c>
    </row>
    <row r="593" spans="1:24" x14ac:dyDescent="0.2">
      <c r="A593">
        <v>2013002</v>
      </c>
      <c r="B593">
        <v>110</v>
      </c>
      <c r="C593">
        <v>2013002110</v>
      </c>
      <c r="D593" t="s">
        <v>28</v>
      </c>
      <c r="E593" t="str">
        <f>VLOOKUP(D593,[1]!Species_table[[SpeciesID]:[ID_new]],5,FALSE)</f>
        <v>LUTLU06</v>
      </c>
      <c r="F593" t="str">
        <f>VLOOKUP(E593,[1]!Species_table[[ID_new]:[Sci_name_new]],2,FALSE)</f>
        <v>Lutjanus bohar</v>
      </c>
      <c r="G593" t="str">
        <f>VLOOKUP(E593,[1]!Species_table[[ID_new]:[fam_new]],3,FALSE)</f>
        <v>LUTJANIDAE</v>
      </c>
      <c r="H593" t="s">
        <v>29</v>
      </c>
      <c r="I593">
        <f t="shared" si="9"/>
        <v>1</v>
      </c>
      <c r="J593">
        <v>1.9</v>
      </c>
      <c r="K593">
        <v>1</v>
      </c>
      <c r="L593">
        <v>22</v>
      </c>
      <c r="M593">
        <v>37.625333329999997</v>
      </c>
      <c r="N593">
        <v>19.135666669999999</v>
      </c>
      <c r="O593">
        <v>6</v>
      </c>
      <c r="Q593" t="s">
        <v>23</v>
      </c>
      <c r="R593" s="1">
        <v>41432.645138888889</v>
      </c>
      <c r="S593" s="1">
        <v>41433.306944444441</v>
      </c>
      <c r="T593">
        <v>15.9</v>
      </c>
      <c r="U593">
        <v>158</v>
      </c>
      <c r="V593">
        <v>159</v>
      </c>
      <c r="W593">
        <v>15.483000000000001</v>
      </c>
      <c r="X593">
        <v>7.367</v>
      </c>
    </row>
    <row r="594" spans="1:24" x14ac:dyDescent="0.2">
      <c r="A594">
        <v>2013002</v>
      </c>
      <c r="B594">
        <v>110</v>
      </c>
      <c r="C594">
        <v>2013002110</v>
      </c>
      <c r="D594" t="s">
        <v>65</v>
      </c>
      <c r="E594" t="str">
        <f>VLOOKUP(D594,[1]!Species_table[[SpeciesID]:[ID_new]],5,FALSE)</f>
        <v>LUTLU57</v>
      </c>
      <c r="F594" t="str">
        <f>VLOOKUP(E594,[1]!Species_table[[ID_new]:[Sci_name_new]],2,FALSE)</f>
        <v>Lutjanus monostigma</v>
      </c>
      <c r="G594" t="str">
        <f>VLOOKUP(E594,[1]!Species_table[[ID_new]:[fam_new]],3,FALSE)</f>
        <v>LUTJANIDAE</v>
      </c>
      <c r="H594" t="s">
        <v>29</v>
      </c>
      <c r="I594">
        <f t="shared" si="9"/>
        <v>1</v>
      </c>
      <c r="J594">
        <v>0.53</v>
      </c>
      <c r="K594">
        <v>1</v>
      </c>
      <c r="L594">
        <v>22</v>
      </c>
      <c r="M594">
        <v>37.625333329999997</v>
      </c>
      <c r="N594">
        <v>19.135666669999999</v>
      </c>
      <c r="O594">
        <v>6</v>
      </c>
      <c r="Q594" t="s">
        <v>23</v>
      </c>
      <c r="R594" s="1">
        <v>41432.645138888889</v>
      </c>
      <c r="S594" s="1">
        <v>41433.306944444441</v>
      </c>
      <c r="T594">
        <v>15.9</v>
      </c>
      <c r="U594">
        <v>158</v>
      </c>
      <c r="V594">
        <v>159</v>
      </c>
      <c r="W594">
        <v>15.483000000000001</v>
      </c>
      <c r="X594">
        <v>7.367</v>
      </c>
    </row>
    <row r="595" spans="1:24" x14ac:dyDescent="0.2">
      <c r="A595">
        <v>2013002</v>
      </c>
      <c r="B595">
        <v>111</v>
      </c>
      <c r="C595">
        <v>2013002111</v>
      </c>
      <c r="D595" t="s">
        <v>112</v>
      </c>
      <c r="E595" t="str">
        <f>VLOOKUP(D595,[1]!Species_table[[SpeciesID]:[ID_new]],5,FALSE)</f>
        <v>ACANA05</v>
      </c>
      <c r="F595" t="str">
        <f>VLOOKUP(E595,[1]!Species_table[[ID_new]:[Sci_name_new]],2,FALSE)</f>
        <v>Naso hexacanthus</v>
      </c>
      <c r="G595" t="str">
        <f>VLOOKUP(E595,[1]!Species_table[[ID_new]:[fam_new]],3,FALSE)</f>
        <v>ACANTHURIDAE</v>
      </c>
      <c r="H595" t="s">
        <v>78</v>
      </c>
      <c r="I595">
        <f t="shared" si="9"/>
        <v>1</v>
      </c>
      <c r="J595">
        <v>10.14</v>
      </c>
      <c r="K595">
        <v>18</v>
      </c>
      <c r="L595">
        <v>0</v>
      </c>
      <c r="M595">
        <v>37.616666670000001</v>
      </c>
      <c r="N595">
        <v>19.116666670000001</v>
      </c>
      <c r="O595">
        <v>6</v>
      </c>
      <c r="Q595" t="s">
        <v>23</v>
      </c>
      <c r="R595" s="1">
        <v>41438.645138888889</v>
      </c>
      <c r="S595" s="1">
        <v>41439.306944444441</v>
      </c>
      <c r="T595">
        <v>15.9</v>
      </c>
      <c r="U595">
        <v>164</v>
      </c>
      <c r="V595">
        <v>165</v>
      </c>
      <c r="W595">
        <v>15.483000000000001</v>
      </c>
      <c r="X595">
        <v>7.367</v>
      </c>
    </row>
    <row r="596" spans="1:24" x14ac:dyDescent="0.2">
      <c r="A596">
        <v>2013002</v>
      </c>
      <c r="B596">
        <v>112</v>
      </c>
      <c r="C596">
        <v>2013002112</v>
      </c>
      <c r="D596" t="s">
        <v>26</v>
      </c>
      <c r="E596" t="str">
        <f>VLOOKUP(D596,[1]!Species_table[[SpeciesID]:[ID_new]],5,FALSE)</f>
        <v>NOCATCH</v>
      </c>
      <c r="F596" t="str">
        <f>VLOOKUP(E596,[1]!Species_table[[ID_new]:[Sci_name_new]],2,FALSE)</f>
        <v>NO CATCH</v>
      </c>
      <c r="G596" t="str">
        <f>VLOOKUP(E596,[1]!Species_table[[ID_new]:[fam_new]],3,FALSE)</f>
        <v>NO CATCH</v>
      </c>
      <c r="H596" t="s">
        <v>27</v>
      </c>
      <c r="I596">
        <f t="shared" si="9"/>
        <v>0</v>
      </c>
      <c r="J596">
        <v>0</v>
      </c>
      <c r="K596">
        <v>0</v>
      </c>
      <c r="L596">
        <v>29</v>
      </c>
      <c r="M596">
        <v>37.628666670000001</v>
      </c>
      <c r="N596">
        <v>19.123666669999999</v>
      </c>
      <c r="O596">
        <v>6</v>
      </c>
      <c r="Q596" t="s">
        <v>23</v>
      </c>
      <c r="R596" s="1">
        <v>41432.651388888888</v>
      </c>
      <c r="S596" s="1">
        <v>41433.316666666666</v>
      </c>
      <c r="T596">
        <v>15.967000000000001</v>
      </c>
      <c r="U596">
        <v>158</v>
      </c>
      <c r="V596">
        <v>159</v>
      </c>
      <c r="W596">
        <v>15.632999999999999</v>
      </c>
      <c r="X596">
        <v>7.6</v>
      </c>
    </row>
    <row r="597" spans="1:24" x14ac:dyDescent="0.2">
      <c r="A597">
        <v>2013002</v>
      </c>
      <c r="B597">
        <v>113</v>
      </c>
      <c r="C597">
        <v>2013002113</v>
      </c>
      <c r="D597" t="s">
        <v>34</v>
      </c>
      <c r="E597" t="str">
        <f>VLOOKUP(D597,[1]!Species_table[[SpeciesID]:[ID_new]],5,FALSE)</f>
        <v>HOLSA03</v>
      </c>
      <c r="F597" t="str">
        <f>VLOOKUP(E597,[1]!Species_table[[ID_new]:[Sci_name_new]],2,FALSE)</f>
        <v>Sargocentron spiniferum</v>
      </c>
      <c r="G597" t="str">
        <f>VLOOKUP(E597,[1]!Species_table[[ID_new]:[fam_new]],3,FALSE)</f>
        <v>HOLOCENTRIDAE</v>
      </c>
      <c r="H597" t="s">
        <v>27</v>
      </c>
      <c r="I597">
        <f t="shared" si="9"/>
        <v>0</v>
      </c>
      <c r="J597">
        <v>0.75</v>
      </c>
      <c r="K597">
        <v>1</v>
      </c>
      <c r="L597">
        <v>24</v>
      </c>
      <c r="M597">
        <v>37.630166670000001</v>
      </c>
      <c r="N597">
        <v>19.117333330000001</v>
      </c>
      <c r="O597">
        <v>6</v>
      </c>
      <c r="Q597" t="s">
        <v>23</v>
      </c>
      <c r="R597" s="1">
        <v>41432.65625</v>
      </c>
      <c r="S597" s="1">
        <v>41433.32916666667</v>
      </c>
      <c r="T597">
        <v>16.166</v>
      </c>
      <c r="U597">
        <v>158</v>
      </c>
      <c r="V597">
        <v>159</v>
      </c>
      <c r="W597">
        <v>15.75</v>
      </c>
      <c r="X597">
        <v>7.9</v>
      </c>
    </row>
    <row r="598" spans="1:24" x14ac:dyDescent="0.2">
      <c r="A598">
        <v>2013002</v>
      </c>
      <c r="B598">
        <v>113</v>
      </c>
      <c r="C598">
        <v>2013002113</v>
      </c>
      <c r="D598" t="s">
        <v>33</v>
      </c>
      <c r="E598" t="str">
        <f>VLOOKUP(D598,[1]!Species_table[[SpeciesID]:[ID_new]],5,FALSE)</f>
        <v>LUTLU04</v>
      </c>
      <c r="F598" t="str">
        <f>VLOOKUP(E598,[1]!Species_table[[ID_new]:[Sci_name_new]],2,FALSE)</f>
        <v>Lutjanus gibbus</v>
      </c>
      <c r="G598" t="str">
        <f>VLOOKUP(E598,[1]!Species_table[[ID_new]:[fam_new]],3,FALSE)</f>
        <v>LUTJANIDAE</v>
      </c>
      <c r="H598" t="s">
        <v>29</v>
      </c>
      <c r="I598">
        <f t="shared" si="9"/>
        <v>1</v>
      </c>
      <c r="J598">
        <v>2.62</v>
      </c>
      <c r="K598">
        <v>5</v>
      </c>
      <c r="L598">
        <v>24</v>
      </c>
      <c r="M598">
        <v>37.630166670000001</v>
      </c>
      <c r="N598">
        <v>19.117333330000001</v>
      </c>
      <c r="O598">
        <v>6</v>
      </c>
      <c r="Q598" t="s">
        <v>23</v>
      </c>
      <c r="R598" s="1">
        <v>41432.65625</v>
      </c>
      <c r="S598" s="1">
        <v>41433.32916666667</v>
      </c>
      <c r="T598">
        <v>16.166</v>
      </c>
      <c r="U598">
        <v>158</v>
      </c>
      <c r="V598">
        <v>159</v>
      </c>
      <c r="W598">
        <v>15.75</v>
      </c>
      <c r="X598">
        <v>7.9</v>
      </c>
    </row>
    <row r="599" spans="1:24" x14ac:dyDescent="0.2">
      <c r="A599">
        <v>2013002</v>
      </c>
      <c r="B599">
        <v>113</v>
      </c>
      <c r="C599">
        <v>2013002113</v>
      </c>
      <c r="D599" t="s">
        <v>28</v>
      </c>
      <c r="E599" t="str">
        <f>VLOOKUP(D599,[1]!Species_table[[SpeciesID]:[ID_new]],5,FALSE)</f>
        <v>LUTLU06</v>
      </c>
      <c r="F599" t="str">
        <f>VLOOKUP(E599,[1]!Species_table[[ID_new]:[Sci_name_new]],2,FALSE)</f>
        <v>Lutjanus bohar</v>
      </c>
      <c r="G599" t="str">
        <f>VLOOKUP(E599,[1]!Species_table[[ID_new]:[fam_new]],3,FALSE)</f>
        <v>LUTJANIDAE</v>
      </c>
      <c r="H599" t="s">
        <v>29</v>
      </c>
      <c r="I599">
        <f t="shared" si="9"/>
        <v>1</v>
      </c>
      <c r="J599">
        <v>4.04</v>
      </c>
      <c r="K599">
        <v>2</v>
      </c>
      <c r="L599">
        <v>24</v>
      </c>
      <c r="M599">
        <v>37.630166670000001</v>
      </c>
      <c r="N599">
        <v>19.117333330000001</v>
      </c>
      <c r="O599">
        <v>6</v>
      </c>
      <c r="Q599" t="s">
        <v>23</v>
      </c>
      <c r="R599" s="1">
        <v>41432.65625</v>
      </c>
      <c r="S599" s="1">
        <v>41433.32916666667</v>
      </c>
      <c r="T599">
        <v>16.166</v>
      </c>
      <c r="U599">
        <v>158</v>
      </c>
      <c r="V599">
        <v>159</v>
      </c>
      <c r="W599">
        <v>15.75</v>
      </c>
      <c r="X599">
        <v>7.9</v>
      </c>
    </row>
    <row r="600" spans="1:24" x14ac:dyDescent="0.2">
      <c r="A600">
        <v>2013002</v>
      </c>
      <c r="B600">
        <v>114</v>
      </c>
      <c r="C600">
        <v>2013002114</v>
      </c>
      <c r="D600" t="s">
        <v>113</v>
      </c>
      <c r="E600" t="str">
        <f>VLOOKUP(D600,[1]!Species_table[[SpeciesID]:[ID_new]],5,FALSE)</f>
        <v>CHACH52</v>
      </c>
      <c r="F600" t="str">
        <f>VLOOKUP(E600,[1]!Species_table[[ID_new]:[Sci_name_new]],2,FALSE)</f>
        <v>Chaetodon semilarvatus</v>
      </c>
      <c r="G600" t="str">
        <f>VLOOKUP(E600,[1]!Species_table[[ID_new]:[fam_new]],3,FALSE)</f>
        <v>CHAETODONTIDAE</v>
      </c>
      <c r="H600" t="s">
        <v>27</v>
      </c>
      <c r="I600">
        <f t="shared" si="9"/>
        <v>0</v>
      </c>
      <c r="J600">
        <v>0.25</v>
      </c>
      <c r="K600">
        <v>2</v>
      </c>
      <c r="L600">
        <v>25</v>
      </c>
      <c r="M600">
        <v>37.630166670000001</v>
      </c>
      <c r="N600">
        <v>19.11033333</v>
      </c>
      <c r="O600">
        <v>6</v>
      </c>
      <c r="Q600" t="s">
        <v>23</v>
      </c>
      <c r="R600" s="1">
        <v>41432.661111111112</v>
      </c>
      <c r="S600" s="1">
        <v>41433.333333333336</v>
      </c>
      <c r="T600">
        <v>16.149999999999999</v>
      </c>
      <c r="U600">
        <v>158</v>
      </c>
      <c r="V600">
        <v>159</v>
      </c>
      <c r="W600">
        <v>15.867000000000001</v>
      </c>
      <c r="X600">
        <v>8</v>
      </c>
    </row>
    <row r="601" spans="1:24" x14ac:dyDescent="0.2">
      <c r="A601">
        <v>2013002</v>
      </c>
      <c r="B601">
        <v>114</v>
      </c>
      <c r="C601">
        <v>2013002114</v>
      </c>
      <c r="D601" t="s">
        <v>33</v>
      </c>
      <c r="E601" t="str">
        <f>VLOOKUP(D601,[1]!Species_table[[SpeciesID]:[ID_new]],5,FALSE)</f>
        <v>LUTLU04</v>
      </c>
      <c r="F601" t="str">
        <f>VLOOKUP(E601,[1]!Species_table[[ID_new]:[Sci_name_new]],2,FALSE)</f>
        <v>Lutjanus gibbus</v>
      </c>
      <c r="G601" t="str">
        <f>VLOOKUP(E601,[1]!Species_table[[ID_new]:[fam_new]],3,FALSE)</f>
        <v>LUTJANIDAE</v>
      </c>
      <c r="H601" t="s">
        <v>29</v>
      </c>
      <c r="I601">
        <f t="shared" si="9"/>
        <v>1</v>
      </c>
      <c r="J601">
        <v>3.47</v>
      </c>
      <c r="K601">
        <v>6</v>
      </c>
      <c r="L601">
        <v>25</v>
      </c>
      <c r="M601">
        <v>37.630166670000001</v>
      </c>
      <c r="N601">
        <v>19.11033333</v>
      </c>
      <c r="O601">
        <v>6</v>
      </c>
      <c r="Q601" t="s">
        <v>23</v>
      </c>
      <c r="R601" s="1">
        <v>41432.661111111112</v>
      </c>
      <c r="S601" s="1">
        <v>41433.333333333336</v>
      </c>
      <c r="T601">
        <v>16.149999999999999</v>
      </c>
      <c r="U601">
        <v>158</v>
      </c>
      <c r="V601">
        <v>159</v>
      </c>
      <c r="W601">
        <v>15.867000000000001</v>
      </c>
      <c r="X601">
        <v>8</v>
      </c>
    </row>
    <row r="602" spans="1:24" x14ac:dyDescent="0.2">
      <c r="A602">
        <v>2013002</v>
      </c>
      <c r="B602">
        <v>115</v>
      </c>
      <c r="C602">
        <v>2013002115</v>
      </c>
      <c r="D602" t="s">
        <v>72</v>
      </c>
      <c r="E602" t="str">
        <f>VLOOKUP(D602,[1]!Species_table[[SpeciesID]:[ID_new]],5,FALSE)</f>
        <v>EPHPL03</v>
      </c>
      <c r="F602" t="str">
        <f>VLOOKUP(E602,[1]!Species_table[[ID_new]:[Sci_name_new]],2,FALSE)</f>
        <v>Platax orbicularis</v>
      </c>
      <c r="G602" t="str">
        <f>VLOOKUP(E602,[1]!Species_table[[ID_new]:[fam_new]],3,FALSE)</f>
        <v>EPHIPPIDAE</v>
      </c>
      <c r="H602" t="s">
        <v>27</v>
      </c>
      <c r="I602">
        <f t="shared" si="9"/>
        <v>0</v>
      </c>
      <c r="J602">
        <v>3.79</v>
      </c>
      <c r="K602">
        <v>2</v>
      </c>
      <c r="L602">
        <v>26</v>
      </c>
      <c r="M602">
        <v>37.628500000000003</v>
      </c>
      <c r="N602">
        <v>19.109000000000002</v>
      </c>
      <c r="O602">
        <v>6</v>
      </c>
      <c r="Q602" t="s">
        <v>23</v>
      </c>
      <c r="R602" s="1">
        <v>41432.666666666664</v>
      </c>
      <c r="S602" s="1">
        <v>41433.34375</v>
      </c>
      <c r="T602">
        <v>16.25</v>
      </c>
      <c r="U602">
        <v>158</v>
      </c>
      <c r="V602">
        <v>159</v>
      </c>
      <c r="W602">
        <v>16</v>
      </c>
      <c r="X602">
        <v>8.25</v>
      </c>
    </row>
    <row r="603" spans="1:24" x14ac:dyDescent="0.2">
      <c r="A603">
        <v>2013002</v>
      </c>
      <c r="B603">
        <v>115</v>
      </c>
      <c r="C603">
        <v>2013002115</v>
      </c>
      <c r="D603" t="s">
        <v>33</v>
      </c>
      <c r="E603" t="str">
        <f>VLOOKUP(D603,[1]!Species_table[[SpeciesID]:[ID_new]],5,FALSE)</f>
        <v>LUTLU04</v>
      </c>
      <c r="F603" t="str">
        <f>VLOOKUP(E603,[1]!Species_table[[ID_new]:[Sci_name_new]],2,FALSE)</f>
        <v>Lutjanus gibbus</v>
      </c>
      <c r="G603" t="str">
        <f>VLOOKUP(E603,[1]!Species_table[[ID_new]:[fam_new]],3,FALSE)</f>
        <v>LUTJANIDAE</v>
      </c>
      <c r="H603" t="s">
        <v>29</v>
      </c>
      <c r="I603">
        <f t="shared" si="9"/>
        <v>1</v>
      </c>
      <c r="J603">
        <v>1.06</v>
      </c>
      <c r="K603">
        <v>2</v>
      </c>
      <c r="L603">
        <v>26</v>
      </c>
      <c r="M603">
        <v>37.628500000000003</v>
      </c>
      <c r="N603">
        <v>19.109000000000002</v>
      </c>
      <c r="O603">
        <v>6</v>
      </c>
      <c r="Q603" t="s">
        <v>23</v>
      </c>
      <c r="R603" s="1">
        <v>41432.666666666664</v>
      </c>
      <c r="S603" s="1">
        <v>41433.34375</v>
      </c>
      <c r="T603">
        <v>16.25</v>
      </c>
      <c r="U603">
        <v>158</v>
      </c>
      <c r="V603">
        <v>159</v>
      </c>
      <c r="W603">
        <v>16</v>
      </c>
      <c r="X603">
        <v>8.25</v>
      </c>
    </row>
    <row r="604" spans="1:24" x14ac:dyDescent="0.2">
      <c r="A604">
        <v>2013002</v>
      </c>
      <c r="B604">
        <v>116</v>
      </c>
      <c r="C604">
        <v>2013002116</v>
      </c>
      <c r="D604" t="s">
        <v>77</v>
      </c>
      <c r="E604" t="str">
        <f>VLOOKUP(D604,[1]!Species_table[[SpeciesID]:[ID_new]],5,FALSE)</f>
        <v>ACAAC34</v>
      </c>
      <c r="F604" t="str">
        <f>VLOOKUP(E604,[1]!Species_table[[ID_new]:[Sci_name_new]],2,FALSE)</f>
        <v>Acanthurus gahhm</v>
      </c>
      <c r="G604" t="str">
        <f>VLOOKUP(E604,[1]!Species_table[[ID_new]:[fam_new]],3,FALSE)</f>
        <v>ACANTHURIDAE</v>
      </c>
      <c r="H604" t="s">
        <v>78</v>
      </c>
      <c r="I604">
        <f t="shared" si="9"/>
        <v>1</v>
      </c>
      <c r="J604">
        <v>2.41</v>
      </c>
      <c r="K604">
        <v>2</v>
      </c>
      <c r="L604">
        <v>23</v>
      </c>
      <c r="M604">
        <v>37.632833329999997</v>
      </c>
      <c r="N604">
        <v>19.108166669999999</v>
      </c>
      <c r="O604">
        <v>6</v>
      </c>
      <c r="Q604" t="s">
        <v>23</v>
      </c>
      <c r="R604" s="1">
        <v>41432.667361111111</v>
      </c>
      <c r="S604" s="1">
        <v>41433.353472222225</v>
      </c>
      <c r="T604">
        <v>16.483000000000001</v>
      </c>
      <c r="U604">
        <v>158</v>
      </c>
      <c r="V604">
        <v>159</v>
      </c>
      <c r="W604">
        <v>16.016999999999999</v>
      </c>
      <c r="X604">
        <v>8.4830000000000005</v>
      </c>
    </row>
    <row r="605" spans="1:24" x14ac:dyDescent="0.2">
      <c r="A605">
        <v>2013002</v>
      </c>
      <c r="B605">
        <v>117</v>
      </c>
      <c r="C605">
        <v>2013002117</v>
      </c>
      <c r="D605" t="s">
        <v>33</v>
      </c>
      <c r="E605" t="str">
        <f>VLOOKUP(D605,[1]!Species_table[[SpeciesID]:[ID_new]],5,FALSE)</f>
        <v>LUTLU04</v>
      </c>
      <c r="F605" t="str">
        <f>VLOOKUP(E605,[1]!Species_table[[ID_new]:[Sci_name_new]],2,FALSE)</f>
        <v>Lutjanus gibbus</v>
      </c>
      <c r="G605" t="str">
        <f>VLOOKUP(E605,[1]!Species_table[[ID_new]:[fam_new]],3,FALSE)</f>
        <v>LUTJANIDAE</v>
      </c>
      <c r="H605" t="s">
        <v>29</v>
      </c>
      <c r="I605">
        <f t="shared" si="9"/>
        <v>1</v>
      </c>
      <c r="J605">
        <v>1.72</v>
      </c>
      <c r="K605">
        <v>2</v>
      </c>
      <c r="L605">
        <v>31</v>
      </c>
      <c r="M605">
        <v>37.639666669999997</v>
      </c>
      <c r="N605">
        <v>19.101166670000001</v>
      </c>
      <c r="O605">
        <v>6</v>
      </c>
      <c r="Q605" t="s">
        <v>23</v>
      </c>
      <c r="R605" s="1">
        <v>41432.679166666669</v>
      </c>
      <c r="S605" s="1">
        <v>41433.362500000003</v>
      </c>
      <c r="T605">
        <v>16.416</v>
      </c>
      <c r="U605">
        <v>158</v>
      </c>
      <c r="V605">
        <v>159</v>
      </c>
      <c r="W605">
        <v>16.3</v>
      </c>
      <c r="X605">
        <v>8.6999999999999993</v>
      </c>
    </row>
    <row r="606" spans="1:24" x14ac:dyDescent="0.2">
      <c r="A606">
        <v>2013002</v>
      </c>
      <c r="B606">
        <v>118</v>
      </c>
      <c r="C606">
        <v>2013002118</v>
      </c>
      <c r="D606" t="s">
        <v>26</v>
      </c>
      <c r="E606" t="str">
        <f>VLOOKUP(D606,[1]!Species_table[[SpeciesID]:[ID_new]],5,FALSE)</f>
        <v>NOCATCH</v>
      </c>
      <c r="F606" t="str">
        <f>VLOOKUP(E606,[1]!Species_table[[ID_new]:[Sci_name_new]],2,FALSE)</f>
        <v>NO CATCH</v>
      </c>
      <c r="G606" t="str">
        <f>VLOOKUP(E606,[1]!Species_table[[ID_new]:[fam_new]],3,FALSE)</f>
        <v>NO CATCH</v>
      </c>
      <c r="H606" t="s">
        <v>27</v>
      </c>
      <c r="I606">
        <f t="shared" si="9"/>
        <v>0</v>
      </c>
      <c r="J606">
        <v>0</v>
      </c>
      <c r="K606">
        <v>0</v>
      </c>
      <c r="L606">
        <v>50</v>
      </c>
      <c r="M606">
        <v>37.643000000000001</v>
      </c>
      <c r="N606">
        <v>19.104833330000002</v>
      </c>
      <c r="O606">
        <v>6</v>
      </c>
      <c r="Q606" t="s">
        <v>23</v>
      </c>
      <c r="R606" s="1">
        <v>41432.68472222222</v>
      </c>
      <c r="S606" s="1">
        <v>41433.368750000001</v>
      </c>
      <c r="T606">
        <v>16.433</v>
      </c>
      <c r="U606">
        <v>158</v>
      </c>
      <c r="V606">
        <v>159</v>
      </c>
      <c r="W606">
        <v>16.433</v>
      </c>
      <c r="X606">
        <v>8.85</v>
      </c>
    </row>
    <row r="607" spans="1:24" x14ac:dyDescent="0.2">
      <c r="A607">
        <v>2013002</v>
      </c>
      <c r="B607">
        <v>119</v>
      </c>
      <c r="C607">
        <v>2013002119</v>
      </c>
      <c r="D607" t="s">
        <v>26</v>
      </c>
      <c r="E607" t="str">
        <f>VLOOKUP(D607,[1]!Species_table[[SpeciesID]:[ID_new]],5,FALSE)</f>
        <v>NOCATCH</v>
      </c>
      <c r="F607" t="str">
        <f>VLOOKUP(E607,[1]!Species_table[[ID_new]:[Sci_name_new]],2,FALSE)</f>
        <v>NO CATCH</v>
      </c>
      <c r="G607" t="str">
        <f>VLOOKUP(E607,[1]!Species_table[[ID_new]:[fam_new]],3,FALSE)</f>
        <v>NO CATCH</v>
      </c>
      <c r="H607" t="s">
        <v>27</v>
      </c>
      <c r="I607">
        <f t="shared" si="9"/>
        <v>0</v>
      </c>
      <c r="J607">
        <v>0</v>
      </c>
      <c r="K607">
        <v>0</v>
      </c>
      <c r="L607">
        <v>26</v>
      </c>
      <c r="M607">
        <v>37.628</v>
      </c>
      <c r="N607">
        <v>19.119350000000001</v>
      </c>
      <c r="O607">
        <v>6</v>
      </c>
      <c r="Q607" t="s">
        <v>23</v>
      </c>
      <c r="R607" s="1">
        <v>41432.709027777775</v>
      </c>
      <c r="S607" s="1">
        <v>41433.320138888892</v>
      </c>
      <c r="T607">
        <v>14.667</v>
      </c>
      <c r="U607">
        <v>158</v>
      </c>
      <c r="V607">
        <v>159</v>
      </c>
      <c r="W607">
        <v>17.016999999999999</v>
      </c>
      <c r="X607">
        <v>7.6829999999999998</v>
      </c>
    </row>
    <row r="608" spans="1:24" x14ac:dyDescent="0.2">
      <c r="A608">
        <v>2013002</v>
      </c>
      <c r="B608">
        <v>120</v>
      </c>
      <c r="C608">
        <v>2013002120</v>
      </c>
      <c r="D608" t="s">
        <v>26</v>
      </c>
      <c r="E608" t="str">
        <f>VLOOKUP(D608,[1]!Species_table[[SpeciesID]:[ID_new]],5,FALSE)</f>
        <v>NOCATCH</v>
      </c>
      <c r="F608" t="str">
        <f>VLOOKUP(E608,[1]!Species_table[[ID_new]:[Sci_name_new]],2,FALSE)</f>
        <v>NO CATCH</v>
      </c>
      <c r="G608" t="str">
        <f>VLOOKUP(E608,[1]!Species_table[[ID_new]:[fam_new]],3,FALSE)</f>
        <v>NO CATCH</v>
      </c>
      <c r="H608" t="s">
        <v>27</v>
      </c>
      <c r="I608">
        <f t="shared" si="9"/>
        <v>0</v>
      </c>
      <c r="J608">
        <v>0</v>
      </c>
      <c r="K608">
        <v>0</v>
      </c>
      <c r="L608">
        <v>20</v>
      </c>
      <c r="M608">
        <v>37.61</v>
      </c>
      <c r="N608">
        <v>19.143333330000001</v>
      </c>
      <c r="O608">
        <v>6</v>
      </c>
      <c r="Q608" t="s">
        <v>23</v>
      </c>
      <c r="R608" s="1">
        <v>41432.72152777778</v>
      </c>
      <c r="S608" s="1">
        <v>41433.28402777778</v>
      </c>
      <c r="T608">
        <v>13.5</v>
      </c>
      <c r="U608">
        <v>158</v>
      </c>
      <c r="V608">
        <v>159</v>
      </c>
      <c r="W608">
        <v>17.317</v>
      </c>
      <c r="X608">
        <v>6.8170000000000002</v>
      </c>
    </row>
    <row r="609" spans="1:24" x14ac:dyDescent="0.2">
      <c r="A609">
        <v>2013002</v>
      </c>
      <c r="B609">
        <v>121</v>
      </c>
      <c r="C609">
        <v>2013002121</v>
      </c>
      <c r="D609" t="s">
        <v>33</v>
      </c>
      <c r="E609" t="str">
        <f>VLOOKUP(D609,[1]!Species_table[[SpeciesID]:[ID_new]],5,FALSE)</f>
        <v>LUTLU04</v>
      </c>
      <c r="F609" t="str">
        <f>VLOOKUP(E609,[1]!Species_table[[ID_new]:[Sci_name_new]],2,FALSE)</f>
        <v>Lutjanus gibbus</v>
      </c>
      <c r="G609" t="str">
        <f>VLOOKUP(E609,[1]!Species_table[[ID_new]:[fam_new]],3,FALSE)</f>
        <v>LUTJANIDAE</v>
      </c>
      <c r="H609" t="s">
        <v>29</v>
      </c>
      <c r="I609">
        <f t="shared" si="9"/>
        <v>1</v>
      </c>
      <c r="J609">
        <v>1.1299999999999999</v>
      </c>
      <c r="K609">
        <v>3</v>
      </c>
      <c r="L609">
        <v>12</v>
      </c>
      <c r="M609">
        <v>37.615000000000002</v>
      </c>
      <c r="N609">
        <v>19.143333330000001</v>
      </c>
      <c r="O609">
        <v>6</v>
      </c>
      <c r="Q609" t="s">
        <v>23</v>
      </c>
      <c r="R609" s="1">
        <v>41432.72152777778</v>
      </c>
      <c r="S609" s="1">
        <v>41433.274305555555</v>
      </c>
      <c r="T609">
        <v>13.282999999999999</v>
      </c>
      <c r="U609">
        <v>158</v>
      </c>
      <c r="V609">
        <v>159</v>
      </c>
      <c r="W609">
        <v>17.317</v>
      </c>
      <c r="X609">
        <v>6.5830000000000002</v>
      </c>
    </row>
    <row r="610" spans="1:24" x14ac:dyDescent="0.2">
      <c r="A610">
        <v>2013002</v>
      </c>
      <c r="B610">
        <v>122</v>
      </c>
      <c r="C610">
        <v>2013002122</v>
      </c>
      <c r="D610" t="s">
        <v>114</v>
      </c>
      <c r="E610" t="str">
        <f>VLOOKUP(D610,[1]!Species_table[[SpeciesID]:[ID_new]],5,FALSE)</f>
        <v>CAREL01</v>
      </c>
      <c r="F610" t="str">
        <f>VLOOKUP(E610,[1]!Species_table[[ID_new]:[Sci_name_new]],2,FALSE)</f>
        <v>Elagatis bipinnulata</v>
      </c>
      <c r="G610" t="str">
        <f>VLOOKUP(E610,[1]!Species_table[[ID_new]:[fam_new]],3,FALSE)</f>
        <v>CARANGIDAE</v>
      </c>
      <c r="H610" t="s">
        <v>25</v>
      </c>
      <c r="I610">
        <f t="shared" si="9"/>
        <v>0</v>
      </c>
      <c r="J610">
        <v>0.68</v>
      </c>
      <c r="K610">
        <v>1</v>
      </c>
      <c r="L610">
        <v>0</v>
      </c>
      <c r="M610">
        <v>37.616666670000001</v>
      </c>
      <c r="N610">
        <v>19.148</v>
      </c>
      <c r="O610">
        <v>6</v>
      </c>
      <c r="Q610" t="s">
        <v>38</v>
      </c>
      <c r="R610" s="1">
        <v>41432</v>
      </c>
      <c r="S610" s="1">
        <v>41433</v>
      </c>
      <c r="T610">
        <v>24</v>
      </c>
      <c r="U610">
        <v>158</v>
      </c>
      <c r="V610">
        <v>159</v>
      </c>
      <c r="W610">
        <v>0</v>
      </c>
      <c r="X610">
        <v>0</v>
      </c>
    </row>
    <row r="611" spans="1:24" x14ac:dyDescent="0.2">
      <c r="A611">
        <v>2013002</v>
      </c>
      <c r="B611">
        <v>122</v>
      </c>
      <c r="C611">
        <v>2013002122</v>
      </c>
      <c r="D611" t="s">
        <v>115</v>
      </c>
      <c r="E611" t="str">
        <f>VLOOKUP(D611,[1]!Species_table[[SpeciesID]:[ID_new]],5,FALSE)</f>
        <v>CARSC01</v>
      </c>
      <c r="F611" t="str">
        <f>VLOOKUP(E611,[1]!Species_table[[ID_new]:[Sci_name_new]],2,FALSE)</f>
        <v>Scomberoides tol</v>
      </c>
      <c r="G611" t="str">
        <f>VLOOKUP(E611,[1]!Species_table[[ID_new]:[fam_new]],3,FALSE)</f>
        <v>CARANGIDAE</v>
      </c>
      <c r="H611" t="s">
        <v>22</v>
      </c>
      <c r="I611">
        <f t="shared" si="9"/>
        <v>1</v>
      </c>
      <c r="J611">
        <v>2.57</v>
      </c>
      <c r="K611">
        <v>4</v>
      </c>
      <c r="L611">
        <v>0</v>
      </c>
      <c r="M611">
        <v>37.616666670000001</v>
      </c>
      <c r="N611">
        <v>19.148</v>
      </c>
      <c r="O611">
        <v>6</v>
      </c>
      <c r="Q611" t="s">
        <v>38</v>
      </c>
      <c r="R611" s="1">
        <v>41432</v>
      </c>
      <c r="S611" s="1">
        <v>41433</v>
      </c>
      <c r="T611">
        <v>24</v>
      </c>
      <c r="U611">
        <v>158</v>
      </c>
      <c r="V611">
        <v>159</v>
      </c>
      <c r="W611">
        <v>0</v>
      </c>
      <c r="X611">
        <v>0</v>
      </c>
    </row>
    <row r="612" spans="1:24" x14ac:dyDescent="0.2">
      <c r="A612">
        <v>2013002</v>
      </c>
      <c r="B612">
        <v>122</v>
      </c>
      <c r="C612">
        <v>2013002122</v>
      </c>
      <c r="D612" t="s">
        <v>21</v>
      </c>
      <c r="E612" t="str">
        <f>VLOOKUP(D612,[1]!Species_table[[SpeciesID]:[ID_new]],5,FALSE)</f>
        <v>CARSC04</v>
      </c>
      <c r="F612" t="str">
        <f>VLOOKUP(E612,[1]!Species_table[[ID_new]:[Sci_name_new]],2,FALSE)</f>
        <v>Scomberoides lysan</v>
      </c>
      <c r="G612" t="str">
        <f>VLOOKUP(E612,[1]!Species_table[[ID_new]:[fam_new]],3,FALSE)</f>
        <v>CARANGIDAE</v>
      </c>
      <c r="H612" t="s">
        <v>22</v>
      </c>
      <c r="I612">
        <f t="shared" si="9"/>
        <v>1</v>
      </c>
      <c r="J612">
        <v>15.71</v>
      </c>
      <c r="K612">
        <v>14</v>
      </c>
      <c r="L612">
        <v>0</v>
      </c>
      <c r="M612">
        <v>37.616666670000001</v>
      </c>
      <c r="N612">
        <v>19.148</v>
      </c>
      <c r="O612">
        <v>6</v>
      </c>
      <c r="Q612" t="s">
        <v>38</v>
      </c>
      <c r="R612" s="1">
        <v>41432</v>
      </c>
      <c r="S612" s="1">
        <v>41433</v>
      </c>
      <c r="T612">
        <v>24</v>
      </c>
      <c r="U612">
        <v>158</v>
      </c>
      <c r="V612">
        <v>159</v>
      </c>
      <c r="W612">
        <v>0</v>
      </c>
      <c r="X612">
        <v>0</v>
      </c>
    </row>
    <row r="613" spans="1:24" x14ac:dyDescent="0.2">
      <c r="A613">
        <v>2013002</v>
      </c>
      <c r="B613">
        <v>122</v>
      </c>
      <c r="C613">
        <v>2013002122</v>
      </c>
      <c r="D613" t="s">
        <v>116</v>
      </c>
      <c r="E613" t="str">
        <f>VLOOKUP(D613,[1]!Species_table[[SpeciesID]:[ID_new]],5,FALSE)</f>
        <v>LETLE11</v>
      </c>
      <c r="F613" t="str">
        <f>VLOOKUP(E613,[1]!Species_table[[ID_new]:[Sci_name_new]],2,FALSE)</f>
        <v xml:space="preserve">Lethrinus microdon </v>
      </c>
      <c r="G613" t="str">
        <f>VLOOKUP(E613,[1]!Species_table[[ID_new]:[fam_new]],3,FALSE)</f>
        <v>LETHRINIDAE</v>
      </c>
      <c r="H613" t="s">
        <v>44</v>
      </c>
      <c r="I613">
        <f t="shared" si="9"/>
        <v>1</v>
      </c>
      <c r="J613">
        <v>7.0000000000000007E-2</v>
      </c>
      <c r="K613">
        <v>1</v>
      </c>
      <c r="L613">
        <v>0</v>
      </c>
      <c r="M613">
        <v>37.616666670000001</v>
      </c>
      <c r="N613">
        <v>19.148</v>
      </c>
      <c r="O613">
        <v>6</v>
      </c>
      <c r="Q613" t="s">
        <v>38</v>
      </c>
      <c r="R613" s="1">
        <v>41432</v>
      </c>
      <c r="S613" s="1">
        <v>41433</v>
      </c>
      <c r="T613">
        <v>24</v>
      </c>
      <c r="U613">
        <v>158</v>
      </c>
      <c r="V613">
        <v>159</v>
      </c>
      <c r="W613">
        <v>0</v>
      </c>
      <c r="X613">
        <v>0</v>
      </c>
    </row>
    <row r="614" spans="1:24" x14ac:dyDescent="0.2">
      <c r="A614">
        <v>2013002</v>
      </c>
      <c r="B614">
        <v>122</v>
      </c>
      <c r="C614">
        <v>2013002122</v>
      </c>
      <c r="D614" t="s">
        <v>24</v>
      </c>
      <c r="E614" t="str">
        <f>VLOOKUP(D614,[1]!Species_table[[SpeciesID]:[ID_new]],5,FALSE)</f>
        <v>SCMGR02</v>
      </c>
      <c r="F614" t="str">
        <f>VLOOKUP(E614,[1]!Species_table[[ID_new]:[Sci_name_new]],2,FALSE)</f>
        <v>Grammatorcynus bilineatus</v>
      </c>
      <c r="G614" t="str">
        <f>VLOOKUP(E614,[1]!Species_table[[ID_new]:[fam_new]],3,FALSE)</f>
        <v>SCOMBRIDAE</v>
      </c>
      <c r="H614" t="s">
        <v>25</v>
      </c>
      <c r="I614">
        <f t="shared" si="9"/>
        <v>1</v>
      </c>
      <c r="J614">
        <v>0.66</v>
      </c>
      <c r="K614">
        <v>1</v>
      </c>
      <c r="L614">
        <v>0</v>
      </c>
      <c r="M614">
        <v>37.616666670000001</v>
      </c>
      <c r="N614">
        <v>19.148</v>
      </c>
      <c r="O614">
        <v>6</v>
      </c>
      <c r="Q614" t="s">
        <v>38</v>
      </c>
      <c r="R614" s="1">
        <v>41432</v>
      </c>
      <c r="S614" s="1">
        <v>41433</v>
      </c>
      <c r="T614">
        <v>24</v>
      </c>
      <c r="U614">
        <v>158</v>
      </c>
      <c r="V614">
        <v>159</v>
      </c>
      <c r="W614">
        <v>0</v>
      </c>
      <c r="X614">
        <v>0</v>
      </c>
    </row>
    <row r="615" spans="1:24" x14ac:dyDescent="0.2">
      <c r="A615">
        <v>2013002</v>
      </c>
      <c r="B615">
        <v>123</v>
      </c>
      <c r="C615">
        <v>2013002123</v>
      </c>
      <c r="D615" t="s">
        <v>68</v>
      </c>
      <c r="E615" t="str">
        <f>VLOOKUP(D615,[1]!Species_table[[SpeciesID]:[ID_new]],5,FALSE)</f>
        <v>CARCA04</v>
      </c>
      <c r="F615" t="str">
        <f>VLOOKUP(E615,[1]!Species_table[[ID_new]:[Sci_name_new]],2,FALSE)</f>
        <v>Caranx sexfasciatus</v>
      </c>
      <c r="G615" t="str">
        <f>VLOOKUP(E615,[1]!Species_table[[ID_new]:[fam_new]],3,FALSE)</f>
        <v>CARANGIDAE</v>
      </c>
      <c r="H615" t="s">
        <v>22</v>
      </c>
      <c r="I615">
        <f t="shared" si="9"/>
        <v>1</v>
      </c>
      <c r="J615">
        <v>3.8</v>
      </c>
      <c r="K615">
        <v>6</v>
      </c>
      <c r="L615">
        <v>0</v>
      </c>
      <c r="M615">
        <v>37.616666670000001</v>
      </c>
      <c r="N615">
        <v>19.148</v>
      </c>
      <c r="O615">
        <v>6</v>
      </c>
      <c r="Q615" t="s">
        <v>83</v>
      </c>
      <c r="R615" s="1">
        <v>41432</v>
      </c>
      <c r="S615" s="1">
        <v>41433</v>
      </c>
      <c r="T615">
        <v>24</v>
      </c>
      <c r="U615">
        <v>158</v>
      </c>
      <c r="V615">
        <v>159</v>
      </c>
      <c r="W615">
        <v>0</v>
      </c>
      <c r="X615">
        <v>0</v>
      </c>
    </row>
    <row r="616" spans="1:24" x14ac:dyDescent="0.2">
      <c r="A616">
        <v>2013002</v>
      </c>
      <c r="B616">
        <v>123</v>
      </c>
      <c r="C616">
        <v>2013002123</v>
      </c>
      <c r="D616" t="s">
        <v>69</v>
      </c>
      <c r="E616" t="str">
        <f>VLOOKUP(D616,[1]!Species_table[[SpeciesID]:[ID_new]],5,FALSE)</f>
        <v>CARCA05</v>
      </c>
      <c r="F616" t="str">
        <f>VLOOKUP(E616,[1]!Species_table[[ID_new]:[Sci_name_new]],2,FALSE)</f>
        <v>Caranx melampygus</v>
      </c>
      <c r="G616" t="str">
        <f>VLOOKUP(E616,[1]!Species_table[[ID_new]:[fam_new]],3,FALSE)</f>
        <v>CARANGIDAE</v>
      </c>
      <c r="H616" t="s">
        <v>22</v>
      </c>
      <c r="I616">
        <f t="shared" si="9"/>
        <v>1</v>
      </c>
      <c r="J616">
        <v>3.93</v>
      </c>
      <c r="K616">
        <v>2</v>
      </c>
      <c r="L616">
        <v>0</v>
      </c>
      <c r="M616">
        <v>37.616666670000001</v>
      </c>
      <c r="N616">
        <v>19.148</v>
      </c>
      <c r="O616">
        <v>6</v>
      </c>
      <c r="Q616" t="s">
        <v>83</v>
      </c>
      <c r="R616" s="1">
        <v>41432</v>
      </c>
      <c r="S616" s="1">
        <v>41433</v>
      </c>
      <c r="T616">
        <v>24</v>
      </c>
      <c r="U616">
        <v>158</v>
      </c>
      <c r="V616">
        <v>159</v>
      </c>
      <c r="W616">
        <v>0</v>
      </c>
      <c r="X616">
        <v>0</v>
      </c>
    </row>
    <row r="617" spans="1:24" x14ac:dyDescent="0.2">
      <c r="A617">
        <v>2013002</v>
      </c>
      <c r="B617">
        <v>123</v>
      </c>
      <c r="C617">
        <v>2013002123</v>
      </c>
      <c r="D617" t="s">
        <v>59</v>
      </c>
      <c r="E617" t="str">
        <f>VLOOKUP(D617,[1]!Species_table[[SpeciesID]:[ID_new]],5,FALSE)</f>
        <v>LETLE05</v>
      </c>
      <c r="F617" t="str">
        <f>VLOOKUP(E617,[1]!Species_table[[ID_new]:[Sci_name_new]],2,FALSE)</f>
        <v xml:space="preserve">Lethrinus elongatus </v>
      </c>
      <c r="G617" t="str">
        <f>VLOOKUP(E617,[1]!Species_table[[ID_new]:[fam_new]],3,FALSE)</f>
        <v>LETHRINIDAE</v>
      </c>
      <c r="H617" t="s">
        <v>44</v>
      </c>
      <c r="I617">
        <f t="shared" si="9"/>
        <v>1</v>
      </c>
      <c r="J617">
        <v>1.41</v>
      </c>
      <c r="K617">
        <v>2</v>
      </c>
      <c r="L617">
        <v>0</v>
      </c>
      <c r="M617">
        <v>37.616666670000001</v>
      </c>
      <c r="N617">
        <v>19.148</v>
      </c>
      <c r="O617">
        <v>6</v>
      </c>
      <c r="Q617" t="s">
        <v>83</v>
      </c>
      <c r="R617" s="1">
        <v>41432</v>
      </c>
      <c r="S617" s="1">
        <v>41433</v>
      </c>
      <c r="T617">
        <v>24</v>
      </c>
      <c r="U617">
        <v>158</v>
      </c>
      <c r="V617">
        <v>159</v>
      </c>
      <c r="W617">
        <v>0</v>
      </c>
      <c r="X617">
        <v>0</v>
      </c>
    </row>
    <row r="618" spans="1:24" x14ac:dyDescent="0.2">
      <c r="A618">
        <v>2013002</v>
      </c>
      <c r="B618">
        <v>123</v>
      </c>
      <c r="C618">
        <v>2013002123</v>
      </c>
      <c r="D618" t="s">
        <v>56</v>
      </c>
      <c r="E618" t="str">
        <f>VLOOKUP(D618,[1]!Species_table[[SpeciesID]:[ID_new]],5,FALSE)</f>
        <v>SCMSM03</v>
      </c>
      <c r="F618" t="str">
        <f>VLOOKUP(E618,[1]!Species_table[[ID_new]:[Sci_name_new]],2,FALSE)</f>
        <v>Scomberomorus commerson</v>
      </c>
      <c r="G618" t="str">
        <f>VLOOKUP(E618,[1]!Species_table[[ID_new]:[fam_new]],3,FALSE)</f>
        <v>SCOMBRIDAE</v>
      </c>
      <c r="H618" t="s">
        <v>25</v>
      </c>
      <c r="I618">
        <f t="shared" si="9"/>
        <v>1</v>
      </c>
      <c r="J618">
        <v>5.0199999999999996</v>
      </c>
      <c r="K618">
        <v>1</v>
      </c>
      <c r="L618">
        <v>0</v>
      </c>
      <c r="M618">
        <v>37.616666670000001</v>
      </c>
      <c r="N618">
        <v>19.148</v>
      </c>
      <c r="O618">
        <v>6</v>
      </c>
      <c r="Q618" t="s">
        <v>83</v>
      </c>
      <c r="R618" s="1">
        <v>41432</v>
      </c>
      <c r="S618" s="1">
        <v>41433</v>
      </c>
      <c r="T618">
        <v>24</v>
      </c>
      <c r="U618">
        <v>158</v>
      </c>
      <c r="V618">
        <v>159</v>
      </c>
      <c r="W618">
        <v>0</v>
      </c>
      <c r="X618">
        <v>0</v>
      </c>
    </row>
    <row r="619" spans="1:24" x14ac:dyDescent="0.2">
      <c r="A619">
        <v>2013002</v>
      </c>
      <c r="B619">
        <v>123</v>
      </c>
      <c r="C619">
        <v>2013002123</v>
      </c>
      <c r="D619" t="s">
        <v>40</v>
      </c>
      <c r="E619" t="str">
        <f>VLOOKUP(D619,[1]!Species_table[[SpeciesID]:[ID_new]],5,FALSE)</f>
        <v>SERAE01</v>
      </c>
      <c r="F619" t="str">
        <f>VLOOKUP(E619,[1]!Species_table[[ID_new]:[Sci_name_new]],2,FALSE)</f>
        <v>Cephaplpholis rogaa</v>
      </c>
      <c r="G619" t="str">
        <f>VLOOKUP(E619,[1]!Species_table[[ID_new]:[fam_new]],3,FALSE)</f>
        <v>SERRANIDAE</v>
      </c>
      <c r="H619" t="s">
        <v>36</v>
      </c>
      <c r="I619">
        <f t="shared" si="9"/>
        <v>1</v>
      </c>
      <c r="J619">
        <v>0.24</v>
      </c>
      <c r="K619">
        <v>1</v>
      </c>
      <c r="L619">
        <v>0</v>
      </c>
      <c r="M619">
        <v>37.616666670000001</v>
      </c>
      <c r="N619">
        <v>19.148</v>
      </c>
      <c r="O619">
        <v>6</v>
      </c>
      <c r="Q619" t="s">
        <v>83</v>
      </c>
      <c r="R619" s="1">
        <v>41432</v>
      </c>
      <c r="S619" s="1">
        <v>41433</v>
      </c>
      <c r="T619">
        <v>24</v>
      </c>
      <c r="U619">
        <v>158</v>
      </c>
      <c r="V619">
        <v>159</v>
      </c>
      <c r="W619">
        <v>0</v>
      </c>
      <c r="X619">
        <v>0</v>
      </c>
    </row>
    <row r="620" spans="1:24" x14ac:dyDescent="0.2">
      <c r="A620">
        <v>2013002</v>
      </c>
      <c r="B620">
        <v>123</v>
      </c>
      <c r="C620">
        <v>2013002123</v>
      </c>
      <c r="D620" t="s">
        <v>41</v>
      </c>
      <c r="E620" t="str">
        <f>VLOOKUP(D620,[1]!Species_table[[SpeciesID]:[ID_new]],5,FALSE)</f>
        <v>SERCE07</v>
      </c>
      <c r="F620" t="str">
        <f>VLOOKUP(E620,[1]!Species_table[[ID_new]:[Sci_name_new]],2,FALSE)</f>
        <v>Cephalopholis argus</v>
      </c>
      <c r="G620" t="str">
        <f>VLOOKUP(E620,[1]!Species_table[[ID_new]:[fam_new]],3,FALSE)</f>
        <v>SERRANIDAE</v>
      </c>
      <c r="H620" t="s">
        <v>36</v>
      </c>
      <c r="I620">
        <f t="shared" si="9"/>
        <v>1</v>
      </c>
      <c r="J620">
        <v>1</v>
      </c>
      <c r="K620">
        <v>3</v>
      </c>
      <c r="L620">
        <v>0</v>
      </c>
      <c r="M620">
        <v>37.616666670000001</v>
      </c>
      <c r="N620">
        <v>19.148</v>
      </c>
      <c r="O620">
        <v>6</v>
      </c>
      <c r="Q620" t="s">
        <v>83</v>
      </c>
      <c r="R620" s="1">
        <v>41432</v>
      </c>
      <c r="S620" s="1">
        <v>41433</v>
      </c>
      <c r="T620">
        <v>24</v>
      </c>
      <c r="U620">
        <v>158</v>
      </c>
      <c r="V620">
        <v>159</v>
      </c>
      <c r="W620">
        <v>0</v>
      </c>
      <c r="X620">
        <v>0</v>
      </c>
    </row>
    <row r="621" spans="1:24" x14ac:dyDescent="0.2">
      <c r="A621">
        <v>2013002</v>
      </c>
      <c r="B621">
        <v>123</v>
      </c>
      <c r="C621">
        <v>2013002123</v>
      </c>
      <c r="D621" t="s">
        <v>108</v>
      </c>
      <c r="E621" t="str">
        <f>VLOOKUP(D621,[1]!Species_table[[SpeciesID]:[ID_new]],5,FALSE)</f>
        <v>SERCE09</v>
      </c>
      <c r="F621" t="str">
        <f>VLOOKUP(E621,[1]!Species_table[[ID_new]:[Sci_name_new]],2,FALSE)</f>
        <v>Cephalopholis miniatus</v>
      </c>
      <c r="G621" t="str">
        <f>VLOOKUP(E621,[1]!Species_table[[ID_new]:[fam_new]],3,FALSE)</f>
        <v>SERRANIDAE</v>
      </c>
      <c r="H621" t="s">
        <v>36</v>
      </c>
      <c r="I621">
        <f t="shared" si="9"/>
        <v>1</v>
      </c>
      <c r="J621">
        <v>0.57999999999999996</v>
      </c>
      <c r="K621">
        <v>2</v>
      </c>
      <c r="L621">
        <v>0</v>
      </c>
      <c r="M621">
        <v>37.616666670000001</v>
      </c>
      <c r="N621">
        <v>19.148</v>
      </c>
      <c r="O621">
        <v>6</v>
      </c>
      <c r="Q621" t="s">
        <v>83</v>
      </c>
      <c r="R621" s="1">
        <v>41432</v>
      </c>
      <c r="S621" s="1">
        <v>41433</v>
      </c>
      <c r="T621">
        <v>24</v>
      </c>
      <c r="U621">
        <v>158</v>
      </c>
      <c r="V621">
        <v>159</v>
      </c>
      <c r="W621">
        <v>0</v>
      </c>
      <c r="X621">
        <v>0</v>
      </c>
    </row>
    <row r="622" spans="1:24" x14ac:dyDescent="0.2">
      <c r="A622">
        <v>2013002</v>
      </c>
      <c r="B622">
        <v>123</v>
      </c>
      <c r="C622">
        <v>2013002123</v>
      </c>
      <c r="D622" t="s">
        <v>47</v>
      </c>
      <c r="E622" t="str">
        <f>VLOOKUP(D622,[1]!Species_table[[SpeciesID]:[ID_new]],5,FALSE)</f>
        <v>SEREP07</v>
      </c>
      <c r="F622" t="str">
        <f>VLOOKUP(E622,[1]!Species_table[[ID_new]:[Sci_name_new]],2,FALSE)</f>
        <v>Epinephelus tauvina</v>
      </c>
      <c r="G622" t="str">
        <f>VLOOKUP(E622,[1]!Species_table[[ID_new]:[fam_new]],3,FALSE)</f>
        <v>SERRANIDAE</v>
      </c>
      <c r="H622" t="s">
        <v>36</v>
      </c>
      <c r="I622">
        <f t="shared" si="9"/>
        <v>1</v>
      </c>
      <c r="J622">
        <v>5.79</v>
      </c>
      <c r="K622">
        <v>2</v>
      </c>
      <c r="L622">
        <v>0</v>
      </c>
      <c r="M622">
        <v>37.616666670000001</v>
      </c>
      <c r="N622">
        <v>19.148</v>
      </c>
      <c r="O622">
        <v>6</v>
      </c>
      <c r="Q622" t="s">
        <v>83</v>
      </c>
      <c r="R622" s="1">
        <v>41432</v>
      </c>
      <c r="S622" s="1">
        <v>41433</v>
      </c>
      <c r="T622">
        <v>24</v>
      </c>
      <c r="U622">
        <v>158</v>
      </c>
      <c r="V622">
        <v>159</v>
      </c>
      <c r="W622">
        <v>0</v>
      </c>
      <c r="X622">
        <v>0</v>
      </c>
    </row>
    <row r="623" spans="1:24" x14ac:dyDescent="0.2">
      <c r="A623">
        <v>2013002</v>
      </c>
      <c r="B623">
        <v>123</v>
      </c>
      <c r="C623">
        <v>2013002123</v>
      </c>
      <c r="D623" t="s">
        <v>110</v>
      </c>
      <c r="E623" t="str">
        <f>VLOOKUP(D623,[1]!Species_table[[SpeciesID]:[ID_new]],5,FALSE)</f>
        <v>SERVA01</v>
      </c>
      <c r="F623" t="str">
        <f>VLOOKUP(E623,[1]!Species_table[[ID_new]:[Sci_name_new]],2,FALSE)</f>
        <v>Variola louti</v>
      </c>
      <c r="G623" t="str">
        <f>VLOOKUP(E623,[1]!Species_table[[ID_new]:[fam_new]],3,FALSE)</f>
        <v>SERRANIDAE</v>
      </c>
      <c r="H623" t="s">
        <v>36</v>
      </c>
      <c r="I623">
        <f t="shared" si="9"/>
        <v>1</v>
      </c>
      <c r="J623">
        <v>0.73</v>
      </c>
      <c r="K623">
        <v>11</v>
      </c>
      <c r="L623">
        <v>0</v>
      </c>
      <c r="M623">
        <v>37.616666670000001</v>
      </c>
      <c r="N623">
        <v>19.148</v>
      </c>
      <c r="O623">
        <v>6</v>
      </c>
      <c r="Q623" t="s">
        <v>83</v>
      </c>
      <c r="R623" s="1">
        <v>41432</v>
      </c>
      <c r="S623" s="1">
        <v>41433</v>
      </c>
      <c r="T623">
        <v>24</v>
      </c>
      <c r="U623">
        <v>158</v>
      </c>
      <c r="V623">
        <v>159</v>
      </c>
      <c r="W623">
        <v>0</v>
      </c>
      <c r="X623">
        <v>0</v>
      </c>
    </row>
    <row r="624" spans="1:24" x14ac:dyDescent="0.2">
      <c r="A624">
        <v>2013002</v>
      </c>
      <c r="B624">
        <v>123</v>
      </c>
      <c r="C624">
        <v>2013002123</v>
      </c>
      <c r="D624" t="s">
        <v>90</v>
      </c>
      <c r="E624" t="str">
        <f>VLOOKUP(D624,[1]!Species_table[[SpeciesID]:[ID_new]],5,FALSE)</f>
        <v>SPHSP20</v>
      </c>
      <c r="F624" t="str">
        <f>VLOOKUP(E624,[1]!Species_table[[ID_new]:[Sci_name_new]],2,FALSE)</f>
        <v>Sphyraena qenie</v>
      </c>
      <c r="G624" t="str">
        <f>VLOOKUP(E624,[1]!Species_table[[ID_new]:[fam_new]],3,FALSE)</f>
        <v>SPHYRAENIDAE</v>
      </c>
      <c r="H624" t="s">
        <v>27</v>
      </c>
      <c r="I624">
        <f t="shared" si="9"/>
        <v>0</v>
      </c>
      <c r="J624">
        <v>4.4400000000000004</v>
      </c>
      <c r="K624">
        <v>6</v>
      </c>
      <c r="L624">
        <v>0</v>
      </c>
      <c r="M624">
        <v>37.616666670000001</v>
      </c>
      <c r="N624">
        <v>19.148</v>
      </c>
      <c r="O624">
        <v>6</v>
      </c>
      <c r="Q624" t="s">
        <v>83</v>
      </c>
      <c r="R624" s="1">
        <v>41432</v>
      </c>
      <c r="S624" s="1">
        <v>41433</v>
      </c>
      <c r="T624">
        <v>24</v>
      </c>
      <c r="U624">
        <v>158</v>
      </c>
      <c r="V624">
        <v>159</v>
      </c>
      <c r="W624">
        <v>0</v>
      </c>
      <c r="X624">
        <v>0</v>
      </c>
    </row>
    <row r="625" spans="1:24" x14ac:dyDescent="0.2">
      <c r="A625">
        <v>2013002</v>
      </c>
      <c r="B625">
        <v>124</v>
      </c>
      <c r="C625">
        <v>2013002124</v>
      </c>
      <c r="D625" t="s">
        <v>73</v>
      </c>
      <c r="E625" t="str">
        <f>VLOOKUP(D625,[1]!Species_table[[SpeciesID]:[ID_new]],5,FALSE)</f>
        <v>LUTLU18</v>
      </c>
      <c r="F625" t="str">
        <f>VLOOKUP(E625,[1]!Species_table[[ID_new]:[Sci_name_new]],2,FALSE)</f>
        <v>Lutjanus kasmira</v>
      </c>
      <c r="G625" t="str">
        <f>VLOOKUP(E625,[1]!Species_table[[ID_new]:[fam_new]],3,FALSE)</f>
        <v>LUTJANIDAE</v>
      </c>
      <c r="H625" t="s">
        <v>29</v>
      </c>
      <c r="I625">
        <f t="shared" si="9"/>
        <v>1</v>
      </c>
      <c r="J625">
        <v>0.33</v>
      </c>
      <c r="K625">
        <v>1</v>
      </c>
      <c r="L625">
        <v>60</v>
      </c>
      <c r="M625">
        <v>37.723166669999998</v>
      </c>
      <c r="N625">
        <v>19.235499999999998</v>
      </c>
      <c r="O625">
        <v>6</v>
      </c>
      <c r="Q625" t="s">
        <v>23</v>
      </c>
      <c r="R625" s="1">
        <v>41433.522916666669</v>
      </c>
      <c r="S625" s="1">
        <v>41434.30972222222</v>
      </c>
      <c r="T625">
        <v>18.899999999999999</v>
      </c>
      <c r="U625">
        <v>159</v>
      </c>
      <c r="V625">
        <v>160</v>
      </c>
      <c r="W625">
        <v>12.55</v>
      </c>
      <c r="X625">
        <v>7.4329999999999998</v>
      </c>
    </row>
    <row r="626" spans="1:24" x14ac:dyDescent="0.2">
      <c r="A626">
        <v>2013002</v>
      </c>
      <c r="B626">
        <v>125</v>
      </c>
      <c r="C626">
        <v>2013002125</v>
      </c>
      <c r="D626" t="s">
        <v>43</v>
      </c>
      <c r="E626" t="str">
        <f>VLOOKUP(D626,[1]!Species_table[[SpeciesID]:[ID_new]],5,FALSE)</f>
        <v>LETLE13</v>
      </c>
      <c r="F626" t="str">
        <f>VLOOKUP(E626,[1]!Species_table[[ID_new]:[Sci_name_new]],2,FALSE)</f>
        <v>Lethrinus mahsena</v>
      </c>
      <c r="G626" t="str">
        <f>VLOOKUP(E626,[1]!Species_table[[ID_new]:[fam_new]],3,FALSE)</f>
        <v>LETHRINIDAE</v>
      </c>
      <c r="H626" t="s">
        <v>44</v>
      </c>
      <c r="I626">
        <f t="shared" si="9"/>
        <v>1</v>
      </c>
      <c r="J626">
        <v>1.27</v>
      </c>
      <c r="K626">
        <v>1</v>
      </c>
      <c r="L626">
        <v>40</v>
      </c>
      <c r="M626">
        <v>37.72516667</v>
      </c>
      <c r="N626">
        <v>19.234500000000001</v>
      </c>
      <c r="O626">
        <v>6</v>
      </c>
      <c r="Q626" t="s">
        <v>23</v>
      </c>
      <c r="R626" s="1">
        <v>41433.527777777781</v>
      </c>
      <c r="S626" s="1">
        <v>41434.304861111108</v>
      </c>
      <c r="T626">
        <v>18.666</v>
      </c>
      <c r="U626">
        <v>159</v>
      </c>
      <c r="V626">
        <v>160</v>
      </c>
      <c r="W626">
        <v>12.667</v>
      </c>
      <c r="X626">
        <v>7.3170000000000002</v>
      </c>
    </row>
    <row r="627" spans="1:24" x14ac:dyDescent="0.2">
      <c r="A627">
        <v>2013002</v>
      </c>
      <c r="B627">
        <v>126</v>
      </c>
      <c r="C627">
        <v>2013002126</v>
      </c>
      <c r="D627" t="s">
        <v>43</v>
      </c>
      <c r="E627" t="str">
        <f>VLOOKUP(D627,[1]!Species_table[[SpeciesID]:[ID_new]],5,FALSE)</f>
        <v>LETLE13</v>
      </c>
      <c r="F627" t="str">
        <f>VLOOKUP(E627,[1]!Species_table[[ID_new]:[Sci_name_new]],2,FALSE)</f>
        <v>Lethrinus mahsena</v>
      </c>
      <c r="G627" t="str">
        <f>VLOOKUP(E627,[1]!Species_table[[ID_new]:[fam_new]],3,FALSE)</f>
        <v>LETHRINIDAE</v>
      </c>
      <c r="H627" t="s">
        <v>44</v>
      </c>
      <c r="I627">
        <f t="shared" si="9"/>
        <v>1</v>
      </c>
      <c r="J627">
        <v>0</v>
      </c>
      <c r="K627">
        <v>1</v>
      </c>
      <c r="L627">
        <v>50</v>
      </c>
      <c r="M627">
        <v>37.727499999999999</v>
      </c>
      <c r="N627">
        <v>19.23383333</v>
      </c>
      <c r="O627">
        <v>6</v>
      </c>
      <c r="Q627" t="s">
        <v>23</v>
      </c>
      <c r="R627" s="1">
        <v>41433.53402777778</v>
      </c>
      <c r="S627" s="1">
        <v>41434.300694444442</v>
      </c>
      <c r="T627">
        <v>18.416</v>
      </c>
      <c r="U627">
        <v>159</v>
      </c>
      <c r="V627">
        <v>160</v>
      </c>
      <c r="W627">
        <v>12.817</v>
      </c>
      <c r="X627">
        <v>7.2169999999999996</v>
      </c>
    </row>
    <row r="628" spans="1:24" x14ac:dyDescent="0.2">
      <c r="A628">
        <v>2013002</v>
      </c>
      <c r="B628">
        <v>127</v>
      </c>
      <c r="C628">
        <v>2013002127</v>
      </c>
      <c r="D628" t="s">
        <v>32</v>
      </c>
      <c r="E628" t="str">
        <f>VLOOKUP(D628,[1]!Species_table[[SpeciesID]:[ID_new]],5,FALSE)</f>
        <v>MURGY13</v>
      </c>
      <c r="F628" t="str">
        <f>VLOOKUP(E628,[1]!Species_table[[ID_new]:[Sci_name_new]],2,FALSE)</f>
        <v>Gymnothorax javanicus</v>
      </c>
      <c r="G628" t="str">
        <f>VLOOKUP(E628,[1]!Species_table[[ID_new]:[fam_new]],3,FALSE)</f>
        <v>MURAENIDAE</v>
      </c>
      <c r="H628" t="s">
        <v>27</v>
      </c>
      <c r="I628">
        <f t="shared" si="9"/>
        <v>0</v>
      </c>
      <c r="J628">
        <v>0</v>
      </c>
      <c r="K628">
        <v>1</v>
      </c>
      <c r="L628">
        <v>35</v>
      </c>
      <c r="M628">
        <v>37.735666670000001</v>
      </c>
      <c r="N628">
        <v>19.235666670000001</v>
      </c>
      <c r="O628">
        <v>6</v>
      </c>
      <c r="Q628" t="s">
        <v>23</v>
      </c>
      <c r="R628" s="1">
        <v>41433.549305555556</v>
      </c>
      <c r="S628" s="1">
        <v>41434.288888888892</v>
      </c>
      <c r="T628">
        <v>17.75</v>
      </c>
      <c r="U628">
        <v>159</v>
      </c>
      <c r="V628">
        <v>160</v>
      </c>
      <c r="W628">
        <v>13.183</v>
      </c>
      <c r="X628">
        <v>6.9329999999999998</v>
      </c>
    </row>
    <row r="629" spans="1:24" x14ac:dyDescent="0.2">
      <c r="A629">
        <v>2013002</v>
      </c>
      <c r="B629">
        <v>128</v>
      </c>
      <c r="C629">
        <v>2013002128</v>
      </c>
      <c r="D629" t="s">
        <v>34</v>
      </c>
      <c r="E629" t="str">
        <f>VLOOKUP(D629,[1]!Species_table[[SpeciesID]:[ID_new]],5,FALSE)</f>
        <v>HOLSA03</v>
      </c>
      <c r="F629" t="str">
        <f>VLOOKUP(E629,[1]!Species_table[[ID_new]:[Sci_name_new]],2,FALSE)</f>
        <v>Sargocentron spiniferum</v>
      </c>
      <c r="G629" t="str">
        <f>VLOOKUP(E629,[1]!Species_table[[ID_new]:[fam_new]],3,FALSE)</f>
        <v>HOLOCENTRIDAE</v>
      </c>
      <c r="H629" t="s">
        <v>27</v>
      </c>
      <c r="I629">
        <f t="shared" si="9"/>
        <v>0</v>
      </c>
      <c r="J629">
        <v>0.74</v>
      </c>
      <c r="K629">
        <v>1</v>
      </c>
      <c r="L629">
        <v>40</v>
      </c>
      <c r="M629">
        <v>37.735666670000001</v>
      </c>
      <c r="N629">
        <v>19.234500000000001</v>
      </c>
      <c r="O629">
        <v>6</v>
      </c>
      <c r="Q629" t="s">
        <v>23</v>
      </c>
      <c r="R629" s="1">
        <v>41433.570138888892</v>
      </c>
      <c r="S629" s="1">
        <v>41434.281944444447</v>
      </c>
      <c r="T629">
        <v>17.100000000000001</v>
      </c>
      <c r="U629">
        <v>159</v>
      </c>
      <c r="V629">
        <v>160</v>
      </c>
      <c r="W629">
        <v>13.683</v>
      </c>
      <c r="X629">
        <v>6.7670000000000003</v>
      </c>
    </row>
    <row r="630" spans="1:24" x14ac:dyDescent="0.2">
      <c r="A630">
        <v>2013002</v>
      </c>
      <c r="B630">
        <v>129</v>
      </c>
      <c r="C630">
        <v>2013002129</v>
      </c>
      <c r="D630" t="s">
        <v>59</v>
      </c>
      <c r="E630" t="str">
        <f>VLOOKUP(D630,[1]!Species_table[[SpeciesID]:[ID_new]],5,FALSE)</f>
        <v>LETLE05</v>
      </c>
      <c r="F630" t="str">
        <f>VLOOKUP(E630,[1]!Species_table[[ID_new]:[Sci_name_new]],2,FALSE)</f>
        <v xml:space="preserve">Lethrinus elongatus </v>
      </c>
      <c r="G630" t="str">
        <f>VLOOKUP(E630,[1]!Species_table[[ID_new]:[fam_new]],3,FALSE)</f>
        <v>LETHRINIDAE</v>
      </c>
      <c r="H630" t="s">
        <v>44</v>
      </c>
      <c r="I630">
        <f t="shared" si="9"/>
        <v>1</v>
      </c>
      <c r="J630">
        <v>0.76</v>
      </c>
      <c r="K630">
        <v>1</v>
      </c>
      <c r="L630">
        <v>30</v>
      </c>
      <c r="M630">
        <v>37.728999999999999</v>
      </c>
      <c r="N630">
        <v>19.233000000000001</v>
      </c>
      <c r="O630">
        <v>6</v>
      </c>
      <c r="Q630" t="s">
        <v>23</v>
      </c>
      <c r="R630" s="1">
        <v>41433.578472222223</v>
      </c>
      <c r="S630" s="1">
        <v>41434.295138888891</v>
      </c>
      <c r="T630">
        <v>17.216000000000001</v>
      </c>
      <c r="U630">
        <v>159</v>
      </c>
      <c r="V630">
        <v>160</v>
      </c>
      <c r="W630">
        <v>13.882999999999999</v>
      </c>
      <c r="X630">
        <v>7.0830000000000002</v>
      </c>
    </row>
    <row r="631" spans="1:24" x14ac:dyDescent="0.2">
      <c r="A631">
        <v>2013002</v>
      </c>
      <c r="B631">
        <v>129</v>
      </c>
      <c r="C631">
        <v>2013002129</v>
      </c>
      <c r="D631" t="s">
        <v>73</v>
      </c>
      <c r="E631" t="str">
        <f>VLOOKUP(D631,[1]!Species_table[[SpeciesID]:[ID_new]],5,FALSE)</f>
        <v>LUTLU18</v>
      </c>
      <c r="F631" t="str">
        <f>VLOOKUP(E631,[1]!Species_table[[ID_new]:[Sci_name_new]],2,FALSE)</f>
        <v>Lutjanus kasmira</v>
      </c>
      <c r="G631" t="str">
        <f>VLOOKUP(E631,[1]!Species_table[[ID_new]:[fam_new]],3,FALSE)</f>
        <v>LUTJANIDAE</v>
      </c>
      <c r="H631" t="s">
        <v>29</v>
      </c>
      <c r="I631">
        <f t="shared" si="9"/>
        <v>1</v>
      </c>
      <c r="J631">
        <v>0.27</v>
      </c>
      <c r="K631">
        <v>1</v>
      </c>
      <c r="L631">
        <v>30</v>
      </c>
      <c r="M631">
        <v>37.728999999999999</v>
      </c>
      <c r="N631">
        <v>19.233000000000001</v>
      </c>
      <c r="O631">
        <v>6</v>
      </c>
      <c r="Q631" t="s">
        <v>23</v>
      </c>
      <c r="R631" s="1">
        <v>41433.578472222223</v>
      </c>
      <c r="S631" s="1">
        <v>41434.295138888891</v>
      </c>
      <c r="T631">
        <v>17.216000000000001</v>
      </c>
      <c r="U631">
        <v>159</v>
      </c>
      <c r="V631">
        <v>160</v>
      </c>
      <c r="W631">
        <v>13.882999999999999</v>
      </c>
      <c r="X631">
        <v>7.0830000000000002</v>
      </c>
    </row>
    <row r="632" spans="1:24" x14ac:dyDescent="0.2">
      <c r="A632">
        <v>2013002</v>
      </c>
      <c r="B632">
        <v>130</v>
      </c>
      <c r="C632">
        <v>2013002130</v>
      </c>
      <c r="D632" t="s">
        <v>32</v>
      </c>
      <c r="E632" t="str">
        <f>VLOOKUP(D632,[1]!Species_table[[SpeciesID]:[ID_new]],5,FALSE)</f>
        <v>MURGY13</v>
      </c>
      <c r="F632" t="str">
        <f>VLOOKUP(E632,[1]!Species_table[[ID_new]:[Sci_name_new]],2,FALSE)</f>
        <v>Gymnothorax javanicus</v>
      </c>
      <c r="G632" t="str">
        <f>VLOOKUP(E632,[1]!Species_table[[ID_new]:[fam_new]],3,FALSE)</f>
        <v>MURAENIDAE</v>
      </c>
      <c r="H632" t="s">
        <v>27</v>
      </c>
      <c r="I632">
        <f t="shared" si="9"/>
        <v>0</v>
      </c>
      <c r="J632">
        <v>0</v>
      </c>
      <c r="K632">
        <v>1</v>
      </c>
      <c r="L632">
        <v>30</v>
      </c>
      <c r="M632">
        <v>37.717333330000002</v>
      </c>
      <c r="N632">
        <v>19.237333329999998</v>
      </c>
      <c r="O632">
        <v>6</v>
      </c>
      <c r="Q632" t="s">
        <v>23</v>
      </c>
      <c r="R632" s="1">
        <v>41433.638888888891</v>
      </c>
      <c r="S632" s="1">
        <v>41434.320833333331</v>
      </c>
      <c r="T632">
        <v>16.382999999999999</v>
      </c>
      <c r="U632">
        <v>159</v>
      </c>
      <c r="V632">
        <v>160</v>
      </c>
      <c r="W632">
        <v>15.333</v>
      </c>
      <c r="X632">
        <v>7.7</v>
      </c>
    </row>
    <row r="633" spans="1:24" x14ac:dyDescent="0.2">
      <c r="A633">
        <v>2013002</v>
      </c>
      <c r="B633">
        <v>131</v>
      </c>
      <c r="C633">
        <v>2013002131</v>
      </c>
      <c r="D633" t="s">
        <v>77</v>
      </c>
      <c r="E633" t="str">
        <f>VLOOKUP(D633,[1]!Species_table[[SpeciesID]:[ID_new]],5,FALSE)</f>
        <v>ACAAC34</v>
      </c>
      <c r="F633" t="str">
        <f>VLOOKUP(E633,[1]!Species_table[[ID_new]:[Sci_name_new]],2,FALSE)</f>
        <v>Acanthurus gahhm</v>
      </c>
      <c r="G633" t="str">
        <f>VLOOKUP(E633,[1]!Species_table[[ID_new]:[fam_new]],3,FALSE)</f>
        <v>ACANTHURIDAE</v>
      </c>
      <c r="H633" t="s">
        <v>78</v>
      </c>
      <c r="I633">
        <f t="shared" si="9"/>
        <v>1</v>
      </c>
      <c r="J633">
        <v>0</v>
      </c>
      <c r="K633">
        <v>0</v>
      </c>
      <c r="L633">
        <v>12</v>
      </c>
      <c r="M633">
        <v>37.710666670000002</v>
      </c>
      <c r="N633">
        <v>19.242333330000001</v>
      </c>
      <c r="O633">
        <v>6</v>
      </c>
      <c r="Q633" t="s">
        <v>23</v>
      </c>
      <c r="R633" s="1">
        <v>41433.644444444442</v>
      </c>
      <c r="S633" s="1">
        <v>41434.329861111109</v>
      </c>
      <c r="T633">
        <v>16.45</v>
      </c>
      <c r="U633">
        <v>159</v>
      </c>
      <c r="V633">
        <v>160</v>
      </c>
      <c r="W633">
        <v>15.467000000000001</v>
      </c>
      <c r="X633">
        <v>7.9169999999999998</v>
      </c>
    </row>
    <row r="634" spans="1:24" x14ac:dyDescent="0.2">
      <c r="A634">
        <v>2013002</v>
      </c>
      <c r="B634">
        <v>131</v>
      </c>
      <c r="C634">
        <v>2013002131</v>
      </c>
      <c r="D634" t="s">
        <v>34</v>
      </c>
      <c r="E634" t="str">
        <f>VLOOKUP(D634,[1]!Species_table[[SpeciesID]:[ID_new]],5,FALSE)</f>
        <v>HOLSA03</v>
      </c>
      <c r="F634" t="str">
        <f>VLOOKUP(E634,[1]!Species_table[[ID_new]:[Sci_name_new]],2,FALSE)</f>
        <v>Sargocentron spiniferum</v>
      </c>
      <c r="G634" t="str">
        <f>VLOOKUP(E634,[1]!Species_table[[ID_new]:[fam_new]],3,FALSE)</f>
        <v>HOLOCENTRIDAE</v>
      </c>
      <c r="H634" t="s">
        <v>27</v>
      </c>
      <c r="I634">
        <f t="shared" si="9"/>
        <v>0</v>
      </c>
      <c r="J634">
        <v>0.69</v>
      </c>
      <c r="K634">
        <v>1</v>
      </c>
      <c r="L634">
        <v>12</v>
      </c>
      <c r="M634">
        <v>37.710666670000002</v>
      </c>
      <c r="N634">
        <v>19.242333330000001</v>
      </c>
      <c r="O634">
        <v>6</v>
      </c>
      <c r="Q634" t="s">
        <v>23</v>
      </c>
      <c r="R634" s="1">
        <v>41433.644444444442</v>
      </c>
      <c r="S634" s="1">
        <v>41434.329861111109</v>
      </c>
      <c r="T634">
        <v>16.45</v>
      </c>
      <c r="U634">
        <v>159</v>
      </c>
      <c r="V634">
        <v>160</v>
      </c>
      <c r="W634">
        <v>15.467000000000001</v>
      </c>
      <c r="X634">
        <v>7.9169999999999998</v>
      </c>
    </row>
    <row r="635" spans="1:24" x14ac:dyDescent="0.2">
      <c r="A635">
        <v>2013002</v>
      </c>
      <c r="B635">
        <v>131</v>
      </c>
      <c r="C635">
        <v>2013002131</v>
      </c>
      <c r="D635" t="s">
        <v>28</v>
      </c>
      <c r="E635" t="str">
        <f>VLOOKUP(D635,[1]!Species_table[[SpeciesID]:[ID_new]],5,FALSE)</f>
        <v>LUTLU06</v>
      </c>
      <c r="F635" t="str">
        <f>VLOOKUP(E635,[1]!Species_table[[ID_new]:[Sci_name_new]],2,FALSE)</f>
        <v>Lutjanus bohar</v>
      </c>
      <c r="G635" t="str">
        <f>VLOOKUP(E635,[1]!Species_table[[ID_new]:[fam_new]],3,FALSE)</f>
        <v>LUTJANIDAE</v>
      </c>
      <c r="H635" t="s">
        <v>29</v>
      </c>
      <c r="I635">
        <f t="shared" si="9"/>
        <v>1</v>
      </c>
      <c r="J635">
        <v>2.4</v>
      </c>
      <c r="K635">
        <v>1</v>
      </c>
      <c r="L635">
        <v>12</v>
      </c>
      <c r="M635">
        <v>37.710666670000002</v>
      </c>
      <c r="N635">
        <v>19.242333330000001</v>
      </c>
      <c r="O635">
        <v>6</v>
      </c>
      <c r="Q635" t="s">
        <v>23</v>
      </c>
      <c r="R635" s="1">
        <v>41433.644444444442</v>
      </c>
      <c r="S635" s="1">
        <v>41434.329861111109</v>
      </c>
      <c r="T635">
        <v>16.45</v>
      </c>
      <c r="U635">
        <v>159</v>
      </c>
      <c r="V635">
        <v>160</v>
      </c>
      <c r="W635">
        <v>15.467000000000001</v>
      </c>
      <c r="X635">
        <v>7.9169999999999998</v>
      </c>
    </row>
    <row r="636" spans="1:24" x14ac:dyDescent="0.2">
      <c r="A636">
        <v>2013002</v>
      </c>
      <c r="B636">
        <v>132</v>
      </c>
      <c r="C636">
        <v>2013002132</v>
      </c>
      <c r="D636" t="s">
        <v>26</v>
      </c>
      <c r="E636" t="str">
        <f>VLOOKUP(D636,[1]!Species_table[[SpeciesID]:[ID_new]],5,FALSE)</f>
        <v>NOCATCH</v>
      </c>
      <c r="F636" t="str">
        <f>VLOOKUP(E636,[1]!Species_table[[ID_new]:[Sci_name_new]],2,FALSE)</f>
        <v>NO CATCH</v>
      </c>
      <c r="G636" t="str">
        <f>VLOOKUP(E636,[1]!Species_table[[ID_new]:[fam_new]],3,FALSE)</f>
        <v>NO CATCH</v>
      </c>
      <c r="H636" t="s">
        <v>27</v>
      </c>
      <c r="I636">
        <f t="shared" si="9"/>
        <v>0</v>
      </c>
      <c r="J636">
        <v>0</v>
      </c>
      <c r="K636">
        <v>0</v>
      </c>
      <c r="L636">
        <v>30</v>
      </c>
      <c r="M636">
        <v>37.707000000000001</v>
      </c>
      <c r="N636">
        <v>19.24516667</v>
      </c>
      <c r="O636">
        <v>6</v>
      </c>
      <c r="Q636" t="s">
        <v>23</v>
      </c>
      <c r="R636" s="1">
        <v>41433.648611111108</v>
      </c>
      <c r="S636" s="1">
        <v>41434.335416666669</v>
      </c>
      <c r="T636">
        <v>16.483000000000001</v>
      </c>
      <c r="U636">
        <v>159</v>
      </c>
      <c r="V636">
        <v>160</v>
      </c>
      <c r="W636">
        <v>15.567</v>
      </c>
      <c r="X636">
        <v>8.0500000000000007</v>
      </c>
    </row>
    <row r="637" spans="1:24" x14ac:dyDescent="0.2">
      <c r="A637">
        <v>2013002</v>
      </c>
      <c r="B637">
        <v>133</v>
      </c>
      <c r="C637">
        <v>2013002133</v>
      </c>
      <c r="D637" t="s">
        <v>26</v>
      </c>
      <c r="E637" t="str">
        <f>VLOOKUP(D637,[1]!Species_table[[SpeciesID]:[ID_new]],5,FALSE)</f>
        <v>NOCATCH</v>
      </c>
      <c r="F637" t="str">
        <f>VLOOKUP(E637,[1]!Species_table[[ID_new]:[Sci_name_new]],2,FALSE)</f>
        <v>NO CATCH</v>
      </c>
      <c r="G637" t="str">
        <f>VLOOKUP(E637,[1]!Species_table[[ID_new]:[fam_new]],3,FALSE)</f>
        <v>NO CATCH</v>
      </c>
      <c r="H637" t="s">
        <v>27</v>
      </c>
      <c r="I637">
        <f t="shared" si="9"/>
        <v>0</v>
      </c>
      <c r="J637">
        <v>0</v>
      </c>
      <c r="K637">
        <v>0</v>
      </c>
      <c r="L637">
        <v>70</v>
      </c>
      <c r="M637">
        <v>37.703833330000002</v>
      </c>
      <c r="N637">
        <v>19.24883333</v>
      </c>
      <c r="O637">
        <v>6</v>
      </c>
      <c r="Q637" t="s">
        <v>23</v>
      </c>
      <c r="R637" s="1">
        <v>41433.658333333333</v>
      </c>
      <c r="S637" s="1">
        <v>41434.341666666667</v>
      </c>
      <c r="T637">
        <v>16.399999999999999</v>
      </c>
      <c r="U637">
        <v>159</v>
      </c>
      <c r="V637">
        <v>160</v>
      </c>
      <c r="W637">
        <v>15.8</v>
      </c>
      <c r="X637">
        <v>8.1999999999999993</v>
      </c>
    </row>
    <row r="638" spans="1:24" x14ac:dyDescent="0.2">
      <c r="A638">
        <v>2013002</v>
      </c>
      <c r="B638">
        <v>134</v>
      </c>
      <c r="C638">
        <v>2013002134</v>
      </c>
      <c r="D638" t="s">
        <v>30</v>
      </c>
      <c r="E638" t="str">
        <f>VLOOKUP(D638,[1]!Species_table[[SpeciesID]:[ID_new]],5,FALSE)</f>
        <v>SHACAB1</v>
      </c>
      <c r="F638" t="str">
        <f>VLOOKUP(E638,[1]!Species_table[[ID_new]:[Sci_name_new]],2,FALSE)</f>
        <v>Triaenodon obesus</v>
      </c>
      <c r="G638" t="str">
        <f>VLOOKUP(E638,[1]!Species_table[[ID_new]:[fam_new]],3,FALSE)</f>
        <v>Carcharhinidae</v>
      </c>
      <c r="H638" t="s">
        <v>31</v>
      </c>
      <c r="I638">
        <f t="shared" si="9"/>
        <v>1</v>
      </c>
      <c r="J638">
        <v>0</v>
      </c>
      <c r="K638">
        <v>1</v>
      </c>
      <c r="L638">
        <v>20</v>
      </c>
      <c r="M638">
        <v>37.703833330000002</v>
      </c>
      <c r="N638">
        <v>19.25566667</v>
      </c>
      <c r="O638">
        <v>6</v>
      </c>
      <c r="Q638" t="s">
        <v>23</v>
      </c>
      <c r="R638" s="1">
        <v>41433.663888888892</v>
      </c>
      <c r="S638" s="1">
        <v>41434.347916666666</v>
      </c>
      <c r="T638">
        <v>16.433</v>
      </c>
      <c r="U638">
        <v>159</v>
      </c>
      <c r="V638">
        <v>160</v>
      </c>
      <c r="W638">
        <v>15.933</v>
      </c>
      <c r="X638">
        <v>8.35</v>
      </c>
    </row>
    <row r="639" spans="1:24" x14ac:dyDescent="0.2">
      <c r="A639">
        <v>2013002</v>
      </c>
      <c r="B639">
        <v>135</v>
      </c>
      <c r="C639">
        <v>2013002135</v>
      </c>
      <c r="D639" t="s">
        <v>26</v>
      </c>
      <c r="E639" t="str">
        <f>VLOOKUP(D639,[1]!Species_table[[SpeciesID]:[ID_new]],5,FALSE)</f>
        <v>NOCATCH</v>
      </c>
      <c r="F639" t="str">
        <f>VLOOKUP(E639,[1]!Species_table[[ID_new]:[Sci_name_new]],2,FALSE)</f>
        <v>NO CATCH</v>
      </c>
      <c r="G639" t="str">
        <f>VLOOKUP(E639,[1]!Species_table[[ID_new]:[fam_new]],3,FALSE)</f>
        <v>NO CATCH</v>
      </c>
      <c r="H639" t="s">
        <v>27</v>
      </c>
      <c r="I639">
        <f t="shared" si="9"/>
        <v>0</v>
      </c>
      <c r="J639">
        <v>0</v>
      </c>
      <c r="K639">
        <v>0</v>
      </c>
      <c r="L639">
        <v>12</v>
      </c>
      <c r="M639">
        <v>37.701500000000003</v>
      </c>
      <c r="N639">
        <v>19.260333330000002</v>
      </c>
      <c r="O639">
        <v>6</v>
      </c>
      <c r="Q639" t="s">
        <v>23</v>
      </c>
      <c r="R639" s="1">
        <v>41433.669444444444</v>
      </c>
      <c r="S639" s="1">
        <v>41434.357638888891</v>
      </c>
      <c r="T639">
        <v>16.533000000000001</v>
      </c>
      <c r="U639">
        <v>159</v>
      </c>
      <c r="V639">
        <v>160</v>
      </c>
      <c r="W639">
        <v>16.067</v>
      </c>
      <c r="X639">
        <v>8.5830000000000002</v>
      </c>
    </row>
    <row r="640" spans="1:24" x14ac:dyDescent="0.2">
      <c r="A640">
        <v>2013002</v>
      </c>
      <c r="B640">
        <v>136</v>
      </c>
      <c r="C640">
        <v>2013002136</v>
      </c>
      <c r="D640" t="s">
        <v>59</v>
      </c>
      <c r="E640" t="str">
        <f>VLOOKUP(D640,[1]!Species_table[[SpeciesID]:[ID_new]],5,FALSE)</f>
        <v>LETLE05</v>
      </c>
      <c r="F640" t="str">
        <f>VLOOKUP(E640,[1]!Species_table[[ID_new]:[Sci_name_new]],2,FALSE)</f>
        <v xml:space="preserve">Lethrinus elongatus </v>
      </c>
      <c r="G640" t="str">
        <f>VLOOKUP(E640,[1]!Species_table[[ID_new]:[fam_new]],3,FALSE)</f>
        <v>LETHRINIDAE</v>
      </c>
      <c r="H640" t="s">
        <v>44</v>
      </c>
      <c r="I640">
        <f t="shared" si="9"/>
        <v>1</v>
      </c>
      <c r="J640">
        <v>0.95</v>
      </c>
      <c r="K640">
        <v>1</v>
      </c>
      <c r="L640">
        <v>35</v>
      </c>
      <c r="M640">
        <v>37.700666669999997</v>
      </c>
      <c r="N640">
        <v>19.269500000000001</v>
      </c>
      <c r="O640">
        <v>6</v>
      </c>
      <c r="Q640" t="s">
        <v>23</v>
      </c>
      <c r="R640" s="1">
        <v>41433.677777777775</v>
      </c>
      <c r="S640" s="1">
        <v>41434.365972222222</v>
      </c>
      <c r="T640">
        <v>16.516999999999999</v>
      </c>
      <c r="U640">
        <v>159</v>
      </c>
      <c r="V640">
        <v>160</v>
      </c>
      <c r="W640">
        <v>16.266999999999999</v>
      </c>
      <c r="X640">
        <v>8.7829999999999995</v>
      </c>
    </row>
    <row r="641" spans="1:24" x14ac:dyDescent="0.2">
      <c r="A641">
        <v>2013002</v>
      </c>
      <c r="B641">
        <v>137</v>
      </c>
      <c r="C641">
        <v>2013002137</v>
      </c>
      <c r="D641" t="s">
        <v>28</v>
      </c>
      <c r="E641" t="str">
        <f>VLOOKUP(D641,[1]!Species_table[[SpeciesID]:[ID_new]],5,FALSE)</f>
        <v>LUTLU06</v>
      </c>
      <c r="F641" t="str">
        <f>VLOOKUP(E641,[1]!Species_table[[ID_new]:[Sci_name_new]],2,FALSE)</f>
        <v>Lutjanus bohar</v>
      </c>
      <c r="G641" t="str">
        <f>VLOOKUP(E641,[1]!Species_table[[ID_new]:[fam_new]],3,FALSE)</f>
        <v>LUTJANIDAE</v>
      </c>
      <c r="H641" t="s">
        <v>29</v>
      </c>
      <c r="I641">
        <f t="shared" si="9"/>
        <v>1</v>
      </c>
      <c r="J641">
        <v>5.41</v>
      </c>
      <c r="K641">
        <v>1</v>
      </c>
      <c r="L641">
        <v>35</v>
      </c>
      <c r="M641">
        <v>37.702333330000002</v>
      </c>
      <c r="N641">
        <v>19.2745</v>
      </c>
      <c r="O641">
        <v>6</v>
      </c>
      <c r="Q641" t="s">
        <v>23</v>
      </c>
      <c r="R641" s="1">
        <v>41433.68472222222</v>
      </c>
      <c r="S641" s="1">
        <v>41434.37777777778</v>
      </c>
      <c r="T641">
        <v>16.632999999999999</v>
      </c>
      <c r="U641">
        <v>159</v>
      </c>
      <c r="V641">
        <v>160</v>
      </c>
      <c r="W641">
        <v>16.433</v>
      </c>
      <c r="X641">
        <v>9.0670000000000002</v>
      </c>
    </row>
    <row r="642" spans="1:24" x14ac:dyDescent="0.2">
      <c r="A642">
        <v>2013002</v>
      </c>
      <c r="B642">
        <v>137</v>
      </c>
      <c r="C642">
        <v>2013002137</v>
      </c>
      <c r="D642" t="s">
        <v>65</v>
      </c>
      <c r="E642" t="str">
        <f>VLOOKUP(D642,[1]!Species_table[[SpeciesID]:[ID_new]],5,FALSE)</f>
        <v>LUTLU57</v>
      </c>
      <c r="F642" t="str">
        <f>VLOOKUP(E642,[1]!Species_table[[ID_new]:[Sci_name_new]],2,FALSE)</f>
        <v>Lutjanus monostigma</v>
      </c>
      <c r="G642" t="str">
        <f>VLOOKUP(E642,[1]!Species_table[[ID_new]:[fam_new]],3,FALSE)</f>
        <v>LUTJANIDAE</v>
      </c>
      <c r="H642" t="s">
        <v>29</v>
      </c>
      <c r="I642">
        <f t="shared" ref="I642:I705" si="10">IF(G642=H642,1,0)</f>
        <v>1</v>
      </c>
      <c r="J642">
        <v>0.68</v>
      </c>
      <c r="K642">
        <v>1</v>
      </c>
      <c r="L642">
        <v>35</v>
      </c>
      <c r="M642">
        <v>37.702333330000002</v>
      </c>
      <c r="N642">
        <v>19.2745</v>
      </c>
      <c r="O642">
        <v>6</v>
      </c>
      <c r="Q642" t="s">
        <v>23</v>
      </c>
      <c r="R642" s="1">
        <v>41433.68472222222</v>
      </c>
      <c r="S642" s="1">
        <v>41434.37777777778</v>
      </c>
      <c r="T642">
        <v>16.632999999999999</v>
      </c>
      <c r="U642">
        <v>159</v>
      </c>
      <c r="V642">
        <v>160</v>
      </c>
      <c r="W642">
        <v>16.433</v>
      </c>
      <c r="X642">
        <v>9.0670000000000002</v>
      </c>
    </row>
    <row r="643" spans="1:24" x14ac:dyDescent="0.2">
      <c r="A643">
        <v>2013002</v>
      </c>
      <c r="B643">
        <v>138</v>
      </c>
      <c r="C643">
        <v>2013002138</v>
      </c>
      <c r="D643" t="s">
        <v>59</v>
      </c>
      <c r="E643" t="str">
        <f>VLOOKUP(D643,[1]!Species_table[[SpeciesID]:[ID_new]],5,FALSE)</f>
        <v>LETLE05</v>
      </c>
      <c r="F643" t="str">
        <f>VLOOKUP(E643,[1]!Species_table[[ID_new]:[Sci_name_new]],2,FALSE)</f>
        <v xml:space="preserve">Lethrinus elongatus </v>
      </c>
      <c r="G643" t="str">
        <f>VLOOKUP(E643,[1]!Species_table[[ID_new]:[fam_new]],3,FALSE)</f>
        <v>LETHRINIDAE</v>
      </c>
      <c r="H643" t="s">
        <v>44</v>
      </c>
      <c r="I643">
        <f t="shared" si="10"/>
        <v>1</v>
      </c>
      <c r="J643">
        <v>2.61</v>
      </c>
      <c r="K643">
        <v>1</v>
      </c>
      <c r="L643">
        <v>15</v>
      </c>
      <c r="M643">
        <v>37.707166669999999</v>
      </c>
      <c r="N643">
        <v>19.30383333</v>
      </c>
      <c r="O643">
        <v>6</v>
      </c>
      <c r="Q643" t="s">
        <v>23</v>
      </c>
      <c r="R643" s="1">
        <v>41433.698611111111</v>
      </c>
      <c r="S643" s="1">
        <v>41434.395833333336</v>
      </c>
      <c r="T643">
        <v>16.733000000000001</v>
      </c>
      <c r="U643">
        <v>159</v>
      </c>
      <c r="V643">
        <v>160</v>
      </c>
      <c r="W643">
        <v>16.766999999999999</v>
      </c>
      <c r="X643">
        <v>9.5</v>
      </c>
    </row>
    <row r="644" spans="1:24" x14ac:dyDescent="0.2">
      <c r="A644">
        <v>2013002</v>
      </c>
      <c r="B644">
        <v>139</v>
      </c>
      <c r="C644">
        <v>2013002139</v>
      </c>
      <c r="D644" t="s">
        <v>67</v>
      </c>
      <c r="E644" t="str">
        <f>VLOOKUP(D644,[1]!Species_table[[SpeciesID]:[ID_new]],5,FALSE)</f>
        <v>BELTY08</v>
      </c>
      <c r="F644" t="str">
        <f>VLOOKUP(E644,[1]!Species_table[[ID_new]:[Sci_name_new]],2,FALSE)</f>
        <v>Tylosurus choram</v>
      </c>
      <c r="G644" t="str">
        <f>VLOOKUP(E644,[1]!Species_table[[ID_new]:[fam_new]],3,FALSE)</f>
        <v>BELONIDAE</v>
      </c>
      <c r="H644" t="s">
        <v>27</v>
      </c>
      <c r="I644">
        <f t="shared" si="10"/>
        <v>0</v>
      </c>
      <c r="J644">
        <v>0.88</v>
      </c>
      <c r="K644">
        <v>1</v>
      </c>
      <c r="L644">
        <v>0</v>
      </c>
      <c r="M644">
        <v>37.711500000000001</v>
      </c>
      <c r="N644">
        <v>19.303999999999998</v>
      </c>
      <c r="O644">
        <v>6</v>
      </c>
      <c r="Q644" t="s">
        <v>38</v>
      </c>
      <c r="R644" s="1">
        <v>41433</v>
      </c>
      <c r="S644" s="1">
        <v>41434</v>
      </c>
      <c r="T644">
        <v>24</v>
      </c>
      <c r="U644">
        <v>159</v>
      </c>
      <c r="V644">
        <v>160</v>
      </c>
      <c r="W644">
        <v>0</v>
      </c>
      <c r="X644">
        <v>0</v>
      </c>
    </row>
    <row r="645" spans="1:24" x14ac:dyDescent="0.2">
      <c r="A645">
        <v>2013002</v>
      </c>
      <c r="B645">
        <v>139</v>
      </c>
      <c r="C645">
        <v>2013002139</v>
      </c>
      <c r="D645" t="s">
        <v>70</v>
      </c>
      <c r="E645" t="str">
        <f>VLOOKUP(D645,[1]!Species_table[[SpeciesID]:[ID_new]],5,FALSE)</f>
        <v>CARCS13</v>
      </c>
      <c r="F645" t="str">
        <f>VLOOKUP(E645,[1]!Species_table[[ID_new]:[Sci_name_new]],2,FALSE)</f>
        <v>Carangoides bajad</v>
      </c>
      <c r="G645" t="str">
        <f>VLOOKUP(E645,[1]!Species_table[[ID_new]:[fam_new]],3,FALSE)</f>
        <v>CARANGIDAE</v>
      </c>
      <c r="H645" t="s">
        <v>22</v>
      </c>
      <c r="I645">
        <f t="shared" si="10"/>
        <v>1</v>
      </c>
      <c r="J645">
        <v>0.68</v>
      </c>
      <c r="K645">
        <v>2</v>
      </c>
      <c r="L645">
        <v>0</v>
      </c>
      <c r="M645">
        <v>37.711500000000001</v>
      </c>
      <c r="N645">
        <v>19.303999999999998</v>
      </c>
      <c r="O645">
        <v>6</v>
      </c>
      <c r="Q645" t="s">
        <v>38</v>
      </c>
      <c r="R645" s="1">
        <v>41433</v>
      </c>
      <c r="S645" s="1">
        <v>41434</v>
      </c>
      <c r="T645">
        <v>24</v>
      </c>
      <c r="U645">
        <v>159</v>
      </c>
      <c r="V645">
        <v>160</v>
      </c>
      <c r="W645">
        <v>0</v>
      </c>
      <c r="X645">
        <v>0</v>
      </c>
    </row>
    <row r="646" spans="1:24" x14ac:dyDescent="0.2">
      <c r="A646">
        <v>2013002</v>
      </c>
      <c r="B646">
        <v>139</v>
      </c>
      <c r="C646">
        <v>2013002139</v>
      </c>
      <c r="D646" t="s">
        <v>21</v>
      </c>
      <c r="E646" t="str">
        <f>VLOOKUP(D646,[1]!Species_table[[SpeciesID]:[ID_new]],5,FALSE)</f>
        <v>CARSC04</v>
      </c>
      <c r="F646" t="str">
        <f>VLOOKUP(E646,[1]!Species_table[[ID_new]:[Sci_name_new]],2,FALSE)</f>
        <v>Scomberoides lysan</v>
      </c>
      <c r="G646" t="str">
        <f>VLOOKUP(E646,[1]!Species_table[[ID_new]:[fam_new]],3,FALSE)</f>
        <v>CARANGIDAE</v>
      </c>
      <c r="H646" t="s">
        <v>22</v>
      </c>
      <c r="I646">
        <f t="shared" si="10"/>
        <v>1</v>
      </c>
      <c r="J646">
        <v>3.58</v>
      </c>
      <c r="K646">
        <v>5</v>
      </c>
      <c r="L646">
        <v>0</v>
      </c>
      <c r="M646">
        <v>37.711500000000001</v>
      </c>
      <c r="N646">
        <v>19.303999999999998</v>
      </c>
      <c r="O646">
        <v>6</v>
      </c>
      <c r="Q646" t="s">
        <v>38</v>
      </c>
      <c r="R646" s="1">
        <v>41433</v>
      </c>
      <c r="S646" s="1">
        <v>41434</v>
      </c>
      <c r="T646">
        <v>24</v>
      </c>
      <c r="U646">
        <v>159</v>
      </c>
      <c r="V646">
        <v>160</v>
      </c>
      <c r="W646">
        <v>0</v>
      </c>
      <c r="X646">
        <v>0</v>
      </c>
    </row>
    <row r="647" spans="1:24" x14ac:dyDescent="0.2">
      <c r="A647">
        <v>2013002</v>
      </c>
      <c r="B647">
        <v>139</v>
      </c>
      <c r="C647">
        <v>2013002139</v>
      </c>
      <c r="D647" t="s">
        <v>113</v>
      </c>
      <c r="E647" t="str">
        <f>VLOOKUP(D647,[1]!Species_table[[SpeciesID]:[ID_new]],5,FALSE)</f>
        <v>CHACH52</v>
      </c>
      <c r="F647" t="str">
        <f>VLOOKUP(E647,[1]!Species_table[[ID_new]:[Sci_name_new]],2,FALSE)</f>
        <v>Chaetodon semilarvatus</v>
      </c>
      <c r="G647" t="str">
        <f>VLOOKUP(E647,[1]!Species_table[[ID_new]:[fam_new]],3,FALSE)</f>
        <v>CHAETODONTIDAE</v>
      </c>
      <c r="H647" t="s">
        <v>27</v>
      </c>
      <c r="I647">
        <f t="shared" si="10"/>
        <v>0</v>
      </c>
      <c r="J647">
        <v>0.24</v>
      </c>
      <c r="K647">
        <v>16</v>
      </c>
      <c r="L647">
        <v>0</v>
      </c>
      <c r="M647">
        <v>37.711500000000001</v>
      </c>
      <c r="N647">
        <v>19.303999999999998</v>
      </c>
      <c r="O647">
        <v>6</v>
      </c>
      <c r="Q647" t="s">
        <v>38</v>
      </c>
      <c r="R647" s="1">
        <v>41433</v>
      </c>
      <c r="S647" s="1">
        <v>41434</v>
      </c>
      <c r="T647">
        <v>24</v>
      </c>
      <c r="U647">
        <v>159</v>
      </c>
      <c r="V647">
        <v>160</v>
      </c>
      <c r="W647">
        <v>0</v>
      </c>
      <c r="X647">
        <v>0</v>
      </c>
    </row>
    <row r="648" spans="1:24" x14ac:dyDescent="0.2">
      <c r="A648">
        <v>2013002</v>
      </c>
      <c r="B648">
        <v>139</v>
      </c>
      <c r="C648">
        <v>2013002139</v>
      </c>
      <c r="D648" t="s">
        <v>117</v>
      </c>
      <c r="E648" t="str">
        <f>VLOOKUP(D648,[1]!Species_table[[SpeciesID]:[ID_new]],5,FALSE)</f>
        <v>PRIPR03</v>
      </c>
      <c r="F648" t="str">
        <f>VLOOKUP(E648,[1]!Species_table[[ID_new]:[Sci_name_new]],2,FALSE)</f>
        <v>Priacanthus hamrur</v>
      </c>
      <c r="G648" t="str">
        <f>VLOOKUP(E648,[1]!Species_table[[ID_new]:[fam_new]],3,FALSE)</f>
        <v>PRIACANTHIDAE</v>
      </c>
      <c r="H648" t="s">
        <v>27</v>
      </c>
      <c r="I648">
        <f t="shared" si="10"/>
        <v>0</v>
      </c>
      <c r="J648">
        <v>1.02</v>
      </c>
      <c r="K648">
        <v>3</v>
      </c>
      <c r="L648">
        <v>0</v>
      </c>
      <c r="M648">
        <v>37.711500000000001</v>
      </c>
      <c r="N648">
        <v>19.303999999999998</v>
      </c>
      <c r="O648">
        <v>6</v>
      </c>
      <c r="Q648" t="s">
        <v>38</v>
      </c>
      <c r="R648" s="1">
        <v>41433</v>
      </c>
      <c r="S648" s="1">
        <v>41434</v>
      </c>
      <c r="T648">
        <v>24</v>
      </c>
      <c r="U648">
        <v>159</v>
      </c>
      <c r="V648">
        <v>160</v>
      </c>
      <c r="W648">
        <v>0</v>
      </c>
      <c r="X648">
        <v>0</v>
      </c>
    </row>
    <row r="649" spans="1:24" x14ac:dyDescent="0.2">
      <c r="A649">
        <v>2013002</v>
      </c>
      <c r="B649">
        <v>140</v>
      </c>
      <c r="C649">
        <v>2013002140</v>
      </c>
      <c r="D649" t="s">
        <v>28</v>
      </c>
      <c r="E649" t="str">
        <f>VLOOKUP(D649,[1]!Species_table[[SpeciesID]:[ID_new]],5,FALSE)</f>
        <v>LUTLU06</v>
      </c>
      <c r="F649" t="str">
        <f>VLOOKUP(E649,[1]!Species_table[[ID_new]:[Sci_name_new]],2,FALSE)</f>
        <v>Lutjanus bohar</v>
      </c>
      <c r="G649" t="str">
        <f>VLOOKUP(E649,[1]!Species_table[[ID_new]:[fam_new]],3,FALSE)</f>
        <v>LUTJANIDAE</v>
      </c>
      <c r="H649" t="s">
        <v>29</v>
      </c>
      <c r="I649">
        <f t="shared" si="10"/>
        <v>1</v>
      </c>
      <c r="J649">
        <v>4.12</v>
      </c>
      <c r="K649">
        <v>1</v>
      </c>
      <c r="L649">
        <v>0</v>
      </c>
      <c r="M649">
        <v>37.233833330000003</v>
      </c>
      <c r="N649">
        <v>20.020499999999998</v>
      </c>
      <c r="O649">
        <v>3</v>
      </c>
      <c r="Q649" t="s">
        <v>38</v>
      </c>
      <c r="R649" s="1">
        <v>41436.628472222219</v>
      </c>
      <c r="S649" s="1">
        <v>41437.28125</v>
      </c>
      <c r="T649">
        <v>15.667</v>
      </c>
      <c r="U649">
        <v>162</v>
      </c>
      <c r="V649">
        <v>163</v>
      </c>
      <c r="W649">
        <v>15.083</v>
      </c>
      <c r="X649">
        <v>6.75</v>
      </c>
    </row>
    <row r="650" spans="1:24" x14ac:dyDescent="0.2">
      <c r="A650">
        <v>2013002</v>
      </c>
      <c r="B650">
        <v>141</v>
      </c>
      <c r="C650">
        <v>2013002141</v>
      </c>
      <c r="D650" t="s">
        <v>26</v>
      </c>
      <c r="E650" t="str">
        <f>VLOOKUP(D650,[1]!Species_table[[SpeciesID]:[ID_new]],5,FALSE)</f>
        <v>NOCATCH</v>
      </c>
      <c r="F650" t="str">
        <f>VLOOKUP(E650,[1]!Species_table[[ID_new]:[Sci_name_new]],2,FALSE)</f>
        <v>NO CATCH</v>
      </c>
      <c r="G650" t="str">
        <f>VLOOKUP(E650,[1]!Species_table[[ID_new]:[fam_new]],3,FALSE)</f>
        <v>NO CATCH</v>
      </c>
      <c r="H650" t="s">
        <v>27</v>
      </c>
      <c r="I650">
        <f t="shared" si="10"/>
        <v>0</v>
      </c>
      <c r="J650">
        <v>0</v>
      </c>
      <c r="K650">
        <v>0</v>
      </c>
      <c r="L650">
        <v>0</v>
      </c>
      <c r="M650">
        <v>37.235500000000002</v>
      </c>
      <c r="N650">
        <v>20.015499999999999</v>
      </c>
      <c r="O650">
        <v>3</v>
      </c>
      <c r="Q650" t="s">
        <v>38</v>
      </c>
      <c r="R650" s="1">
        <v>41436.635416666664</v>
      </c>
      <c r="S650" s="1">
        <v>41437.286805555559</v>
      </c>
      <c r="T650">
        <v>15.632999999999999</v>
      </c>
      <c r="U650">
        <v>162</v>
      </c>
      <c r="V650">
        <v>163</v>
      </c>
      <c r="W650">
        <v>15.25</v>
      </c>
      <c r="X650">
        <v>6.883</v>
      </c>
    </row>
    <row r="651" spans="1:24" x14ac:dyDescent="0.2">
      <c r="A651">
        <v>2013002</v>
      </c>
      <c r="B651">
        <v>142</v>
      </c>
      <c r="C651">
        <v>2013002142</v>
      </c>
      <c r="D651" t="s">
        <v>26</v>
      </c>
      <c r="E651" t="str">
        <f>VLOOKUP(D651,[1]!Species_table[[SpeciesID]:[ID_new]],5,FALSE)</f>
        <v>NOCATCH</v>
      </c>
      <c r="F651" t="str">
        <f>VLOOKUP(E651,[1]!Species_table[[ID_new]:[Sci_name_new]],2,FALSE)</f>
        <v>NO CATCH</v>
      </c>
      <c r="G651" t="str">
        <f>VLOOKUP(E651,[1]!Species_table[[ID_new]:[fam_new]],3,FALSE)</f>
        <v>NO CATCH</v>
      </c>
      <c r="H651" t="s">
        <v>27</v>
      </c>
      <c r="I651">
        <f t="shared" si="10"/>
        <v>0</v>
      </c>
      <c r="J651">
        <v>0</v>
      </c>
      <c r="K651">
        <v>0</v>
      </c>
      <c r="L651">
        <v>0</v>
      </c>
      <c r="M651">
        <v>37.235833329999998</v>
      </c>
      <c r="N651">
        <v>20.015999999999998</v>
      </c>
      <c r="O651">
        <v>3</v>
      </c>
      <c r="Q651" t="s">
        <v>38</v>
      </c>
      <c r="R651" s="1">
        <v>41436.643055555556</v>
      </c>
      <c r="S651" s="1">
        <v>41437.288888888892</v>
      </c>
      <c r="T651">
        <v>15.516</v>
      </c>
      <c r="U651">
        <v>162</v>
      </c>
      <c r="V651">
        <v>163</v>
      </c>
      <c r="W651">
        <v>15.433</v>
      </c>
      <c r="X651">
        <v>6.9329999999999998</v>
      </c>
    </row>
    <row r="652" spans="1:24" x14ac:dyDescent="0.2">
      <c r="A652">
        <v>2013002</v>
      </c>
      <c r="B652">
        <v>143</v>
      </c>
      <c r="C652">
        <v>2013002143</v>
      </c>
      <c r="D652" t="s">
        <v>59</v>
      </c>
      <c r="E652" t="str">
        <f>VLOOKUP(D652,[1]!Species_table[[SpeciesID]:[ID_new]],5,FALSE)</f>
        <v>LETLE05</v>
      </c>
      <c r="F652" t="str">
        <f>VLOOKUP(E652,[1]!Species_table[[ID_new]:[Sci_name_new]],2,FALSE)</f>
        <v xml:space="preserve">Lethrinus elongatus </v>
      </c>
      <c r="G652" t="str">
        <f>VLOOKUP(E652,[1]!Species_table[[ID_new]:[fam_new]],3,FALSE)</f>
        <v>LETHRINIDAE</v>
      </c>
      <c r="H652" t="s">
        <v>44</v>
      </c>
      <c r="I652">
        <f t="shared" si="10"/>
        <v>1</v>
      </c>
      <c r="J652">
        <v>3.2</v>
      </c>
      <c r="K652">
        <v>1</v>
      </c>
      <c r="L652">
        <v>0</v>
      </c>
      <c r="M652">
        <v>37.236666669999998</v>
      </c>
      <c r="N652">
        <v>20.015999999999998</v>
      </c>
      <c r="O652">
        <v>3</v>
      </c>
      <c r="Q652" t="s">
        <v>38</v>
      </c>
      <c r="R652" s="1">
        <v>41436.649305555555</v>
      </c>
      <c r="S652" s="1">
        <v>41437.293055555558</v>
      </c>
      <c r="T652">
        <v>15.465999999999999</v>
      </c>
      <c r="U652">
        <v>162</v>
      </c>
      <c r="V652">
        <v>163</v>
      </c>
      <c r="W652">
        <v>15.583</v>
      </c>
      <c r="X652">
        <v>7.0330000000000004</v>
      </c>
    </row>
    <row r="653" spans="1:24" x14ac:dyDescent="0.2">
      <c r="A653">
        <v>2013002</v>
      </c>
      <c r="B653">
        <v>144</v>
      </c>
      <c r="C653">
        <v>2013002144</v>
      </c>
      <c r="D653" t="s">
        <v>26</v>
      </c>
      <c r="E653" t="str">
        <f>VLOOKUP(D653,[1]!Species_table[[SpeciesID]:[ID_new]],5,FALSE)</f>
        <v>NOCATCH</v>
      </c>
      <c r="F653" t="str">
        <f>VLOOKUP(E653,[1]!Species_table[[ID_new]:[Sci_name_new]],2,FALSE)</f>
        <v>NO CATCH</v>
      </c>
      <c r="G653" t="str">
        <f>VLOOKUP(E653,[1]!Species_table[[ID_new]:[fam_new]],3,FALSE)</f>
        <v>NO CATCH</v>
      </c>
      <c r="H653" t="s">
        <v>27</v>
      </c>
      <c r="I653">
        <f t="shared" si="10"/>
        <v>0</v>
      </c>
      <c r="J653">
        <v>0</v>
      </c>
      <c r="K653">
        <v>0</v>
      </c>
      <c r="L653">
        <v>0</v>
      </c>
      <c r="M653">
        <v>37.236666669999998</v>
      </c>
      <c r="N653">
        <v>20.01166667</v>
      </c>
      <c r="O653">
        <v>3</v>
      </c>
      <c r="Q653" t="s">
        <v>38</v>
      </c>
      <c r="R653" s="1">
        <v>41436.65347222222</v>
      </c>
      <c r="S653" s="1">
        <v>41437.300000000003</v>
      </c>
      <c r="T653">
        <v>15.516999999999999</v>
      </c>
      <c r="U653">
        <v>162</v>
      </c>
      <c r="V653">
        <v>163</v>
      </c>
      <c r="W653">
        <v>15.683</v>
      </c>
      <c r="X653">
        <v>7.2</v>
      </c>
    </row>
    <row r="654" spans="1:24" x14ac:dyDescent="0.2">
      <c r="A654">
        <v>2013002</v>
      </c>
      <c r="B654">
        <v>145</v>
      </c>
      <c r="C654">
        <v>2013002145</v>
      </c>
      <c r="D654" t="s">
        <v>26</v>
      </c>
      <c r="E654" t="str">
        <f>VLOOKUP(D654,[1]!Species_table[[SpeciesID]:[ID_new]],5,FALSE)</f>
        <v>NOCATCH</v>
      </c>
      <c r="F654" t="str">
        <f>VLOOKUP(E654,[1]!Species_table[[ID_new]:[Sci_name_new]],2,FALSE)</f>
        <v>NO CATCH</v>
      </c>
      <c r="G654" t="str">
        <f>VLOOKUP(E654,[1]!Species_table[[ID_new]:[fam_new]],3,FALSE)</f>
        <v>NO CATCH</v>
      </c>
      <c r="H654" t="s">
        <v>27</v>
      </c>
      <c r="I654">
        <f t="shared" si="10"/>
        <v>0</v>
      </c>
      <c r="J654">
        <v>0</v>
      </c>
      <c r="K654">
        <v>0</v>
      </c>
      <c r="L654">
        <v>0</v>
      </c>
      <c r="M654">
        <v>37.238500000000002</v>
      </c>
      <c r="N654">
        <v>20.011500000000002</v>
      </c>
      <c r="O654">
        <v>3</v>
      </c>
      <c r="Q654" t="s">
        <v>38</v>
      </c>
      <c r="R654" s="1">
        <v>41436.657638888886</v>
      </c>
      <c r="S654" s="1">
        <v>41437.314583333333</v>
      </c>
      <c r="T654">
        <v>15.766999999999999</v>
      </c>
      <c r="U654">
        <v>162</v>
      </c>
      <c r="V654">
        <v>163</v>
      </c>
      <c r="W654">
        <v>15.782999999999999</v>
      </c>
      <c r="X654">
        <v>7.55</v>
      </c>
    </row>
    <row r="655" spans="1:24" x14ac:dyDescent="0.2">
      <c r="A655">
        <v>2013002</v>
      </c>
      <c r="B655">
        <v>146</v>
      </c>
      <c r="C655">
        <v>2013002146</v>
      </c>
      <c r="D655" t="s">
        <v>28</v>
      </c>
      <c r="E655" t="str">
        <f>VLOOKUP(D655,[1]!Species_table[[SpeciesID]:[ID_new]],5,FALSE)</f>
        <v>LUTLU06</v>
      </c>
      <c r="F655" t="str">
        <f>VLOOKUP(E655,[1]!Species_table[[ID_new]:[Sci_name_new]],2,FALSE)</f>
        <v>Lutjanus bohar</v>
      </c>
      <c r="G655" t="str">
        <f>VLOOKUP(E655,[1]!Species_table[[ID_new]:[fam_new]],3,FALSE)</f>
        <v>LUTJANIDAE</v>
      </c>
      <c r="H655" t="s">
        <v>29</v>
      </c>
      <c r="I655">
        <f t="shared" si="10"/>
        <v>1</v>
      </c>
      <c r="J655">
        <v>17.16</v>
      </c>
      <c r="K655">
        <v>3</v>
      </c>
      <c r="L655">
        <v>0</v>
      </c>
      <c r="M655">
        <v>37.238500000000002</v>
      </c>
      <c r="N655">
        <v>20.011500000000002</v>
      </c>
      <c r="O655">
        <v>3</v>
      </c>
      <c r="Q655" t="s">
        <v>38</v>
      </c>
      <c r="R655" s="1">
        <v>41436.662499999999</v>
      </c>
      <c r="S655" s="1">
        <v>41437.304166666669</v>
      </c>
      <c r="T655">
        <v>15.416</v>
      </c>
      <c r="U655">
        <v>162</v>
      </c>
      <c r="V655">
        <v>163</v>
      </c>
      <c r="W655">
        <v>15.9</v>
      </c>
      <c r="X655">
        <v>7.3</v>
      </c>
    </row>
    <row r="656" spans="1:24" x14ac:dyDescent="0.2">
      <c r="A656">
        <v>2013002</v>
      </c>
      <c r="B656">
        <v>146</v>
      </c>
      <c r="C656">
        <v>2013002146</v>
      </c>
      <c r="D656" t="s">
        <v>47</v>
      </c>
      <c r="E656" t="str">
        <f>VLOOKUP(D656,[1]!Species_table[[SpeciesID]:[ID_new]],5,FALSE)</f>
        <v>SEREP07</v>
      </c>
      <c r="F656" t="str">
        <f>VLOOKUP(E656,[1]!Species_table[[ID_new]:[Sci_name_new]],2,FALSE)</f>
        <v>Epinephelus tauvina</v>
      </c>
      <c r="G656" t="str">
        <f>VLOOKUP(E656,[1]!Species_table[[ID_new]:[fam_new]],3,FALSE)</f>
        <v>SERRANIDAE</v>
      </c>
      <c r="H656" t="s">
        <v>36</v>
      </c>
      <c r="I656">
        <f t="shared" si="10"/>
        <v>1</v>
      </c>
      <c r="J656">
        <v>4.7</v>
      </c>
      <c r="K656">
        <v>1</v>
      </c>
      <c r="L656">
        <v>0</v>
      </c>
      <c r="M656">
        <v>37.238500000000002</v>
      </c>
      <c r="N656">
        <v>20.011500000000002</v>
      </c>
      <c r="O656">
        <v>3</v>
      </c>
      <c r="Q656" t="s">
        <v>38</v>
      </c>
      <c r="R656" s="1">
        <v>41436.662499999999</v>
      </c>
      <c r="S656" s="1">
        <v>41437.304166666669</v>
      </c>
      <c r="T656">
        <v>15.416</v>
      </c>
      <c r="U656">
        <v>162</v>
      </c>
      <c r="V656">
        <v>163</v>
      </c>
      <c r="W656">
        <v>15.9</v>
      </c>
      <c r="X656">
        <v>7.3</v>
      </c>
    </row>
    <row r="657" spans="1:24" x14ac:dyDescent="0.2">
      <c r="A657">
        <v>2013002</v>
      </c>
      <c r="B657">
        <v>147</v>
      </c>
      <c r="C657">
        <v>2013002147</v>
      </c>
      <c r="D657" t="s">
        <v>26</v>
      </c>
      <c r="E657" t="str">
        <f>VLOOKUP(D657,[1]!Species_table[[SpeciesID]:[ID_new]],5,FALSE)</f>
        <v>NOCATCH</v>
      </c>
      <c r="F657" t="str">
        <f>VLOOKUP(E657,[1]!Species_table[[ID_new]:[Sci_name_new]],2,FALSE)</f>
        <v>NO CATCH</v>
      </c>
      <c r="G657" t="str">
        <f>VLOOKUP(E657,[1]!Species_table[[ID_new]:[fam_new]],3,FALSE)</f>
        <v>NO CATCH</v>
      </c>
      <c r="H657" t="s">
        <v>27</v>
      </c>
      <c r="I657">
        <f t="shared" si="10"/>
        <v>0</v>
      </c>
      <c r="J657">
        <v>0</v>
      </c>
      <c r="K657">
        <v>0</v>
      </c>
      <c r="L657">
        <v>0</v>
      </c>
      <c r="M657">
        <v>37.236666669999998</v>
      </c>
      <c r="N657">
        <v>20.00933333</v>
      </c>
      <c r="O657">
        <v>3</v>
      </c>
      <c r="Q657" t="s">
        <v>38</v>
      </c>
      <c r="R657" s="1">
        <v>41436.666666666664</v>
      </c>
      <c r="S657" s="1">
        <v>41437.321527777778</v>
      </c>
      <c r="T657">
        <v>15.717000000000001</v>
      </c>
      <c r="U657">
        <v>162</v>
      </c>
      <c r="V657">
        <v>163</v>
      </c>
      <c r="W657">
        <v>16</v>
      </c>
      <c r="X657">
        <v>7.7169999999999996</v>
      </c>
    </row>
    <row r="658" spans="1:24" x14ac:dyDescent="0.2">
      <c r="A658">
        <v>2013002</v>
      </c>
      <c r="B658">
        <v>148</v>
      </c>
      <c r="C658">
        <v>2013002148</v>
      </c>
      <c r="D658" t="s">
        <v>47</v>
      </c>
      <c r="E658" t="str">
        <f>VLOOKUP(D658,[1]!Species_table[[SpeciesID]:[ID_new]],5,FALSE)</f>
        <v>SEREP07</v>
      </c>
      <c r="F658" t="str">
        <f>VLOOKUP(E658,[1]!Species_table[[ID_new]:[Sci_name_new]],2,FALSE)</f>
        <v>Epinephelus tauvina</v>
      </c>
      <c r="G658" t="str">
        <f>VLOOKUP(E658,[1]!Species_table[[ID_new]:[fam_new]],3,FALSE)</f>
        <v>SERRANIDAE</v>
      </c>
      <c r="H658" t="s">
        <v>36</v>
      </c>
      <c r="I658">
        <f t="shared" si="10"/>
        <v>1</v>
      </c>
      <c r="J658">
        <v>9.61</v>
      </c>
      <c r="K658">
        <v>1</v>
      </c>
      <c r="L658">
        <v>0</v>
      </c>
      <c r="M658">
        <v>37.236666669999998</v>
      </c>
      <c r="N658">
        <v>20.00633333</v>
      </c>
      <c r="O658">
        <v>3</v>
      </c>
      <c r="Q658" t="s">
        <v>38</v>
      </c>
      <c r="R658" s="1">
        <v>41436.680555555555</v>
      </c>
      <c r="S658" s="1">
        <v>41437.325694444444</v>
      </c>
      <c r="T658">
        <v>15.483000000000001</v>
      </c>
      <c r="U658">
        <v>162</v>
      </c>
      <c r="V658">
        <v>163</v>
      </c>
      <c r="W658">
        <v>16.332999999999998</v>
      </c>
      <c r="X658">
        <v>7.8170000000000002</v>
      </c>
    </row>
    <row r="659" spans="1:24" x14ac:dyDescent="0.2">
      <c r="A659">
        <v>2013002</v>
      </c>
      <c r="B659">
        <v>149</v>
      </c>
      <c r="C659">
        <v>2013002149</v>
      </c>
      <c r="D659" t="s">
        <v>47</v>
      </c>
      <c r="E659" t="str">
        <f>VLOOKUP(D659,[1]!Species_table[[SpeciesID]:[ID_new]],5,FALSE)</f>
        <v>SEREP07</v>
      </c>
      <c r="F659" t="str">
        <f>VLOOKUP(E659,[1]!Species_table[[ID_new]:[Sci_name_new]],2,FALSE)</f>
        <v>Epinephelus tauvina</v>
      </c>
      <c r="G659" t="str">
        <f>VLOOKUP(E659,[1]!Species_table[[ID_new]:[fam_new]],3,FALSE)</f>
        <v>SERRANIDAE</v>
      </c>
      <c r="H659" t="s">
        <v>36</v>
      </c>
      <c r="I659">
        <f t="shared" si="10"/>
        <v>1</v>
      </c>
      <c r="J659">
        <v>0.5</v>
      </c>
      <c r="K659">
        <v>1</v>
      </c>
      <c r="L659">
        <v>0</v>
      </c>
      <c r="M659">
        <v>37.233499999999999</v>
      </c>
      <c r="N659">
        <v>20.006166669999999</v>
      </c>
      <c r="O659">
        <v>3</v>
      </c>
      <c r="Q659" t="s">
        <v>23</v>
      </c>
      <c r="R659" s="1">
        <v>41436.68472222222</v>
      </c>
      <c r="S659" s="1">
        <v>41437.329861111109</v>
      </c>
      <c r="T659">
        <v>15.483000000000001</v>
      </c>
      <c r="U659">
        <v>162</v>
      </c>
      <c r="V659">
        <v>163</v>
      </c>
      <c r="W659">
        <v>16.433</v>
      </c>
      <c r="X659">
        <v>7.9169999999999998</v>
      </c>
    </row>
    <row r="660" spans="1:24" x14ac:dyDescent="0.2">
      <c r="A660">
        <v>2013002</v>
      </c>
      <c r="B660">
        <v>150</v>
      </c>
      <c r="C660">
        <v>2013002150</v>
      </c>
      <c r="D660" t="s">
        <v>26</v>
      </c>
      <c r="E660" t="str">
        <f>VLOOKUP(D660,[1]!Species_table[[SpeciesID]:[ID_new]],5,FALSE)</f>
        <v>NOCATCH</v>
      </c>
      <c r="F660" t="str">
        <f>VLOOKUP(E660,[1]!Species_table[[ID_new]:[Sci_name_new]],2,FALSE)</f>
        <v>NO CATCH</v>
      </c>
      <c r="G660" t="str">
        <f>VLOOKUP(E660,[1]!Species_table[[ID_new]:[fam_new]],3,FALSE)</f>
        <v>NO CATCH</v>
      </c>
      <c r="H660" t="s">
        <v>27</v>
      </c>
      <c r="I660">
        <f t="shared" si="10"/>
        <v>0</v>
      </c>
      <c r="J660">
        <v>0</v>
      </c>
      <c r="K660">
        <v>0</v>
      </c>
      <c r="L660">
        <v>0</v>
      </c>
      <c r="M660">
        <v>37.223999999999997</v>
      </c>
      <c r="N660">
        <v>20.007333330000002</v>
      </c>
      <c r="O660">
        <v>3</v>
      </c>
      <c r="Q660" t="s">
        <v>23</v>
      </c>
      <c r="R660" s="1">
        <v>41436.691666666666</v>
      </c>
      <c r="S660" s="1">
        <v>41437.337500000001</v>
      </c>
      <c r="T660">
        <v>15.5</v>
      </c>
      <c r="U660">
        <v>162</v>
      </c>
      <c r="V660">
        <v>163</v>
      </c>
      <c r="W660">
        <v>16.600000000000001</v>
      </c>
      <c r="X660">
        <v>8.1</v>
      </c>
    </row>
    <row r="661" spans="1:24" x14ac:dyDescent="0.2">
      <c r="A661">
        <v>2013002</v>
      </c>
      <c r="B661">
        <v>151</v>
      </c>
      <c r="C661">
        <v>2013002151</v>
      </c>
      <c r="D661" t="s">
        <v>26</v>
      </c>
      <c r="E661" t="str">
        <f>VLOOKUP(D661,[1]!Species_table[[SpeciesID]:[ID_new]],5,FALSE)</f>
        <v>NOCATCH</v>
      </c>
      <c r="F661" t="str">
        <f>VLOOKUP(E661,[1]!Species_table[[ID_new]:[Sci_name_new]],2,FALSE)</f>
        <v>NO CATCH</v>
      </c>
      <c r="G661" t="str">
        <f>VLOOKUP(E661,[1]!Species_table[[ID_new]:[fam_new]],3,FALSE)</f>
        <v>NO CATCH</v>
      </c>
      <c r="H661" t="s">
        <v>27</v>
      </c>
      <c r="I661">
        <f t="shared" si="10"/>
        <v>0</v>
      </c>
      <c r="J661">
        <v>0</v>
      </c>
      <c r="K661">
        <v>0</v>
      </c>
      <c r="L661">
        <v>0</v>
      </c>
      <c r="M661">
        <v>37.21316667</v>
      </c>
      <c r="N661">
        <v>20.007333330000002</v>
      </c>
      <c r="O661">
        <v>3</v>
      </c>
      <c r="Q661" t="s">
        <v>23</v>
      </c>
      <c r="R661" s="1">
        <v>41436.694444444445</v>
      </c>
      <c r="S661" s="1">
        <v>41437.345138888886</v>
      </c>
      <c r="T661">
        <v>15.632999999999999</v>
      </c>
      <c r="U661">
        <v>162</v>
      </c>
      <c r="V661">
        <v>163</v>
      </c>
      <c r="W661">
        <v>16.667000000000002</v>
      </c>
      <c r="X661">
        <v>8.2829999999999995</v>
      </c>
    </row>
    <row r="662" spans="1:24" x14ac:dyDescent="0.2">
      <c r="A662">
        <v>2013002</v>
      </c>
      <c r="B662">
        <v>152</v>
      </c>
      <c r="C662">
        <v>2013002152</v>
      </c>
      <c r="D662" t="s">
        <v>45</v>
      </c>
      <c r="E662" t="str">
        <f>VLOOKUP(D662,[1]!Species_table[[SpeciesID]:[ID_new]],5,FALSE)</f>
        <v>LETLE02</v>
      </c>
      <c r="F662" t="str">
        <f>VLOOKUP(E662,[1]!Species_table[[ID_new]:[Sci_name_new]],2,FALSE)</f>
        <v>Lethrinus lentjan</v>
      </c>
      <c r="G662" t="str">
        <f>VLOOKUP(E662,[1]!Species_table[[ID_new]:[fam_new]],3,FALSE)</f>
        <v>LETHRINIDAE</v>
      </c>
      <c r="H662" t="s">
        <v>44</v>
      </c>
      <c r="I662">
        <f t="shared" si="10"/>
        <v>1</v>
      </c>
      <c r="J662">
        <v>0.96</v>
      </c>
      <c r="K662">
        <v>2</v>
      </c>
      <c r="L662">
        <v>0</v>
      </c>
      <c r="M662">
        <v>37.201000000000001</v>
      </c>
      <c r="N662">
        <v>20.015000000000001</v>
      </c>
      <c r="O662">
        <v>3</v>
      </c>
      <c r="Q662" t="s">
        <v>23</v>
      </c>
      <c r="R662" s="1">
        <v>41436.70416666667</v>
      </c>
      <c r="S662" s="1">
        <v>41437.351388888892</v>
      </c>
      <c r="T662">
        <v>15.55</v>
      </c>
      <c r="U662">
        <v>162</v>
      </c>
      <c r="V662">
        <v>163</v>
      </c>
      <c r="W662">
        <v>16.899999999999999</v>
      </c>
      <c r="X662">
        <v>8.4329999999999998</v>
      </c>
    </row>
    <row r="663" spans="1:24" x14ac:dyDescent="0.2">
      <c r="A663">
        <v>2013002</v>
      </c>
      <c r="B663">
        <v>152</v>
      </c>
      <c r="C663">
        <v>2013002152</v>
      </c>
      <c r="D663" t="s">
        <v>118</v>
      </c>
      <c r="E663" t="str">
        <f>VLOOKUP(D663,[1]!Species_table[[SpeciesID]:[ID_new]],5,FALSE)</f>
        <v>SPASA00</v>
      </c>
      <c r="F663" t="str">
        <f>VLOOKUP(E663,[1]!Species_table[[ID_new]:[Sci_name_new]],2,FALSE)</f>
        <v>Sparus sp.</v>
      </c>
      <c r="G663" t="str">
        <f>VLOOKUP(E663,[1]!Species_table[[ID_new]:[fam_new]],3,FALSE)</f>
        <v>SPARIDAE</v>
      </c>
      <c r="H663" t="s">
        <v>27</v>
      </c>
      <c r="I663">
        <f t="shared" si="10"/>
        <v>0</v>
      </c>
      <c r="J663">
        <v>3.41</v>
      </c>
      <c r="K663">
        <v>6</v>
      </c>
      <c r="L663">
        <v>0</v>
      </c>
      <c r="M663">
        <v>37.201000000000001</v>
      </c>
      <c r="N663">
        <v>20.015000000000001</v>
      </c>
      <c r="O663">
        <v>3</v>
      </c>
      <c r="Q663" t="s">
        <v>23</v>
      </c>
      <c r="R663" s="1">
        <v>41436.70416666667</v>
      </c>
      <c r="S663" s="1">
        <v>41437.351388888892</v>
      </c>
      <c r="T663">
        <v>15.55</v>
      </c>
      <c r="U663">
        <v>162</v>
      </c>
      <c r="V663">
        <v>163</v>
      </c>
      <c r="W663">
        <v>16.899999999999999</v>
      </c>
      <c r="X663">
        <v>8.4329999999999998</v>
      </c>
    </row>
    <row r="664" spans="1:24" x14ac:dyDescent="0.2">
      <c r="A664">
        <v>2013002</v>
      </c>
      <c r="B664">
        <v>153</v>
      </c>
      <c r="C664">
        <v>2013002153</v>
      </c>
      <c r="D664" t="s">
        <v>43</v>
      </c>
      <c r="E664" t="str">
        <f>VLOOKUP(D664,[1]!Species_table[[SpeciesID]:[ID_new]],5,FALSE)</f>
        <v>LETLE13</v>
      </c>
      <c r="F664" t="str">
        <f>VLOOKUP(E664,[1]!Species_table[[ID_new]:[Sci_name_new]],2,FALSE)</f>
        <v>Lethrinus mahsena</v>
      </c>
      <c r="G664" t="str">
        <f>VLOOKUP(E664,[1]!Species_table[[ID_new]:[fam_new]],3,FALSE)</f>
        <v>LETHRINIDAE</v>
      </c>
      <c r="H664" t="s">
        <v>44</v>
      </c>
      <c r="I664">
        <f t="shared" si="10"/>
        <v>1</v>
      </c>
      <c r="J664">
        <v>0.72</v>
      </c>
      <c r="K664">
        <v>1</v>
      </c>
      <c r="L664">
        <v>0</v>
      </c>
      <c r="M664">
        <v>37.203000000000003</v>
      </c>
      <c r="N664">
        <v>20.015000000000001</v>
      </c>
      <c r="O664">
        <v>3</v>
      </c>
      <c r="Q664" t="s">
        <v>23</v>
      </c>
      <c r="R664" s="1">
        <v>41436.709027777775</v>
      </c>
      <c r="S664" s="1">
        <v>41437.359027777777</v>
      </c>
      <c r="T664">
        <v>15.6</v>
      </c>
      <c r="U664">
        <v>162</v>
      </c>
      <c r="V664">
        <v>163</v>
      </c>
      <c r="W664">
        <v>17.016999999999999</v>
      </c>
      <c r="X664">
        <v>8.6170000000000009</v>
      </c>
    </row>
    <row r="665" spans="1:24" x14ac:dyDescent="0.2">
      <c r="A665">
        <v>2013002</v>
      </c>
      <c r="B665">
        <v>154</v>
      </c>
      <c r="C665">
        <v>2013002154</v>
      </c>
      <c r="D665" t="s">
        <v>26</v>
      </c>
      <c r="E665" t="str">
        <f>VLOOKUP(D665,[1]!Species_table[[SpeciesID]:[ID_new]],5,FALSE)</f>
        <v>NOCATCH</v>
      </c>
      <c r="F665" t="str">
        <f>VLOOKUP(E665,[1]!Species_table[[ID_new]:[Sci_name_new]],2,FALSE)</f>
        <v>NO CATCH</v>
      </c>
      <c r="G665" t="str">
        <f>VLOOKUP(E665,[1]!Species_table[[ID_new]:[fam_new]],3,FALSE)</f>
        <v>NO CATCH</v>
      </c>
      <c r="H665" t="s">
        <v>27</v>
      </c>
      <c r="I665">
        <f t="shared" si="10"/>
        <v>0</v>
      </c>
      <c r="J665">
        <v>0</v>
      </c>
      <c r="K665">
        <v>0</v>
      </c>
      <c r="L665">
        <v>0</v>
      </c>
      <c r="M665">
        <v>37.203000000000003</v>
      </c>
      <c r="N665">
        <v>20.017666670000001</v>
      </c>
      <c r="O665">
        <v>3</v>
      </c>
      <c r="Q665" t="s">
        <v>23</v>
      </c>
      <c r="R665" s="1">
        <v>41436.712500000001</v>
      </c>
      <c r="S665" s="1">
        <v>41437.362500000003</v>
      </c>
      <c r="T665">
        <v>15.6</v>
      </c>
      <c r="U665">
        <v>162</v>
      </c>
      <c r="V665">
        <v>163</v>
      </c>
      <c r="W665">
        <v>17.100000000000001</v>
      </c>
      <c r="X665">
        <v>8.6999999999999993</v>
      </c>
    </row>
    <row r="666" spans="1:24" x14ac:dyDescent="0.2">
      <c r="A666">
        <v>2013002</v>
      </c>
      <c r="B666">
        <v>155</v>
      </c>
      <c r="C666">
        <v>2013002155</v>
      </c>
      <c r="D666" t="s">
        <v>68</v>
      </c>
      <c r="E666" t="str">
        <f>VLOOKUP(D666,[1]!Species_table[[SpeciesID]:[ID_new]],5,FALSE)</f>
        <v>CARCA04</v>
      </c>
      <c r="F666" t="str">
        <f>VLOOKUP(E666,[1]!Species_table[[ID_new]:[Sci_name_new]],2,FALSE)</f>
        <v>Caranx sexfasciatus</v>
      </c>
      <c r="G666" t="str">
        <f>VLOOKUP(E666,[1]!Species_table[[ID_new]:[fam_new]],3,FALSE)</f>
        <v>CARANGIDAE</v>
      </c>
      <c r="H666" t="s">
        <v>22</v>
      </c>
      <c r="I666">
        <f t="shared" si="10"/>
        <v>1</v>
      </c>
      <c r="J666">
        <v>0.54</v>
      </c>
      <c r="K666">
        <v>2</v>
      </c>
      <c r="L666">
        <v>0</v>
      </c>
      <c r="M666">
        <v>37.284999999999997</v>
      </c>
      <c r="N666">
        <v>20.134499999999999</v>
      </c>
      <c r="O666">
        <v>3</v>
      </c>
      <c r="Q666" t="s">
        <v>23</v>
      </c>
      <c r="R666" s="1">
        <v>41436.708333333336</v>
      </c>
      <c r="S666" s="1">
        <v>41437.718055555553</v>
      </c>
      <c r="T666">
        <v>24.25</v>
      </c>
      <c r="U666">
        <v>162</v>
      </c>
      <c r="V666">
        <v>163</v>
      </c>
      <c r="W666">
        <v>17</v>
      </c>
      <c r="X666">
        <v>17.233000000000001</v>
      </c>
    </row>
    <row r="667" spans="1:24" x14ac:dyDescent="0.2">
      <c r="A667">
        <v>2013002</v>
      </c>
      <c r="B667">
        <v>155</v>
      </c>
      <c r="C667">
        <v>2013002155</v>
      </c>
      <c r="D667" t="s">
        <v>119</v>
      </c>
      <c r="E667" t="str">
        <f>VLOOKUP(D667,[1]!Species_table[[SpeciesID]:[ID_new]],5,FALSE)</f>
        <v>CARCA06</v>
      </c>
      <c r="F667" t="str">
        <f>VLOOKUP(E667,[1]!Species_table[[ID_new]:[Sci_name_new]],2,FALSE)</f>
        <v>Caranx ignobilis</v>
      </c>
      <c r="G667" t="str">
        <f>VLOOKUP(E667,[1]!Species_table[[ID_new]:[fam_new]],3,FALSE)</f>
        <v>CARANGIDAE</v>
      </c>
      <c r="H667" t="s">
        <v>22</v>
      </c>
      <c r="I667">
        <f t="shared" si="10"/>
        <v>1</v>
      </c>
      <c r="J667">
        <v>2.11</v>
      </c>
      <c r="K667">
        <v>1</v>
      </c>
      <c r="L667">
        <v>0</v>
      </c>
      <c r="M667">
        <v>37.284999999999997</v>
      </c>
      <c r="N667">
        <v>20.134499999999999</v>
      </c>
      <c r="O667">
        <v>3</v>
      </c>
      <c r="Q667" t="s">
        <v>23</v>
      </c>
      <c r="R667" s="1">
        <v>41436.708333333336</v>
      </c>
      <c r="S667" s="1">
        <v>41437.718055555553</v>
      </c>
      <c r="T667">
        <v>24.25</v>
      </c>
      <c r="U667">
        <v>162</v>
      </c>
      <c r="V667">
        <v>163</v>
      </c>
      <c r="W667">
        <v>17</v>
      </c>
      <c r="X667">
        <v>17.233000000000001</v>
      </c>
    </row>
    <row r="668" spans="1:24" x14ac:dyDescent="0.2">
      <c r="A668">
        <v>2013002</v>
      </c>
      <c r="B668">
        <v>155</v>
      </c>
      <c r="C668">
        <v>2013002155</v>
      </c>
      <c r="D668" t="s">
        <v>120</v>
      </c>
      <c r="E668" t="str">
        <f>VLOOKUP(D668,[1]!Species_table[[SpeciesID]:[ID_new]],5,FALSE)</f>
        <v>CARSC04</v>
      </c>
      <c r="F668" t="str">
        <f>VLOOKUP(E668,[1]!Species_table[[ID_new]:[Sci_name_new]],2,FALSE)</f>
        <v>Scomberoides lysan</v>
      </c>
      <c r="G668" t="str">
        <f>VLOOKUP(E668,[1]!Species_table[[ID_new]:[fam_new]],3,FALSE)</f>
        <v>CARANGIDAE</v>
      </c>
      <c r="H668" t="s">
        <v>22</v>
      </c>
      <c r="I668">
        <f t="shared" si="10"/>
        <v>1</v>
      </c>
      <c r="J668">
        <v>4.2</v>
      </c>
      <c r="K668">
        <v>6</v>
      </c>
      <c r="L668">
        <v>0</v>
      </c>
      <c r="M668">
        <v>37.284999999999997</v>
      </c>
      <c r="N668">
        <v>20.134499999999999</v>
      </c>
      <c r="O668">
        <v>3</v>
      </c>
      <c r="Q668" t="s">
        <v>23</v>
      </c>
      <c r="R668" s="1">
        <v>41436.708333333336</v>
      </c>
      <c r="S668" s="1">
        <v>41437.718055555553</v>
      </c>
      <c r="T668">
        <v>24.25</v>
      </c>
      <c r="U668">
        <v>162</v>
      </c>
      <c r="V668">
        <v>163</v>
      </c>
      <c r="W668">
        <v>17</v>
      </c>
      <c r="X668">
        <v>17.233000000000001</v>
      </c>
    </row>
    <row r="669" spans="1:24" x14ac:dyDescent="0.2">
      <c r="A669">
        <v>2013002</v>
      </c>
      <c r="B669">
        <v>155</v>
      </c>
      <c r="C669">
        <v>2013002155</v>
      </c>
      <c r="D669" t="s">
        <v>121</v>
      </c>
      <c r="E669" t="str">
        <f>VLOOKUP(D669,[1]!Species_table[[SpeciesID]:[ID_new]],5,FALSE)</f>
        <v>CARCS02</v>
      </c>
      <c r="F669" t="str">
        <f>VLOOKUP(E669,[1]!Species_table[[ID_new]:[Sci_name_new]],2,FALSE)</f>
        <v>Carangoides ferdau</v>
      </c>
      <c r="G669" t="str">
        <f>VLOOKUP(E669,[1]!Species_table[[ID_new]:[fam_new]],3,FALSE)</f>
        <v>CARANGIDAE</v>
      </c>
      <c r="H669" t="s">
        <v>22</v>
      </c>
      <c r="I669">
        <f t="shared" si="10"/>
        <v>1</v>
      </c>
      <c r="J669">
        <v>0.65</v>
      </c>
      <c r="K669">
        <v>1</v>
      </c>
      <c r="L669">
        <v>0</v>
      </c>
      <c r="M669">
        <v>37.284999999999997</v>
      </c>
      <c r="N669">
        <v>20.134499999999999</v>
      </c>
      <c r="O669">
        <v>3</v>
      </c>
      <c r="Q669" t="s">
        <v>23</v>
      </c>
      <c r="R669" s="1">
        <v>41436.708333333336</v>
      </c>
      <c r="S669" s="1">
        <v>41437.718055555553</v>
      </c>
      <c r="T669">
        <v>24.25</v>
      </c>
      <c r="U669">
        <v>162</v>
      </c>
      <c r="V669">
        <v>163</v>
      </c>
      <c r="W669">
        <v>17</v>
      </c>
      <c r="X669">
        <v>17.233000000000001</v>
      </c>
    </row>
    <row r="670" spans="1:24" x14ac:dyDescent="0.2">
      <c r="A670">
        <v>2013002</v>
      </c>
      <c r="B670">
        <v>155</v>
      </c>
      <c r="C670">
        <v>2013002155</v>
      </c>
      <c r="D670" t="s">
        <v>70</v>
      </c>
      <c r="E670" t="str">
        <f>VLOOKUP(D670,[1]!Species_table[[SpeciesID]:[ID_new]],5,FALSE)</f>
        <v>CARCS13</v>
      </c>
      <c r="F670" t="str">
        <f>VLOOKUP(E670,[1]!Species_table[[ID_new]:[Sci_name_new]],2,FALSE)</f>
        <v>Carangoides bajad</v>
      </c>
      <c r="G670" t="str">
        <f>VLOOKUP(E670,[1]!Species_table[[ID_new]:[fam_new]],3,FALSE)</f>
        <v>CARANGIDAE</v>
      </c>
      <c r="H670" t="s">
        <v>22</v>
      </c>
      <c r="I670">
        <f t="shared" si="10"/>
        <v>1</v>
      </c>
      <c r="J670">
        <v>9.5</v>
      </c>
      <c r="K670">
        <v>13</v>
      </c>
      <c r="L670">
        <v>0</v>
      </c>
      <c r="M670">
        <v>37.284999999999997</v>
      </c>
      <c r="N670">
        <v>20.134499999999999</v>
      </c>
      <c r="O670">
        <v>3</v>
      </c>
      <c r="Q670" t="s">
        <v>23</v>
      </c>
      <c r="R670" s="1">
        <v>41436.708333333336</v>
      </c>
      <c r="S670" s="1">
        <v>41437.718055555553</v>
      </c>
      <c r="T670">
        <v>24.25</v>
      </c>
      <c r="U670">
        <v>162</v>
      </c>
      <c r="V670">
        <v>163</v>
      </c>
      <c r="W670">
        <v>17</v>
      </c>
      <c r="X670">
        <v>17.233000000000001</v>
      </c>
    </row>
    <row r="671" spans="1:24" x14ac:dyDescent="0.2">
      <c r="A671">
        <v>2013002</v>
      </c>
      <c r="B671">
        <v>155</v>
      </c>
      <c r="C671">
        <v>2013002155</v>
      </c>
      <c r="D671" t="s">
        <v>91</v>
      </c>
      <c r="E671" t="str">
        <f>VLOOKUP(D671,[1]!Species_table[[SpeciesID]:[ID_new]],5,FALSE)</f>
        <v>CARDE08</v>
      </c>
      <c r="F671" t="str">
        <f>VLOOKUP(E671,[1]!Species_table[[ID_new]:[Sci_name_new]],2,FALSE)</f>
        <v>Decapterus russelli</v>
      </c>
      <c r="G671" t="str">
        <f>VLOOKUP(E671,[1]!Species_table[[ID_new]:[fam_new]],3,FALSE)</f>
        <v>CARANGIDAE</v>
      </c>
      <c r="H671" t="s">
        <v>25</v>
      </c>
      <c r="I671">
        <f t="shared" si="10"/>
        <v>0</v>
      </c>
      <c r="J671">
        <v>0.79</v>
      </c>
      <c r="K671">
        <v>4</v>
      </c>
      <c r="L671">
        <v>0</v>
      </c>
      <c r="M671">
        <v>37.284999999999997</v>
      </c>
      <c r="N671">
        <v>20.134499999999999</v>
      </c>
      <c r="O671">
        <v>3</v>
      </c>
      <c r="Q671" t="s">
        <v>23</v>
      </c>
      <c r="R671" s="1">
        <v>41436.708333333336</v>
      </c>
      <c r="S671" s="1">
        <v>41437.718055555553</v>
      </c>
      <c r="T671">
        <v>24.25</v>
      </c>
      <c r="U671">
        <v>162</v>
      </c>
      <c r="V671">
        <v>163</v>
      </c>
      <c r="W671">
        <v>17</v>
      </c>
      <c r="X671">
        <v>17.233000000000001</v>
      </c>
    </row>
    <row r="672" spans="1:24" x14ac:dyDescent="0.2">
      <c r="A672">
        <v>2013002</v>
      </c>
      <c r="B672">
        <v>155</v>
      </c>
      <c r="C672">
        <v>2013002155</v>
      </c>
      <c r="D672" t="s">
        <v>21</v>
      </c>
      <c r="E672" t="str">
        <f>VLOOKUP(D672,[1]!Species_table[[SpeciesID]:[ID_new]],5,FALSE)</f>
        <v>CARSC04</v>
      </c>
      <c r="F672" t="str">
        <f>VLOOKUP(E672,[1]!Species_table[[ID_new]:[Sci_name_new]],2,FALSE)</f>
        <v>Scomberoides lysan</v>
      </c>
      <c r="G672" t="str">
        <f>VLOOKUP(E672,[1]!Species_table[[ID_new]:[fam_new]],3,FALSE)</f>
        <v>CARANGIDAE</v>
      </c>
      <c r="H672" t="s">
        <v>22</v>
      </c>
      <c r="I672">
        <f t="shared" si="10"/>
        <v>1</v>
      </c>
      <c r="J672">
        <v>6.93</v>
      </c>
      <c r="K672">
        <v>18</v>
      </c>
      <c r="L672">
        <v>0</v>
      </c>
      <c r="M672">
        <v>37.284999999999997</v>
      </c>
      <c r="N672">
        <v>20.134499999999999</v>
      </c>
      <c r="O672">
        <v>3</v>
      </c>
      <c r="Q672" t="s">
        <v>23</v>
      </c>
      <c r="R672" s="1">
        <v>41436.708333333336</v>
      </c>
      <c r="S672" s="1">
        <v>41437.718055555553</v>
      </c>
      <c r="T672">
        <v>24.25</v>
      </c>
      <c r="U672">
        <v>162</v>
      </c>
      <c r="V672">
        <v>163</v>
      </c>
      <c r="W672">
        <v>17</v>
      </c>
      <c r="X672">
        <v>17.233000000000001</v>
      </c>
    </row>
    <row r="673" spans="1:24" x14ac:dyDescent="0.2">
      <c r="A673">
        <v>2013002</v>
      </c>
      <c r="B673">
        <v>156</v>
      </c>
      <c r="C673">
        <v>2013002156</v>
      </c>
      <c r="D673" t="s">
        <v>26</v>
      </c>
      <c r="E673" t="str">
        <f>VLOOKUP(D673,[1]!Species_table[[SpeciesID]:[ID_new]],5,FALSE)</f>
        <v>NOCATCH</v>
      </c>
      <c r="F673" t="str">
        <f>VLOOKUP(E673,[1]!Species_table[[ID_new]:[Sci_name_new]],2,FALSE)</f>
        <v>NO CATCH</v>
      </c>
      <c r="G673" t="str">
        <f>VLOOKUP(E673,[1]!Species_table[[ID_new]:[fam_new]],3,FALSE)</f>
        <v>NO CATCH</v>
      </c>
      <c r="H673" t="s">
        <v>27</v>
      </c>
      <c r="I673">
        <f t="shared" si="10"/>
        <v>0</v>
      </c>
      <c r="J673">
        <v>0</v>
      </c>
      <c r="K673">
        <v>0</v>
      </c>
      <c r="L673">
        <v>0</v>
      </c>
      <c r="M673">
        <v>37.282166670000002</v>
      </c>
      <c r="N673">
        <v>20.13966667</v>
      </c>
      <c r="O673">
        <v>3</v>
      </c>
      <c r="Q673" t="s">
        <v>23</v>
      </c>
      <c r="R673" s="1">
        <v>41437.62222222222</v>
      </c>
      <c r="S673" s="1">
        <v>41438.275000000001</v>
      </c>
      <c r="T673">
        <v>15.683</v>
      </c>
      <c r="U673">
        <v>163</v>
      </c>
      <c r="V673">
        <v>164</v>
      </c>
      <c r="W673">
        <v>14.933</v>
      </c>
      <c r="X673">
        <v>6.6</v>
      </c>
    </row>
    <row r="674" spans="1:24" x14ac:dyDescent="0.2">
      <c r="A674">
        <v>2013002</v>
      </c>
      <c r="B674">
        <v>157</v>
      </c>
      <c r="C674">
        <v>2013002157</v>
      </c>
      <c r="D674" t="s">
        <v>26</v>
      </c>
      <c r="E674" t="str">
        <f>VLOOKUP(D674,[1]!Species_table[[SpeciesID]:[ID_new]],5,FALSE)</f>
        <v>NOCATCH</v>
      </c>
      <c r="F674" t="str">
        <f>VLOOKUP(E674,[1]!Species_table[[ID_new]:[Sci_name_new]],2,FALSE)</f>
        <v>NO CATCH</v>
      </c>
      <c r="G674" t="str">
        <f>VLOOKUP(E674,[1]!Species_table[[ID_new]:[fam_new]],3,FALSE)</f>
        <v>NO CATCH</v>
      </c>
      <c r="H674" t="s">
        <v>27</v>
      </c>
      <c r="I674">
        <f t="shared" si="10"/>
        <v>0</v>
      </c>
      <c r="J674">
        <v>0</v>
      </c>
      <c r="K674">
        <v>0</v>
      </c>
      <c r="L674">
        <v>0</v>
      </c>
      <c r="M674">
        <v>37.282166670000002</v>
      </c>
      <c r="N674">
        <v>20.138000000000002</v>
      </c>
      <c r="O674">
        <v>3</v>
      </c>
      <c r="Q674" t="s">
        <v>23</v>
      </c>
      <c r="R674" s="1">
        <v>41437.636805555558</v>
      </c>
      <c r="S674" s="1">
        <v>41438.382638888892</v>
      </c>
      <c r="T674">
        <v>17.916</v>
      </c>
      <c r="U674">
        <v>163</v>
      </c>
      <c r="V674">
        <v>164</v>
      </c>
      <c r="W674">
        <v>15.282999999999999</v>
      </c>
      <c r="X674">
        <v>9.1829999999999998</v>
      </c>
    </row>
    <row r="675" spans="1:24" x14ac:dyDescent="0.2">
      <c r="A675">
        <v>2013002</v>
      </c>
      <c r="B675">
        <v>158</v>
      </c>
      <c r="C675">
        <v>2013002158</v>
      </c>
      <c r="D675" t="s">
        <v>26</v>
      </c>
      <c r="E675" t="str">
        <f>VLOOKUP(D675,[1]!Species_table[[SpeciesID]:[ID_new]],5,FALSE)</f>
        <v>NOCATCH</v>
      </c>
      <c r="F675" t="str">
        <f>VLOOKUP(E675,[1]!Species_table[[ID_new]:[Sci_name_new]],2,FALSE)</f>
        <v>NO CATCH</v>
      </c>
      <c r="G675" t="str">
        <f>VLOOKUP(E675,[1]!Species_table[[ID_new]:[fam_new]],3,FALSE)</f>
        <v>NO CATCH</v>
      </c>
      <c r="H675" t="s">
        <v>27</v>
      </c>
      <c r="I675">
        <f t="shared" si="10"/>
        <v>0</v>
      </c>
      <c r="J675">
        <v>0</v>
      </c>
      <c r="K675">
        <v>0</v>
      </c>
      <c r="L675">
        <v>0</v>
      </c>
      <c r="M675">
        <v>37.282666669999998</v>
      </c>
      <c r="N675">
        <v>20.138833330000001</v>
      </c>
      <c r="O675">
        <v>3</v>
      </c>
      <c r="Q675" t="s">
        <v>23</v>
      </c>
      <c r="R675" s="1">
        <v>41437.628472222219</v>
      </c>
      <c r="S675" s="1">
        <v>41438.379861111112</v>
      </c>
      <c r="T675">
        <v>18.033000000000001</v>
      </c>
      <c r="U675">
        <v>163</v>
      </c>
      <c r="V675">
        <v>164</v>
      </c>
      <c r="W675">
        <v>15.083</v>
      </c>
      <c r="X675">
        <v>9.1170000000000009</v>
      </c>
    </row>
    <row r="676" spans="1:24" x14ac:dyDescent="0.2">
      <c r="A676">
        <v>2013002</v>
      </c>
      <c r="B676">
        <v>159</v>
      </c>
      <c r="C676">
        <v>2013002159</v>
      </c>
      <c r="D676" t="s">
        <v>85</v>
      </c>
      <c r="E676" t="str">
        <f>VLOOKUP(D676,[1]!Species_table[[SpeciesID]:[ID_new]],5,FALSE)</f>
        <v>FISJU09</v>
      </c>
      <c r="F676" t="str">
        <f>VLOOKUP(E676,[1]!Species_table[[ID_new]:[Sci_name_new]],2,FALSE)</f>
        <v>FISTULARIIDAE</v>
      </c>
      <c r="G676" t="str">
        <f>VLOOKUP(E676,[1]!Species_table[[ID_new]:[fam_new]],3,FALSE)</f>
        <v>FISTULARIIDAE</v>
      </c>
      <c r="H676" t="s">
        <v>27</v>
      </c>
      <c r="I676">
        <f t="shared" si="10"/>
        <v>0</v>
      </c>
      <c r="J676">
        <v>1.59</v>
      </c>
      <c r="K676">
        <v>1</v>
      </c>
      <c r="L676">
        <v>0</v>
      </c>
      <c r="M676">
        <v>37.278833329999998</v>
      </c>
      <c r="N676">
        <v>20.138833330000001</v>
      </c>
      <c r="O676">
        <v>3</v>
      </c>
      <c r="Q676" t="s">
        <v>23</v>
      </c>
      <c r="R676" s="1">
        <v>41437.644444444442</v>
      </c>
      <c r="S676" s="1">
        <v>41438.375</v>
      </c>
      <c r="T676">
        <v>17.533000000000001</v>
      </c>
      <c r="U676">
        <v>163</v>
      </c>
      <c r="V676">
        <v>164</v>
      </c>
      <c r="W676">
        <v>15.467000000000001</v>
      </c>
      <c r="X676">
        <v>9</v>
      </c>
    </row>
    <row r="677" spans="1:24" x14ac:dyDescent="0.2">
      <c r="A677">
        <v>2013002</v>
      </c>
      <c r="B677">
        <v>160</v>
      </c>
      <c r="C677">
        <v>2013002160</v>
      </c>
      <c r="D677" t="s">
        <v>26</v>
      </c>
      <c r="E677" t="str">
        <f>VLOOKUP(D677,[1]!Species_table[[SpeciesID]:[ID_new]],5,FALSE)</f>
        <v>NOCATCH</v>
      </c>
      <c r="F677" t="str">
        <f>VLOOKUP(E677,[1]!Species_table[[ID_new]:[Sci_name_new]],2,FALSE)</f>
        <v>NO CATCH</v>
      </c>
      <c r="G677" t="str">
        <f>VLOOKUP(E677,[1]!Species_table[[ID_new]:[fam_new]],3,FALSE)</f>
        <v>NO CATCH</v>
      </c>
      <c r="H677" t="s">
        <v>27</v>
      </c>
      <c r="I677">
        <f t="shared" si="10"/>
        <v>0</v>
      </c>
      <c r="J677">
        <v>0</v>
      </c>
      <c r="K677">
        <v>0</v>
      </c>
      <c r="L677">
        <v>0</v>
      </c>
      <c r="M677">
        <v>37.283666670000002</v>
      </c>
      <c r="N677">
        <v>20.14683333</v>
      </c>
      <c r="O677">
        <v>3</v>
      </c>
      <c r="Q677" t="s">
        <v>23</v>
      </c>
      <c r="R677" s="1">
        <v>41437.663888888892</v>
      </c>
      <c r="S677" s="1">
        <v>41438.300694444442</v>
      </c>
      <c r="T677">
        <v>15.3</v>
      </c>
      <c r="U677">
        <v>163</v>
      </c>
      <c r="V677">
        <v>164</v>
      </c>
      <c r="W677">
        <v>15.933</v>
      </c>
      <c r="X677">
        <v>7.2169999999999996</v>
      </c>
    </row>
    <row r="678" spans="1:24" x14ac:dyDescent="0.2">
      <c r="A678">
        <v>2013002</v>
      </c>
      <c r="B678">
        <v>161</v>
      </c>
      <c r="C678">
        <v>2013002161</v>
      </c>
      <c r="D678" t="s">
        <v>122</v>
      </c>
      <c r="E678" t="str">
        <f>VLOOKUP(D678,[1]!Species_table[[SpeciesID]:[ID_new]],5,FALSE)</f>
        <v>HOLSA02</v>
      </c>
      <c r="F678" t="str">
        <f>VLOOKUP(E678,[1]!Species_table[[ID_new]:[Sci_name_new]],2,FALSE)</f>
        <v>Sargocentron rubrum</v>
      </c>
      <c r="G678" t="str">
        <f>VLOOKUP(E678,[1]!Species_table[[ID_new]:[fam_new]],3,FALSE)</f>
        <v>HOLOCENTRIDAE</v>
      </c>
      <c r="H678" t="s">
        <v>27</v>
      </c>
      <c r="I678">
        <f t="shared" si="10"/>
        <v>0</v>
      </c>
      <c r="J678">
        <v>1.32</v>
      </c>
      <c r="K678">
        <v>1</v>
      </c>
      <c r="L678">
        <v>0</v>
      </c>
      <c r="M678">
        <v>37.281833329999998</v>
      </c>
      <c r="N678">
        <v>20.14916667</v>
      </c>
      <c r="O678">
        <v>3</v>
      </c>
      <c r="Q678" t="s">
        <v>23</v>
      </c>
      <c r="R678" s="1">
        <v>41437.657638888886</v>
      </c>
      <c r="S678" s="1">
        <v>41438.31527777778</v>
      </c>
      <c r="T678">
        <v>15.782999999999999</v>
      </c>
      <c r="U678">
        <v>163</v>
      </c>
      <c r="V678">
        <v>164</v>
      </c>
      <c r="W678">
        <v>15.782999999999999</v>
      </c>
      <c r="X678">
        <v>7.5670000000000002</v>
      </c>
    </row>
    <row r="679" spans="1:24" x14ac:dyDescent="0.2">
      <c r="A679">
        <v>2013002</v>
      </c>
      <c r="B679">
        <v>161</v>
      </c>
      <c r="C679">
        <v>2013002161</v>
      </c>
      <c r="D679" t="s">
        <v>28</v>
      </c>
      <c r="E679" t="str">
        <f>VLOOKUP(D679,[1]!Species_table[[SpeciesID]:[ID_new]],5,FALSE)</f>
        <v>LUTLU06</v>
      </c>
      <c r="F679" t="str">
        <f>VLOOKUP(E679,[1]!Species_table[[ID_new]:[Sci_name_new]],2,FALSE)</f>
        <v>Lutjanus bohar</v>
      </c>
      <c r="G679" t="str">
        <f>VLOOKUP(E679,[1]!Species_table[[ID_new]:[fam_new]],3,FALSE)</f>
        <v>LUTJANIDAE</v>
      </c>
      <c r="H679" t="s">
        <v>29</v>
      </c>
      <c r="I679">
        <f t="shared" si="10"/>
        <v>1</v>
      </c>
      <c r="J679">
        <v>0.56000000000000005</v>
      </c>
      <c r="K679">
        <v>1</v>
      </c>
      <c r="L679">
        <v>0</v>
      </c>
      <c r="M679">
        <v>37.281833329999998</v>
      </c>
      <c r="N679">
        <v>20.14916667</v>
      </c>
      <c r="O679">
        <v>3</v>
      </c>
      <c r="Q679" t="s">
        <v>23</v>
      </c>
      <c r="R679" s="1">
        <v>41437.657638888886</v>
      </c>
      <c r="S679" s="1">
        <v>41438.31527777778</v>
      </c>
      <c r="T679">
        <v>15.782999999999999</v>
      </c>
      <c r="U679">
        <v>163</v>
      </c>
      <c r="V679">
        <v>164</v>
      </c>
      <c r="W679">
        <v>15.782999999999999</v>
      </c>
      <c r="X679">
        <v>7.5670000000000002</v>
      </c>
    </row>
    <row r="680" spans="1:24" x14ac:dyDescent="0.2">
      <c r="A680">
        <v>2013002</v>
      </c>
      <c r="B680">
        <v>162</v>
      </c>
      <c r="C680">
        <v>2013002162</v>
      </c>
      <c r="D680" t="s">
        <v>122</v>
      </c>
      <c r="E680" t="str">
        <f>VLOOKUP(D680,[1]!Species_table[[SpeciesID]:[ID_new]],5,FALSE)</f>
        <v>HOLSA02</v>
      </c>
      <c r="F680" t="str">
        <f>VLOOKUP(E680,[1]!Species_table[[ID_new]:[Sci_name_new]],2,FALSE)</f>
        <v>Sargocentron rubrum</v>
      </c>
      <c r="G680" t="str">
        <f>VLOOKUP(E680,[1]!Species_table[[ID_new]:[fam_new]],3,FALSE)</f>
        <v>HOLOCENTRIDAE</v>
      </c>
      <c r="H680" t="s">
        <v>27</v>
      </c>
      <c r="I680">
        <f t="shared" si="10"/>
        <v>0</v>
      </c>
      <c r="J680">
        <v>1</v>
      </c>
      <c r="K680">
        <v>1</v>
      </c>
      <c r="L680">
        <v>0</v>
      </c>
      <c r="M680">
        <v>37.27933333</v>
      </c>
      <c r="N680">
        <v>20.151</v>
      </c>
      <c r="O680">
        <v>3</v>
      </c>
      <c r="Q680" t="s">
        <v>23</v>
      </c>
      <c r="R680" s="1">
        <v>41437.65347222222</v>
      </c>
      <c r="S680" s="1">
        <v>41438.304166666669</v>
      </c>
      <c r="T680">
        <v>15.632999999999999</v>
      </c>
      <c r="U680">
        <v>163</v>
      </c>
      <c r="V680">
        <v>164</v>
      </c>
      <c r="W680">
        <v>15.683</v>
      </c>
      <c r="X680">
        <v>7.3</v>
      </c>
    </row>
    <row r="681" spans="1:24" x14ac:dyDescent="0.2">
      <c r="A681">
        <v>2013002</v>
      </c>
      <c r="B681">
        <v>162</v>
      </c>
      <c r="C681">
        <v>2013002162</v>
      </c>
      <c r="D681" t="s">
        <v>43</v>
      </c>
      <c r="E681" t="str">
        <f>VLOOKUP(D681,[1]!Species_table[[SpeciesID]:[ID_new]],5,FALSE)</f>
        <v>LETLE13</v>
      </c>
      <c r="F681" t="str">
        <f>VLOOKUP(E681,[1]!Species_table[[ID_new]:[Sci_name_new]],2,FALSE)</f>
        <v>Lethrinus mahsena</v>
      </c>
      <c r="G681" t="str">
        <f>VLOOKUP(E681,[1]!Species_table[[ID_new]:[fam_new]],3,FALSE)</f>
        <v>LETHRINIDAE</v>
      </c>
      <c r="H681" t="s">
        <v>44</v>
      </c>
      <c r="I681">
        <f t="shared" si="10"/>
        <v>1</v>
      </c>
      <c r="J681">
        <v>0.52</v>
      </c>
      <c r="K681">
        <v>1</v>
      </c>
      <c r="L681">
        <v>0</v>
      </c>
      <c r="M681">
        <v>37.27933333</v>
      </c>
      <c r="N681">
        <v>20.151</v>
      </c>
      <c r="O681">
        <v>3</v>
      </c>
      <c r="Q681" t="s">
        <v>23</v>
      </c>
      <c r="R681" s="1">
        <v>41437.65347222222</v>
      </c>
      <c r="S681" s="1">
        <v>41438.304166666669</v>
      </c>
      <c r="T681">
        <v>15.632999999999999</v>
      </c>
      <c r="U681">
        <v>163</v>
      </c>
      <c r="V681">
        <v>164</v>
      </c>
      <c r="W681">
        <v>15.683</v>
      </c>
      <c r="X681">
        <v>7.3</v>
      </c>
    </row>
    <row r="682" spans="1:24" x14ac:dyDescent="0.2">
      <c r="A682">
        <v>2013002</v>
      </c>
      <c r="B682">
        <v>163</v>
      </c>
      <c r="C682">
        <v>2013002163</v>
      </c>
      <c r="D682" t="s">
        <v>26</v>
      </c>
      <c r="E682" t="str">
        <f>VLOOKUP(D682,[1]!Species_table[[SpeciesID]:[ID_new]],5,FALSE)</f>
        <v>NOCATCH</v>
      </c>
      <c r="F682" t="str">
        <f>VLOOKUP(E682,[1]!Species_table[[ID_new]:[Sci_name_new]],2,FALSE)</f>
        <v>NO CATCH</v>
      </c>
      <c r="G682" t="str">
        <f>VLOOKUP(E682,[1]!Species_table[[ID_new]:[fam_new]],3,FALSE)</f>
        <v>NO CATCH</v>
      </c>
      <c r="H682" t="s">
        <v>27</v>
      </c>
      <c r="I682">
        <f t="shared" si="10"/>
        <v>0</v>
      </c>
      <c r="J682">
        <v>0</v>
      </c>
      <c r="K682">
        <v>0</v>
      </c>
      <c r="L682">
        <v>0</v>
      </c>
      <c r="M682">
        <v>37.283666670000002</v>
      </c>
      <c r="N682">
        <v>20.14683333</v>
      </c>
      <c r="O682">
        <v>3</v>
      </c>
      <c r="Q682" t="s">
        <v>23</v>
      </c>
      <c r="R682" s="1">
        <v>41437.674305555556</v>
      </c>
      <c r="S682" s="1">
        <v>41438.29791666667</v>
      </c>
      <c r="T682">
        <v>14.967000000000001</v>
      </c>
      <c r="U682">
        <v>163</v>
      </c>
      <c r="V682">
        <v>164</v>
      </c>
      <c r="W682">
        <v>16.183</v>
      </c>
      <c r="X682">
        <v>7.15</v>
      </c>
    </row>
    <row r="683" spans="1:24" x14ac:dyDescent="0.2">
      <c r="A683">
        <v>2013002</v>
      </c>
      <c r="B683">
        <v>164</v>
      </c>
      <c r="C683">
        <v>2013002164</v>
      </c>
      <c r="D683" t="s">
        <v>28</v>
      </c>
      <c r="E683" t="str">
        <f>VLOOKUP(D683,[1]!Species_table[[SpeciesID]:[ID_new]],5,FALSE)</f>
        <v>LUTLU06</v>
      </c>
      <c r="F683" t="str">
        <f>VLOOKUP(E683,[1]!Species_table[[ID_new]:[Sci_name_new]],2,FALSE)</f>
        <v>Lutjanus bohar</v>
      </c>
      <c r="G683" t="str">
        <f>VLOOKUP(E683,[1]!Species_table[[ID_new]:[fam_new]],3,FALSE)</f>
        <v>LUTJANIDAE</v>
      </c>
      <c r="H683" t="s">
        <v>29</v>
      </c>
      <c r="I683">
        <f t="shared" si="10"/>
        <v>1</v>
      </c>
      <c r="J683">
        <v>6.77</v>
      </c>
      <c r="K683">
        <v>1</v>
      </c>
      <c r="L683">
        <v>0</v>
      </c>
      <c r="M683">
        <v>37.284833329999998</v>
      </c>
      <c r="N683">
        <v>20.163</v>
      </c>
      <c r="O683">
        <v>3</v>
      </c>
      <c r="Q683" t="s">
        <v>23</v>
      </c>
      <c r="R683" s="1">
        <v>41437.68472222222</v>
      </c>
      <c r="S683" s="1">
        <v>41438.361111111109</v>
      </c>
      <c r="T683">
        <v>16.233000000000001</v>
      </c>
      <c r="U683">
        <v>163</v>
      </c>
      <c r="V683">
        <v>164</v>
      </c>
      <c r="W683">
        <v>16.433</v>
      </c>
      <c r="X683">
        <v>8.6669999999999998</v>
      </c>
    </row>
    <row r="684" spans="1:24" x14ac:dyDescent="0.2">
      <c r="A684">
        <v>2013002</v>
      </c>
      <c r="B684">
        <v>165</v>
      </c>
      <c r="C684">
        <v>2013002165</v>
      </c>
      <c r="D684" t="s">
        <v>26</v>
      </c>
      <c r="E684" t="str">
        <f>VLOOKUP(D684,[1]!Species_table[[SpeciesID]:[ID_new]],5,FALSE)</f>
        <v>NOCATCH</v>
      </c>
      <c r="F684" t="str">
        <f>VLOOKUP(E684,[1]!Species_table[[ID_new]:[Sci_name_new]],2,FALSE)</f>
        <v>NO CATCH</v>
      </c>
      <c r="G684" t="str">
        <f>VLOOKUP(E684,[1]!Species_table[[ID_new]:[fam_new]],3,FALSE)</f>
        <v>NO CATCH</v>
      </c>
      <c r="H684" t="s">
        <v>27</v>
      </c>
      <c r="I684">
        <f t="shared" si="10"/>
        <v>0</v>
      </c>
      <c r="J684">
        <v>0</v>
      </c>
      <c r="K684">
        <v>0</v>
      </c>
      <c r="L684">
        <v>0</v>
      </c>
      <c r="M684">
        <v>37.274500000000003</v>
      </c>
      <c r="N684">
        <v>20.17133333</v>
      </c>
      <c r="O684">
        <v>3</v>
      </c>
      <c r="Q684" t="s">
        <v>23</v>
      </c>
      <c r="R684" s="1">
        <v>41437.690972222219</v>
      </c>
      <c r="S684" s="1">
        <v>41438.352777777778</v>
      </c>
      <c r="T684">
        <v>15.882999999999999</v>
      </c>
      <c r="U684">
        <v>163</v>
      </c>
      <c r="V684">
        <v>164</v>
      </c>
      <c r="W684">
        <v>16.582999999999998</v>
      </c>
      <c r="X684">
        <v>8.4670000000000005</v>
      </c>
    </row>
    <row r="685" spans="1:24" x14ac:dyDescent="0.2">
      <c r="A685">
        <v>2013002</v>
      </c>
      <c r="B685">
        <v>166</v>
      </c>
      <c r="C685">
        <v>2013002166</v>
      </c>
      <c r="D685" t="s">
        <v>45</v>
      </c>
      <c r="E685" t="str">
        <f>VLOOKUP(D685,[1]!Species_table[[SpeciesID]:[ID_new]],5,FALSE)</f>
        <v>LETLE02</v>
      </c>
      <c r="F685" t="str">
        <f>VLOOKUP(E685,[1]!Species_table[[ID_new]:[Sci_name_new]],2,FALSE)</f>
        <v>Lethrinus lentjan</v>
      </c>
      <c r="G685" t="str">
        <f>VLOOKUP(E685,[1]!Species_table[[ID_new]:[fam_new]],3,FALSE)</f>
        <v>LETHRINIDAE</v>
      </c>
      <c r="H685" t="s">
        <v>44</v>
      </c>
      <c r="I685">
        <f t="shared" si="10"/>
        <v>1</v>
      </c>
      <c r="J685">
        <v>0.73</v>
      </c>
      <c r="K685">
        <v>1</v>
      </c>
      <c r="L685">
        <v>0</v>
      </c>
      <c r="M685">
        <v>37.269500000000001</v>
      </c>
      <c r="N685">
        <v>20.172000000000001</v>
      </c>
      <c r="O685">
        <v>3</v>
      </c>
      <c r="Q685" t="s">
        <v>23</v>
      </c>
      <c r="R685" s="1">
        <v>41437.695138888892</v>
      </c>
      <c r="S685" s="1">
        <v>41438.34652777778</v>
      </c>
      <c r="T685">
        <v>15.65</v>
      </c>
      <c r="U685">
        <v>163</v>
      </c>
      <c r="V685">
        <v>164</v>
      </c>
      <c r="W685">
        <v>16.683</v>
      </c>
      <c r="X685">
        <v>8.3170000000000002</v>
      </c>
    </row>
    <row r="686" spans="1:24" x14ac:dyDescent="0.2">
      <c r="A686">
        <v>2013002</v>
      </c>
      <c r="B686">
        <v>167</v>
      </c>
      <c r="C686">
        <v>2013002167</v>
      </c>
      <c r="D686" t="s">
        <v>26</v>
      </c>
      <c r="E686" t="str">
        <f>VLOOKUP(D686,[1]!Species_table[[SpeciesID]:[ID_new]],5,FALSE)</f>
        <v>NOCATCH</v>
      </c>
      <c r="F686" t="str">
        <f>VLOOKUP(E686,[1]!Species_table[[ID_new]:[Sci_name_new]],2,FALSE)</f>
        <v>NO CATCH</v>
      </c>
      <c r="G686" t="str">
        <f>VLOOKUP(E686,[1]!Species_table[[ID_new]:[fam_new]],3,FALSE)</f>
        <v>NO CATCH</v>
      </c>
      <c r="H686" t="s">
        <v>27</v>
      </c>
      <c r="I686">
        <f t="shared" si="10"/>
        <v>0</v>
      </c>
      <c r="J686">
        <v>0</v>
      </c>
      <c r="K686">
        <v>0</v>
      </c>
      <c r="L686">
        <v>0</v>
      </c>
      <c r="M686">
        <v>37.263666669999999</v>
      </c>
      <c r="N686">
        <v>20.1645</v>
      </c>
      <c r="O686">
        <v>3</v>
      </c>
      <c r="Q686" t="s">
        <v>23</v>
      </c>
      <c r="R686" s="1">
        <v>41437.701388888891</v>
      </c>
      <c r="S686" s="1">
        <v>41438.338888888888</v>
      </c>
      <c r="T686">
        <v>15.316000000000001</v>
      </c>
      <c r="U686">
        <v>163</v>
      </c>
      <c r="V686">
        <v>164</v>
      </c>
      <c r="W686">
        <v>16.832999999999998</v>
      </c>
      <c r="X686">
        <v>8.1329999999999991</v>
      </c>
    </row>
    <row r="687" spans="1:24" x14ac:dyDescent="0.2">
      <c r="A687">
        <v>2013002</v>
      </c>
      <c r="B687">
        <v>168</v>
      </c>
      <c r="C687">
        <v>2013002168</v>
      </c>
      <c r="D687" t="s">
        <v>122</v>
      </c>
      <c r="E687" t="str">
        <f>VLOOKUP(D687,[1]!Species_table[[SpeciesID]:[ID_new]],5,FALSE)</f>
        <v>HOLSA02</v>
      </c>
      <c r="F687" t="str">
        <f>VLOOKUP(E687,[1]!Species_table[[ID_new]:[Sci_name_new]],2,FALSE)</f>
        <v>Sargocentron rubrum</v>
      </c>
      <c r="G687" t="str">
        <f>VLOOKUP(E687,[1]!Species_table[[ID_new]:[fam_new]],3,FALSE)</f>
        <v>HOLOCENTRIDAE</v>
      </c>
      <c r="H687" t="s">
        <v>27</v>
      </c>
      <c r="I687">
        <f t="shared" si="10"/>
        <v>0</v>
      </c>
      <c r="J687">
        <v>0.56999999999999995</v>
      </c>
      <c r="K687">
        <v>1</v>
      </c>
      <c r="L687">
        <v>0</v>
      </c>
      <c r="M687">
        <v>37.304166670000001</v>
      </c>
      <c r="N687">
        <v>20.149666669999998</v>
      </c>
      <c r="O687">
        <v>3</v>
      </c>
      <c r="Q687" t="s">
        <v>23</v>
      </c>
      <c r="R687" s="1">
        <v>41437</v>
      </c>
      <c r="S687" s="1">
        <v>41438</v>
      </c>
      <c r="T687">
        <v>24</v>
      </c>
      <c r="U687">
        <v>163</v>
      </c>
      <c r="V687">
        <v>164</v>
      </c>
      <c r="W687">
        <v>0</v>
      </c>
      <c r="X687">
        <v>0</v>
      </c>
    </row>
    <row r="688" spans="1:24" x14ac:dyDescent="0.2">
      <c r="A688">
        <v>2013002</v>
      </c>
      <c r="B688">
        <v>169</v>
      </c>
      <c r="C688">
        <v>2013002169</v>
      </c>
      <c r="D688" t="s">
        <v>26</v>
      </c>
      <c r="E688" t="str">
        <f>VLOOKUP(D688,[1]!Species_table[[SpeciesID]:[ID_new]],5,FALSE)</f>
        <v>NOCATCH</v>
      </c>
      <c r="F688" t="str">
        <f>VLOOKUP(E688,[1]!Species_table[[ID_new]:[Sci_name_new]],2,FALSE)</f>
        <v>NO CATCH</v>
      </c>
      <c r="G688" t="str">
        <f>VLOOKUP(E688,[1]!Species_table[[ID_new]:[fam_new]],3,FALSE)</f>
        <v>NO CATCH</v>
      </c>
      <c r="H688" t="s">
        <v>27</v>
      </c>
      <c r="I688">
        <f t="shared" si="10"/>
        <v>0</v>
      </c>
      <c r="J688">
        <v>0</v>
      </c>
      <c r="K688">
        <v>0</v>
      </c>
      <c r="L688">
        <v>0</v>
      </c>
      <c r="M688">
        <v>37.285666669999998</v>
      </c>
      <c r="N688">
        <v>20.13366667</v>
      </c>
      <c r="O688">
        <v>3</v>
      </c>
      <c r="Q688" t="s">
        <v>23</v>
      </c>
      <c r="R688" s="1">
        <v>41437.71875</v>
      </c>
      <c r="S688" s="1">
        <v>41438.288194444445</v>
      </c>
      <c r="T688">
        <v>13.667</v>
      </c>
      <c r="U688">
        <v>163</v>
      </c>
      <c r="V688">
        <v>164</v>
      </c>
      <c r="W688">
        <v>17.25</v>
      </c>
      <c r="X688">
        <v>6.9169999999999998</v>
      </c>
    </row>
    <row r="689" spans="1:24" x14ac:dyDescent="0.2">
      <c r="A689">
        <v>2013002</v>
      </c>
      <c r="B689">
        <v>170</v>
      </c>
      <c r="C689">
        <v>2013002170</v>
      </c>
      <c r="D689" t="s">
        <v>26</v>
      </c>
      <c r="E689" t="str">
        <f>VLOOKUP(D689,[1]!Species_table[[SpeciesID]:[ID_new]],5,FALSE)</f>
        <v>NOCATCH</v>
      </c>
      <c r="F689" t="str">
        <f>VLOOKUP(E689,[1]!Species_table[[ID_new]:[Sci_name_new]],2,FALSE)</f>
        <v>NO CATCH</v>
      </c>
      <c r="G689" t="str">
        <f>VLOOKUP(E689,[1]!Species_table[[ID_new]:[fam_new]],3,FALSE)</f>
        <v>NO CATCH</v>
      </c>
      <c r="H689" t="s">
        <v>27</v>
      </c>
      <c r="I689">
        <f t="shared" si="10"/>
        <v>0</v>
      </c>
      <c r="J689">
        <v>0</v>
      </c>
      <c r="K689">
        <v>0</v>
      </c>
      <c r="L689">
        <v>0</v>
      </c>
      <c r="M689">
        <v>37.287999999999997</v>
      </c>
      <c r="N689">
        <v>20.132666669999999</v>
      </c>
      <c r="O689">
        <v>3</v>
      </c>
      <c r="Q689" t="s">
        <v>23</v>
      </c>
      <c r="R689" s="1">
        <v>41437</v>
      </c>
      <c r="S689" s="1">
        <v>41438</v>
      </c>
      <c r="T689">
        <v>24</v>
      </c>
      <c r="U689">
        <v>163</v>
      </c>
      <c r="V689">
        <v>164</v>
      </c>
      <c r="W689">
        <v>0</v>
      </c>
      <c r="X689">
        <v>0</v>
      </c>
    </row>
    <row r="690" spans="1:24" x14ac:dyDescent="0.2">
      <c r="A690">
        <v>2013002</v>
      </c>
      <c r="B690">
        <v>171</v>
      </c>
      <c r="C690">
        <v>2013002171</v>
      </c>
      <c r="D690" t="s">
        <v>123</v>
      </c>
      <c r="E690" t="str">
        <f>VLOOKUP(D690,[1]!Species_table[[SpeciesID]:[ID_new]],5,FALSE)</f>
        <v>CARCS04</v>
      </c>
      <c r="F690" t="str">
        <f>VLOOKUP(E690,[1]!Species_table[[ID_new]:[Sci_name_new]],2,FALSE)</f>
        <v>Carangoides fulvoguttatus</v>
      </c>
      <c r="G690" t="str">
        <f>VLOOKUP(E690,[1]!Species_table[[ID_new]:[fam_new]],3,FALSE)</f>
        <v>CARANGIDAE</v>
      </c>
      <c r="H690" t="s">
        <v>22</v>
      </c>
      <c r="I690">
        <f t="shared" si="10"/>
        <v>1</v>
      </c>
      <c r="J690">
        <v>0</v>
      </c>
      <c r="K690">
        <v>0</v>
      </c>
      <c r="L690">
        <v>0</v>
      </c>
      <c r="M690">
        <v>37.284833329999998</v>
      </c>
      <c r="N690">
        <v>20.134499999999999</v>
      </c>
      <c r="O690">
        <v>3</v>
      </c>
      <c r="Q690" t="s">
        <v>23</v>
      </c>
      <c r="R690" s="1">
        <v>41437.720833333333</v>
      </c>
      <c r="S690" s="1">
        <v>41438.28402777778</v>
      </c>
      <c r="T690">
        <v>13.516999999999999</v>
      </c>
      <c r="U690">
        <v>163</v>
      </c>
      <c r="V690">
        <v>164</v>
      </c>
      <c r="W690">
        <v>17.3</v>
      </c>
      <c r="X690">
        <v>6.8170000000000002</v>
      </c>
    </row>
    <row r="691" spans="1:24" x14ac:dyDescent="0.2">
      <c r="A691">
        <v>2013002</v>
      </c>
      <c r="B691">
        <v>172</v>
      </c>
      <c r="C691">
        <v>2013002172</v>
      </c>
      <c r="D691" t="s">
        <v>26</v>
      </c>
      <c r="E691" t="str">
        <f>VLOOKUP(D691,[1]!Species_table[[SpeciesID]:[ID_new]],5,FALSE)</f>
        <v>NOCATCH</v>
      </c>
      <c r="F691" t="str">
        <f>VLOOKUP(E691,[1]!Species_table[[ID_new]:[Sci_name_new]],2,FALSE)</f>
        <v>NO CATCH</v>
      </c>
      <c r="G691" t="str">
        <f>VLOOKUP(E691,[1]!Species_table[[ID_new]:[fam_new]],3,FALSE)</f>
        <v>NO CATCH</v>
      </c>
      <c r="H691" t="s">
        <v>27</v>
      </c>
      <c r="I691">
        <f t="shared" si="10"/>
        <v>0</v>
      </c>
      <c r="J691">
        <v>0</v>
      </c>
      <c r="K691">
        <v>0</v>
      </c>
      <c r="L691">
        <v>0</v>
      </c>
      <c r="M691">
        <v>37.310166670000001</v>
      </c>
      <c r="N691">
        <v>20.346499999999999</v>
      </c>
      <c r="O691">
        <v>3</v>
      </c>
      <c r="Q691" t="s">
        <v>23</v>
      </c>
      <c r="R691" s="1">
        <v>41438.750694444447</v>
      </c>
      <c r="S691" s="1">
        <v>41439.282638888886</v>
      </c>
      <c r="T691">
        <v>12.782999999999999</v>
      </c>
      <c r="U691">
        <v>164</v>
      </c>
      <c r="V691">
        <v>165</v>
      </c>
      <c r="W691">
        <v>18.016999999999999</v>
      </c>
      <c r="X691">
        <v>6.7830000000000004</v>
      </c>
    </row>
    <row r="692" spans="1:24" x14ac:dyDescent="0.2">
      <c r="A692">
        <v>2013002</v>
      </c>
      <c r="B692">
        <v>173</v>
      </c>
      <c r="C692">
        <v>2013002173</v>
      </c>
      <c r="D692" t="s">
        <v>26</v>
      </c>
      <c r="E692" t="str">
        <f>VLOOKUP(D692,[1]!Species_table[[SpeciesID]:[ID_new]],5,FALSE)</f>
        <v>NOCATCH</v>
      </c>
      <c r="F692" t="str">
        <f>VLOOKUP(E692,[1]!Species_table[[ID_new]:[Sci_name_new]],2,FALSE)</f>
        <v>NO CATCH</v>
      </c>
      <c r="G692" t="str">
        <f>VLOOKUP(E692,[1]!Species_table[[ID_new]:[fam_new]],3,FALSE)</f>
        <v>NO CATCH</v>
      </c>
      <c r="H692" t="s">
        <v>27</v>
      </c>
      <c r="I692">
        <f t="shared" si="10"/>
        <v>0</v>
      </c>
      <c r="J692">
        <v>0</v>
      </c>
      <c r="K692">
        <v>0</v>
      </c>
      <c r="L692">
        <v>0</v>
      </c>
      <c r="M692">
        <v>37.311333329999997</v>
      </c>
      <c r="N692">
        <v>20.356833330000001</v>
      </c>
      <c r="O692">
        <v>3</v>
      </c>
      <c r="Q692" t="s">
        <v>23</v>
      </c>
      <c r="R692" s="1">
        <v>41438.550000000003</v>
      </c>
      <c r="S692" s="1">
        <v>41439.288888888892</v>
      </c>
      <c r="T692">
        <v>17.75</v>
      </c>
      <c r="U692">
        <v>164</v>
      </c>
      <c r="V692">
        <v>165</v>
      </c>
      <c r="W692">
        <v>13.2</v>
      </c>
      <c r="X692">
        <v>6.9329999999999998</v>
      </c>
    </row>
    <row r="693" spans="1:24" x14ac:dyDescent="0.2">
      <c r="A693">
        <v>2013002</v>
      </c>
      <c r="B693">
        <v>174</v>
      </c>
      <c r="C693">
        <v>2013002174</v>
      </c>
      <c r="D693" t="s">
        <v>26</v>
      </c>
      <c r="E693" t="str">
        <f>VLOOKUP(D693,[1]!Species_table[[SpeciesID]:[ID_new]],5,FALSE)</f>
        <v>NOCATCH</v>
      </c>
      <c r="F693" t="str">
        <f>VLOOKUP(E693,[1]!Species_table[[ID_new]:[Sci_name_new]],2,FALSE)</f>
        <v>NO CATCH</v>
      </c>
      <c r="G693" t="str">
        <f>VLOOKUP(E693,[1]!Species_table[[ID_new]:[fam_new]],3,FALSE)</f>
        <v>NO CATCH</v>
      </c>
      <c r="H693" t="s">
        <v>27</v>
      </c>
      <c r="I693">
        <f t="shared" si="10"/>
        <v>0</v>
      </c>
      <c r="J693">
        <v>0</v>
      </c>
      <c r="K693">
        <v>0</v>
      </c>
      <c r="L693">
        <v>0</v>
      </c>
      <c r="M693">
        <v>37.321666669999999</v>
      </c>
      <c r="N693">
        <v>20.356833330000001</v>
      </c>
      <c r="O693">
        <v>3</v>
      </c>
      <c r="Q693" t="s">
        <v>23</v>
      </c>
      <c r="R693" s="1">
        <v>41438.557638888888</v>
      </c>
      <c r="S693" s="1">
        <v>41439.303472222222</v>
      </c>
      <c r="T693">
        <v>17.899999999999999</v>
      </c>
      <c r="U693">
        <v>164</v>
      </c>
      <c r="V693">
        <v>165</v>
      </c>
      <c r="W693">
        <v>13.382999999999999</v>
      </c>
      <c r="X693">
        <v>7.2830000000000004</v>
      </c>
    </row>
    <row r="694" spans="1:24" x14ac:dyDescent="0.2">
      <c r="A694">
        <v>2013002</v>
      </c>
      <c r="B694">
        <v>175</v>
      </c>
      <c r="C694">
        <v>2013002175</v>
      </c>
      <c r="D694" t="s">
        <v>122</v>
      </c>
      <c r="E694" t="str">
        <f>VLOOKUP(D694,[1]!Species_table[[SpeciesID]:[ID_new]],5,FALSE)</f>
        <v>HOLSA02</v>
      </c>
      <c r="F694" t="str">
        <f>VLOOKUP(E694,[1]!Species_table[[ID_new]:[Sci_name_new]],2,FALSE)</f>
        <v>Sargocentron rubrum</v>
      </c>
      <c r="G694" t="str">
        <f>VLOOKUP(E694,[1]!Species_table[[ID_new]:[fam_new]],3,FALSE)</f>
        <v>HOLOCENTRIDAE</v>
      </c>
      <c r="H694" t="s">
        <v>27</v>
      </c>
      <c r="I694">
        <f t="shared" si="10"/>
        <v>0</v>
      </c>
      <c r="J694">
        <v>0.9</v>
      </c>
      <c r="K694">
        <v>2</v>
      </c>
      <c r="L694">
        <v>0</v>
      </c>
      <c r="M694">
        <v>37.324666669999999</v>
      </c>
      <c r="N694">
        <v>20.361166669999999</v>
      </c>
      <c r="O694">
        <v>3</v>
      </c>
      <c r="Q694" t="s">
        <v>23</v>
      </c>
      <c r="R694" s="1">
        <v>41438.5625</v>
      </c>
      <c r="S694" s="1">
        <v>41439.313194444447</v>
      </c>
      <c r="T694">
        <v>18.016999999999999</v>
      </c>
      <c r="U694">
        <v>164</v>
      </c>
      <c r="V694">
        <v>165</v>
      </c>
      <c r="W694">
        <v>13.5</v>
      </c>
      <c r="X694">
        <v>7.5170000000000003</v>
      </c>
    </row>
    <row r="695" spans="1:24" x14ac:dyDescent="0.2">
      <c r="A695">
        <v>2013002</v>
      </c>
      <c r="B695">
        <v>175</v>
      </c>
      <c r="C695">
        <v>2013002175</v>
      </c>
      <c r="D695" t="s">
        <v>59</v>
      </c>
      <c r="E695" t="str">
        <f>VLOOKUP(D695,[1]!Species_table[[SpeciesID]:[ID_new]],5,FALSE)</f>
        <v>LETLE05</v>
      </c>
      <c r="F695" t="str">
        <f>VLOOKUP(E695,[1]!Species_table[[ID_new]:[Sci_name_new]],2,FALSE)</f>
        <v xml:space="preserve">Lethrinus elongatus </v>
      </c>
      <c r="G695" t="str">
        <f>VLOOKUP(E695,[1]!Species_table[[ID_new]:[fam_new]],3,FALSE)</f>
        <v>LETHRINIDAE</v>
      </c>
      <c r="H695" t="s">
        <v>44</v>
      </c>
      <c r="I695">
        <f t="shared" si="10"/>
        <v>1</v>
      </c>
      <c r="J695">
        <v>1.1100000000000001</v>
      </c>
      <c r="K695">
        <v>0</v>
      </c>
      <c r="L695">
        <v>0</v>
      </c>
      <c r="M695">
        <v>37.324666669999999</v>
      </c>
      <c r="N695">
        <v>20.361166669999999</v>
      </c>
      <c r="O695">
        <v>3</v>
      </c>
      <c r="Q695" t="s">
        <v>23</v>
      </c>
      <c r="R695" s="1">
        <v>41438.5625</v>
      </c>
      <c r="S695" s="1">
        <v>41439.313194444447</v>
      </c>
      <c r="T695">
        <v>18.016999999999999</v>
      </c>
      <c r="U695">
        <v>164</v>
      </c>
      <c r="V695">
        <v>165</v>
      </c>
      <c r="W695">
        <v>13.5</v>
      </c>
      <c r="X695">
        <v>7.5170000000000003</v>
      </c>
    </row>
    <row r="696" spans="1:24" x14ac:dyDescent="0.2">
      <c r="A696">
        <v>2013002</v>
      </c>
      <c r="B696">
        <v>175</v>
      </c>
      <c r="C696">
        <v>2013002175</v>
      </c>
      <c r="D696" t="s">
        <v>47</v>
      </c>
      <c r="E696" t="str">
        <f>VLOOKUP(D696,[1]!Species_table[[SpeciesID]:[ID_new]],5,FALSE)</f>
        <v>SEREP07</v>
      </c>
      <c r="F696" t="str">
        <f>VLOOKUP(E696,[1]!Species_table[[ID_new]:[Sci_name_new]],2,FALSE)</f>
        <v>Epinephelus tauvina</v>
      </c>
      <c r="G696" t="str">
        <f>VLOOKUP(E696,[1]!Species_table[[ID_new]:[fam_new]],3,FALSE)</f>
        <v>SERRANIDAE</v>
      </c>
      <c r="H696" t="s">
        <v>36</v>
      </c>
      <c r="I696">
        <f t="shared" si="10"/>
        <v>1</v>
      </c>
      <c r="J696">
        <v>10.87</v>
      </c>
      <c r="K696">
        <v>1</v>
      </c>
      <c r="L696">
        <v>0</v>
      </c>
      <c r="M696">
        <v>37.324666669999999</v>
      </c>
      <c r="N696">
        <v>20.361166669999999</v>
      </c>
      <c r="O696">
        <v>3</v>
      </c>
      <c r="Q696" t="s">
        <v>23</v>
      </c>
      <c r="R696" s="1">
        <v>41438.5625</v>
      </c>
      <c r="S696" s="1">
        <v>41439.313194444447</v>
      </c>
      <c r="T696">
        <v>18.016999999999999</v>
      </c>
      <c r="U696">
        <v>164</v>
      </c>
      <c r="V696">
        <v>165</v>
      </c>
      <c r="W696">
        <v>13.5</v>
      </c>
      <c r="X696">
        <v>7.5170000000000003</v>
      </c>
    </row>
    <row r="697" spans="1:24" x14ac:dyDescent="0.2">
      <c r="A697">
        <v>2013002</v>
      </c>
      <c r="B697">
        <v>176</v>
      </c>
      <c r="C697">
        <v>2013002176</v>
      </c>
      <c r="D697" t="s">
        <v>26</v>
      </c>
      <c r="E697" t="str">
        <f>VLOOKUP(D697,[1]!Species_table[[SpeciesID]:[ID_new]],5,FALSE)</f>
        <v>NOCATCH</v>
      </c>
      <c r="F697" t="str">
        <f>VLOOKUP(E697,[1]!Species_table[[ID_new]:[Sci_name_new]],2,FALSE)</f>
        <v>NO CATCH</v>
      </c>
      <c r="G697" t="str">
        <f>VLOOKUP(E697,[1]!Species_table[[ID_new]:[fam_new]],3,FALSE)</f>
        <v>NO CATCH</v>
      </c>
      <c r="H697" t="s">
        <v>27</v>
      </c>
      <c r="I697">
        <f t="shared" si="10"/>
        <v>0</v>
      </c>
      <c r="J697">
        <v>0</v>
      </c>
      <c r="K697">
        <v>0</v>
      </c>
      <c r="L697">
        <v>0</v>
      </c>
      <c r="M697">
        <v>37.322000000000003</v>
      </c>
      <c r="N697">
        <v>20.36783333</v>
      </c>
      <c r="O697">
        <v>3</v>
      </c>
      <c r="Q697" t="s">
        <v>23</v>
      </c>
      <c r="R697" s="1">
        <v>41438.568055555559</v>
      </c>
      <c r="S697" s="1">
        <v>41439.320833333331</v>
      </c>
      <c r="T697">
        <v>18.082999999999998</v>
      </c>
      <c r="U697">
        <v>164</v>
      </c>
      <c r="V697">
        <v>165</v>
      </c>
      <c r="W697">
        <v>13.632999999999999</v>
      </c>
      <c r="X697">
        <v>7.7</v>
      </c>
    </row>
    <row r="698" spans="1:24" x14ac:dyDescent="0.2">
      <c r="A698">
        <v>2013002</v>
      </c>
      <c r="B698">
        <v>177</v>
      </c>
      <c r="C698">
        <v>2013002177</v>
      </c>
      <c r="D698" t="s">
        <v>26</v>
      </c>
      <c r="E698" t="str">
        <f>VLOOKUP(D698,[1]!Species_table[[SpeciesID]:[ID_new]],5,FALSE)</f>
        <v>NOCATCH</v>
      </c>
      <c r="F698" t="str">
        <f>VLOOKUP(E698,[1]!Species_table[[ID_new]:[Sci_name_new]],2,FALSE)</f>
        <v>NO CATCH</v>
      </c>
      <c r="G698" t="str">
        <f>VLOOKUP(E698,[1]!Species_table[[ID_new]:[fam_new]],3,FALSE)</f>
        <v>NO CATCH</v>
      </c>
      <c r="H698" t="s">
        <v>27</v>
      </c>
      <c r="I698">
        <f t="shared" si="10"/>
        <v>0</v>
      </c>
      <c r="J698">
        <v>0</v>
      </c>
      <c r="K698">
        <v>0</v>
      </c>
      <c r="L698">
        <v>0</v>
      </c>
      <c r="M698">
        <v>37.310333329999999</v>
      </c>
      <c r="N698">
        <v>20.36783333</v>
      </c>
      <c r="O698">
        <v>3</v>
      </c>
      <c r="Q698" t="s">
        <v>23</v>
      </c>
      <c r="R698" s="1">
        <v>41438.574999999997</v>
      </c>
      <c r="S698" s="1">
        <v>41439.331250000003</v>
      </c>
      <c r="T698">
        <v>18.149999999999999</v>
      </c>
      <c r="U698">
        <v>164</v>
      </c>
      <c r="V698">
        <v>165</v>
      </c>
      <c r="W698">
        <v>13.8</v>
      </c>
      <c r="X698">
        <v>7.95</v>
      </c>
    </row>
    <row r="699" spans="1:24" x14ac:dyDescent="0.2">
      <c r="A699">
        <v>2013002</v>
      </c>
      <c r="B699">
        <v>178</v>
      </c>
      <c r="C699">
        <v>2013002178</v>
      </c>
      <c r="D699" t="s">
        <v>26</v>
      </c>
      <c r="E699" t="str">
        <f>VLOOKUP(D699,[1]!Species_table[[SpeciesID]:[ID_new]],5,FALSE)</f>
        <v>NOCATCH</v>
      </c>
      <c r="F699" t="str">
        <f>VLOOKUP(E699,[1]!Species_table[[ID_new]:[Sci_name_new]],2,FALSE)</f>
        <v>NO CATCH</v>
      </c>
      <c r="G699" t="str">
        <f>VLOOKUP(E699,[1]!Species_table[[ID_new]:[fam_new]],3,FALSE)</f>
        <v>NO CATCH</v>
      </c>
      <c r="H699" t="s">
        <v>27</v>
      </c>
      <c r="I699">
        <f t="shared" si="10"/>
        <v>0</v>
      </c>
      <c r="J699">
        <v>0</v>
      </c>
      <c r="K699">
        <v>0</v>
      </c>
      <c r="L699">
        <v>0</v>
      </c>
      <c r="M699">
        <v>37.302333330000003</v>
      </c>
      <c r="N699">
        <v>20.363166669999998</v>
      </c>
      <c r="O699">
        <v>3</v>
      </c>
      <c r="Q699" t="s">
        <v>23</v>
      </c>
      <c r="R699" s="1">
        <v>41438.566666666666</v>
      </c>
      <c r="S699" s="1">
        <v>41439.337500000001</v>
      </c>
      <c r="T699">
        <v>18.5</v>
      </c>
      <c r="U699">
        <v>164</v>
      </c>
      <c r="V699">
        <v>165</v>
      </c>
      <c r="W699">
        <v>13.6</v>
      </c>
      <c r="X699">
        <v>8.1</v>
      </c>
    </row>
    <row r="700" spans="1:24" x14ac:dyDescent="0.2">
      <c r="A700">
        <v>2013002</v>
      </c>
      <c r="B700">
        <v>179</v>
      </c>
      <c r="C700">
        <v>2013002179</v>
      </c>
      <c r="D700" t="s">
        <v>28</v>
      </c>
      <c r="E700" t="str">
        <f>VLOOKUP(D700,[1]!Species_table[[SpeciesID]:[ID_new]],5,FALSE)</f>
        <v>LUTLU06</v>
      </c>
      <c r="F700" t="str">
        <f>VLOOKUP(E700,[1]!Species_table[[ID_new]:[Sci_name_new]],2,FALSE)</f>
        <v>Lutjanus bohar</v>
      </c>
      <c r="G700" t="str">
        <f>VLOOKUP(E700,[1]!Species_table[[ID_new]:[fam_new]],3,FALSE)</f>
        <v>LUTJANIDAE</v>
      </c>
      <c r="H700" t="s">
        <v>29</v>
      </c>
      <c r="I700">
        <f t="shared" si="10"/>
        <v>1</v>
      </c>
      <c r="J700">
        <v>1.35</v>
      </c>
      <c r="K700">
        <v>1</v>
      </c>
      <c r="L700">
        <v>0</v>
      </c>
      <c r="M700">
        <v>37.311666670000001</v>
      </c>
      <c r="N700">
        <v>20.343</v>
      </c>
      <c r="O700">
        <v>3</v>
      </c>
      <c r="Q700" t="s">
        <v>23</v>
      </c>
      <c r="R700" s="1">
        <v>41438.586111111108</v>
      </c>
      <c r="S700" s="1">
        <v>41439.277083333334</v>
      </c>
      <c r="T700">
        <v>16.582999999999998</v>
      </c>
      <c r="U700">
        <v>164</v>
      </c>
      <c r="V700">
        <v>165</v>
      </c>
      <c r="W700">
        <v>14.067</v>
      </c>
      <c r="X700">
        <v>6.65</v>
      </c>
    </row>
    <row r="701" spans="1:24" x14ac:dyDescent="0.2">
      <c r="A701">
        <v>2013002</v>
      </c>
      <c r="B701">
        <v>180</v>
      </c>
      <c r="C701">
        <v>2013002180</v>
      </c>
      <c r="D701" t="s">
        <v>47</v>
      </c>
      <c r="E701" t="str">
        <f>VLOOKUP(D701,[1]!Species_table[[SpeciesID]:[ID_new]],5,FALSE)</f>
        <v>SEREP07</v>
      </c>
      <c r="F701" t="str">
        <f>VLOOKUP(E701,[1]!Species_table[[ID_new]:[Sci_name_new]],2,FALSE)</f>
        <v>Epinephelus tauvina</v>
      </c>
      <c r="G701" t="str">
        <f>VLOOKUP(E701,[1]!Species_table[[ID_new]:[fam_new]],3,FALSE)</f>
        <v>SERRANIDAE</v>
      </c>
      <c r="H701" t="s">
        <v>36</v>
      </c>
      <c r="I701">
        <f t="shared" si="10"/>
        <v>1</v>
      </c>
      <c r="J701">
        <v>8.25</v>
      </c>
      <c r="K701">
        <v>1</v>
      </c>
      <c r="L701">
        <v>0</v>
      </c>
      <c r="M701">
        <v>37.317</v>
      </c>
      <c r="N701">
        <v>20.339166670000001</v>
      </c>
      <c r="O701">
        <v>3</v>
      </c>
      <c r="Q701" t="s">
        <v>23</v>
      </c>
      <c r="R701" s="1">
        <v>41438.59375</v>
      </c>
      <c r="S701" s="1">
        <v>41439.26458333333</v>
      </c>
      <c r="T701">
        <v>16.116</v>
      </c>
      <c r="U701">
        <v>164</v>
      </c>
      <c r="V701">
        <v>165</v>
      </c>
      <c r="W701">
        <v>14.25</v>
      </c>
      <c r="X701">
        <v>6.35</v>
      </c>
    </row>
    <row r="702" spans="1:24" x14ac:dyDescent="0.2">
      <c r="A702">
        <v>2013002</v>
      </c>
      <c r="B702">
        <v>181</v>
      </c>
      <c r="C702">
        <v>2013002181</v>
      </c>
      <c r="D702" t="s">
        <v>26</v>
      </c>
      <c r="E702" t="str">
        <f>VLOOKUP(D702,[1]!Species_table[[SpeciesID]:[ID_new]],5,FALSE)</f>
        <v>NOCATCH</v>
      </c>
      <c r="F702" t="str">
        <f>VLOOKUP(E702,[1]!Species_table[[ID_new]:[Sci_name_new]],2,FALSE)</f>
        <v>NO CATCH</v>
      </c>
      <c r="G702" t="str">
        <f>VLOOKUP(E702,[1]!Species_table[[ID_new]:[fam_new]],3,FALSE)</f>
        <v>NO CATCH</v>
      </c>
      <c r="H702" t="s">
        <v>27</v>
      </c>
      <c r="I702">
        <f t="shared" si="10"/>
        <v>0</v>
      </c>
      <c r="J702">
        <v>0</v>
      </c>
      <c r="K702">
        <v>0</v>
      </c>
      <c r="L702">
        <v>0</v>
      </c>
      <c r="M702">
        <v>37.3065</v>
      </c>
      <c r="N702">
        <v>20.400833330000001</v>
      </c>
      <c r="O702">
        <v>2</v>
      </c>
      <c r="Q702" t="s">
        <v>23</v>
      </c>
      <c r="R702" s="1">
        <v>41438.650694444441</v>
      </c>
      <c r="S702" s="1">
        <v>41439.377083333333</v>
      </c>
      <c r="T702">
        <v>17.433</v>
      </c>
      <c r="U702">
        <v>164</v>
      </c>
      <c r="V702">
        <v>165</v>
      </c>
      <c r="W702">
        <v>15.617000000000001</v>
      </c>
      <c r="X702">
        <v>9.0500000000000007</v>
      </c>
    </row>
    <row r="703" spans="1:24" x14ac:dyDescent="0.2">
      <c r="A703">
        <v>2013002</v>
      </c>
      <c r="B703">
        <v>182</v>
      </c>
      <c r="C703">
        <v>2013002182</v>
      </c>
      <c r="D703" t="s">
        <v>124</v>
      </c>
      <c r="E703" t="str">
        <f>VLOOKUP(D703,[1]!Species_table[[SpeciesID]:[ID_new]],5,FALSE)</f>
        <v>LUTLU09</v>
      </c>
      <c r="F703" t="str">
        <f>VLOOKUP(E703,[1]!Species_table[[ID_new]:[Sci_name_new]],2,FALSE)</f>
        <v>Lutjanus argentimaculatus</v>
      </c>
      <c r="G703" t="str">
        <f>VLOOKUP(E703,[1]!Species_table[[ID_new]:[fam_new]],3,FALSE)</f>
        <v>LUTJANIDAE</v>
      </c>
      <c r="H703" t="s">
        <v>29</v>
      </c>
      <c r="I703">
        <f t="shared" si="10"/>
        <v>1</v>
      </c>
      <c r="J703">
        <v>0.86</v>
      </c>
      <c r="K703">
        <v>1</v>
      </c>
      <c r="L703">
        <v>0</v>
      </c>
      <c r="M703">
        <v>37.310333329999999</v>
      </c>
      <c r="N703">
        <v>20.396666669999998</v>
      </c>
      <c r="O703">
        <v>3</v>
      </c>
      <c r="Q703" t="s">
        <v>23</v>
      </c>
      <c r="R703" s="1">
        <v>41438.65625</v>
      </c>
      <c r="S703" s="1">
        <v>41439.367361111108</v>
      </c>
      <c r="T703">
        <v>17.082999999999998</v>
      </c>
      <c r="U703">
        <v>164</v>
      </c>
      <c r="V703">
        <v>165</v>
      </c>
      <c r="W703">
        <v>15.75</v>
      </c>
      <c r="X703">
        <v>8.8170000000000002</v>
      </c>
    </row>
    <row r="704" spans="1:24" x14ac:dyDescent="0.2">
      <c r="A704">
        <v>2013002</v>
      </c>
      <c r="B704">
        <v>182</v>
      </c>
      <c r="C704">
        <v>2013002182</v>
      </c>
      <c r="D704" t="s">
        <v>32</v>
      </c>
      <c r="E704" t="str">
        <f>VLOOKUP(D704,[1]!Species_table[[SpeciesID]:[ID_new]],5,FALSE)</f>
        <v>MURGY13</v>
      </c>
      <c r="F704" t="str">
        <f>VLOOKUP(E704,[1]!Species_table[[ID_new]:[Sci_name_new]],2,FALSE)</f>
        <v>Gymnothorax javanicus</v>
      </c>
      <c r="G704" t="str">
        <f>VLOOKUP(E704,[1]!Species_table[[ID_new]:[fam_new]],3,FALSE)</f>
        <v>MURAENIDAE</v>
      </c>
      <c r="H704" t="s">
        <v>27</v>
      </c>
      <c r="I704">
        <f t="shared" si="10"/>
        <v>0</v>
      </c>
      <c r="J704">
        <v>6.91</v>
      </c>
      <c r="K704">
        <v>1</v>
      </c>
      <c r="L704">
        <v>0</v>
      </c>
      <c r="M704">
        <v>37.310333329999999</v>
      </c>
      <c r="N704">
        <v>20.396666669999998</v>
      </c>
      <c r="O704">
        <v>3</v>
      </c>
      <c r="Q704" t="s">
        <v>23</v>
      </c>
      <c r="R704" s="1">
        <v>41438.65625</v>
      </c>
      <c r="S704" s="1">
        <v>41439.367361111108</v>
      </c>
      <c r="T704">
        <v>17.082999999999998</v>
      </c>
      <c r="U704">
        <v>164</v>
      </c>
      <c r="V704">
        <v>165</v>
      </c>
      <c r="W704">
        <v>15.75</v>
      </c>
      <c r="X704">
        <v>8.8170000000000002</v>
      </c>
    </row>
    <row r="705" spans="1:24" x14ac:dyDescent="0.2">
      <c r="A705">
        <v>2013002</v>
      </c>
      <c r="B705">
        <v>183</v>
      </c>
      <c r="C705">
        <v>2013002183</v>
      </c>
      <c r="D705" t="s">
        <v>59</v>
      </c>
      <c r="E705" t="str">
        <f>VLOOKUP(D705,[1]!Species_table[[SpeciesID]:[ID_new]],5,FALSE)</f>
        <v>LETLE05</v>
      </c>
      <c r="F705" t="str">
        <f>VLOOKUP(E705,[1]!Species_table[[ID_new]:[Sci_name_new]],2,FALSE)</f>
        <v xml:space="preserve">Lethrinus elongatus </v>
      </c>
      <c r="G705" t="str">
        <f>VLOOKUP(E705,[1]!Species_table[[ID_new]:[fam_new]],3,FALSE)</f>
        <v>LETHRINIDAE</v>
      </c>
      <c r="H705" t="s">
        <v>44</v>
      </c>
      <c r="I705">
        <f t="shared" si="10"/>
        <v>1</v>
      </c>
      <c r="J705">
        <v>5.55</v>
      </c>
      <c r="K705">
        <v>6</v>
      </c>
      <c r="L705">
        <v>0</v>
      </c>
      <c r="M705">
        <v>37.302666670000001</v>
      </c>
      <c r="N705">
        <v>20.388333329999998</v>
      </c>
      <c r="O705">
        <v>3</v>
      </c>
      <c r="Q705" t="s">
        <v>23</v>
      </c>
      <c r="R705" s="1">
        <v>41438.661805555559</v>
      </c>
      <c r="S705" s="1">
        <v>41439.357638888891</v>
      </c>
      <c r="T705">
        <v>16.716000000000001</v>
      </c>
      <c r="U705">
        <v>164</v>
      </c>
      <c r="V705">
        <v>165</v>
      </c>
      <c r="W705">
        <v>15.882999999999999</v>
      </c>
      <c r="X705">
        <v>8.5830000000000002</v>
      </c>
    </row>
    <row r="706" spans="1:24" x14ac:dyDescent="0.2">
      <c r="A706">
        <v>2013002</v>
      </c>
      <c r="B706">
        <v>184</v>
      </c>
      <c r="C706">
        <v>2013002184</v>
      </c>
      <c r="D706" t="s">
        <v>33</v>
      </c>
      <c r="E706" t="str">
        <f>VLOOKUP(D706,[1]!Species_table[[SpeciesID]:[ID_new]],5,FALSE)</f>
        <v>LUTLU04</v>
      </c>
      <c r="F706" t="str">
        <f>VLOOKUP(E706,[1]!Species_table[[ID_new]:[Sci_name_new]],2,FALSE)</f>
        <v>Lutjanus gibbus</v>
      </c>
      <c r="G706" t="str">
        <f>VLOOKUP(E706,[1]!Species_table[[ID_new]:[fam_new]],3,FALSE)</f>
        <v>LUTJANIDAE</v>
      </c>
      <c r="H706" t="s">
        <v>29</v>
      </c>
      <c r="I706">
        <f t="shared" ref="I706:I769" si="11">IF(G706=H706,1,0)</f>
        <v>1</v>
      </c>
      <c r="J706">
        <v>1.05</v>
      </c>
      <c r="K706">
        <v>2</v>
      </c>
      <c r="L706">
        <v>0</v>
      </c>
      <c r="M706">
        <v>37.310333329999999</v>
      </c>
      <c r="N706">
        <v>20.384833329999999</v>
      </c>
      <c r="O706">
        <v>3</v>
      </c>
      <c r="Q706" t="s">
        <v>23</v>
      </c>
      <c r="R706" s="1">
        <v>41438.667361111111</v>
      </c>
      <c r="S706" s="1">
        <v>41439.351388888892</v>
      </c>
      <c r="T706">
        <v>16.433</v>
      </c>
      <c r="U706">
        <v>164</v>
      </c>
      <c r="V706">
        <v>165</v>
      </c>
      <c r="W706">
        <v>16.016999999999999</v>
      </c>
      <c r="X706">
        <v>8.4329999999999998</v>
      </c>
    </row>
    <row r="707" spans="1:24" x14ac:dyDescent="0.2">
      <c r="A707">
        <v>2013002</v>
      </c>
      <c r="B707">
        <v>184</v>
      </c>
      <c r="C707">
        <v>2013002184</v>
      </c>
      <c r="D707" t="s">
        <v>28</v>
      </c>
      <c r="E707" t="str">
        <f>VLOOKUP(D707,[1]!Species_table[[SpeciesID]:[ID_new]],5,FALSE)</f>
        <v>LUTLU06</v>
      </c>
      <c r="F707" t="str">
        <f>VLOOKUP(E707,[1]!Species_table[[ID_new]:[Sci_name_new]],2,FALSE)</f>
        <v>Lutjanus bohar</v>
      </c>
      <c r="G707" t="str">
        <f>VLOOKUP(E707,[1]!Species_table[[ID_new]:[fam_new]],3,FALSE)</f>
        <v>LUTJANIDAE</v>
      </c>
      <c r="H707" t="s">
        <v>29</v>
      </c>
      <c r="I707">
        <f t="shared" si="11"/>
        <v>1</v>
      </c>
      <c r="J707">
        <v>2.101</v>
      </c>
      <c r="K707">
        <v>2</v>
      </c>
      <c r="L707">
        <v>0</v>
      </c>
      <c r="M707">
        <v>37.310333329999999</v>
      </c>
      <c r="N707">
        <v>20.384833329999999</v>
      </c>
      <c r="O707">
        <v>3</v>
      </c>
      <c r="Q707" t="s">
        <v>23</v>
      </c>
      <c r="R707" s="1">
        <v>41438.667361111111</v>
      </c>
      <c r="S707" s="1">
        <v>41439.351388888892</v>
      </c>
      <c r="T707">
        <v>16.433</v>
      </c>
      <c r="U707">
        <v>164</v>
      </c>
      <c r="V707">
        <v>165</v>
      </c>
      <c r="W707">
        <v>16.016999999999999</v>
      </c>
      <c r="X707">
        <v>8.4329999999999998</v>
      </c>
    </row>
    <row r="708" spans="1:24" x14ac:dyDescent="0.2">
      <c r="A708">
        <v>2013002</v>
      </c>
      <c r="B708">
        <v>185</v>
      </c>
      <c r="C708">
        <v>2013002185</v>
      </c>
      <c r="D708" t="s">
        <v>43</v>
      </c>
      <c r="E708" t="str">
        <f>VLOOKUP(D708,[1]!Species_table[[SpeciesID]:[ID_new]],5,FALSE)</f>
        <v>LETLE13</v>
      </c>
      <c r="F708" t="str">
        <f>VLOOKUP(E708,[1]!Species_table[[ID_new]:[Sci_name_new]],2,FALSE)</f>
        <v>Lethrinus mahsena</v>
      </c>
      <c r="G708" t="str">
        <f>VLOOKUP(E708,[1]!Species_table[[ID_new]:[fam_new]],3,FALSE)</f>
        <v>LETHRINIDAE</v>
      </c>
      <c r="H708" t="s">
        <v>44</v>
      </c>
      <c r="I708">
        <f t="shared" si="11"/>
        <v>1</v>
      </c>
      <c r="J708">
        <v>0.48</v>
      </c>
      <c r="K708">
        <v>1</v>
      </c>
      <c r="L708">
        <v>0</v>
      </c>
      <c r="M708">
        <v>37.310333329999999</v>
      </c>
      <c r="N708">
        <v>20.375666670000001</v>
      </c>
      <c r="O708">
        <v>3</v>
      </c>
      <c r="Q708" t="s">
        <v>23</v>
      </c>
      <c r="R708" s="1">
        <v>41438.672222222223</v>
      </c>
      <c r="S708" s="1">
        <v>41439.344444444447</v>
      </c>
      <c r="T708">
        <v>16.149999999999999</v>
      </c>
      <c r="U708">
        <v>164</v>
      </c>
      <c r="V708">
        <v>165</v>
      </c>
      <c r="W708">
        <v>16.132999999999999</v>
      </c>
      <c r="X708">
        <v>8.2669999999999995</v>
      </c>
    </row>
    <row r="709" spans="1:24" x14ac:dyDescent="0.2">
      <c r="A709">
        <v>2013002</v>
      </c>
      <c r="B709">
        <v>186</v>
      </c>
      <c r="C709">
        <v>2013002186</v>
      </c>
      <c r="D709" t="s">
        <v>35</v>
      </c>
      <c r="E709" t="str">
        <f>VLOOKUP(D709,[1]!Species_table[[SpeciesID]:[ID_new]],5,FALSE)</f>
        <v>SEREP12</v>
      </c>
      <c r="F709" t="str">
        <f>VLOOKUP(E709,[1]!Species_table[[ID_new]:[Sci_name_new]],2,FALSE)</f>
        <v>Epinephelus fuscoguttatus</v>
      </c>
      <c r="G709" t="str">
        <f>VLOOKUP(E709,[1]!Species_table[[ID_new]:[fam_new]],3,FALSE)</f>
        <v>SERRANIDAE</v>
      </c>
      <c r="H709" t="s">
        <v>36</v>
      </c>
      <c r="I709">
        <f t="shared" si="11"/>
        <v>1</v>
      </c>
      <c r="J709">
        <v>7.54</v>
      </c>
      <c r="K709">
        <v>0</v>
      </c>
      <c r="L709">
        <v>0</v>
      </c>
      <c r="M709">
        <v>37.310166670000001</v>
      </c>
      <c r="N709">
        <v>20.352</v>
      </c>
      <c r="O709">
        <v>3</v>
      </c>
      <c r="Q709" t="s">
        <v>23</v>
      </c>
      <c r="R709" s="1">
        <v>41438.683333333334</v>
      </c>
      <c r="S709" s="1">
        <v>41439.29791666667</v>
      </c>
      <c r="T709">
        <v>14.75</v>
      </c>
      <c r="U709">
        <v>164</v>
      </c>
      <c r="V709">
        <v>165</v>
      </c>
      <c r="W709">
        <v>16.399999999999999</v>
      </c>
      <c r="X709">
        <v>7.15</v>
      </c>
    </row>
    <row r="710" spans="1:24" x14ac:dyDescent="0.2">
      <c r="A710">
        <v>2013002</v>
      </c>
      <c r="B710">
        <v>187</v>
      </c>
      <c r="C710">
        <v>2013002187</v>
      </c>
      <c r="D710" t="s">
        <v>112</v>
      </c>
      <c r="E710" t="str">
        <f>VLOOKUP(D710,[1]!Species_table[[SpeciesID]:[ID_new]],5,FALSE)</f>
        <v>ACANA05</v>
      </c>
      <c r="F710" t="str">
        <f>VLOOKUP(E710,[1]!Species_table[[ID_new]:[Sci_name_new]],2,FALSE)</f>
        <v>Naso hexacanthus</v>
      </c>
      <c r="G710" t="str">
        <f>VLOOKUP(E710,[1]!Species_table[[ID_new]:[fam_new]],3,FALSE)</f>
        <v>ACANTHURIDAE</v>
      </c>
      <c r="H710" t="s">
        <v>78</v>
      </c>
      <c r="I710">
        <f t="shared" si="11"/>
        <v>1</v>
      </c>
      <c r="J710">
        <v>10.14</v>
      </c>
      <c r="K710">
        <v>18</v>
      </c>
      <c r="L710">
        <v>0</v>
      </c>
      <c r="M710">
        <v>37.309333330000001</v>
      </c>
      <c r="N710">
        <v>20.345833330000001</v>
      </c>
      <c r="O710">
        <v>3</v>
      </c>
      <c r="Q710" t="s">
        <v>38</v>
      </c>
      <c r="R710" s="1">
        <v>41438</v>
      </c>
      <c r="S710" s="1">
        <v>41439</v>
      </c>
      <c r="T710">
        <v>24</v>
      </c>
      <c r="U710">
        <v>164</v>
      </c>
      <c r="V710">
        <v>165</v>
      </c>
      <c r="W710">
        <v>0</v>
      </c>
      <c r="X710">
        <v>0</v>
      </c>
    </row>
    <row r="711" spans="1:24" x14ac:dyDescent="0.2">
      <c r="A711">
        <v>2013002</v>
      </c>
      <c r="B711">
        <v>188</v>
      </c>
      <c r="C711">
        <v>2013002188</v>
      </c>
      <c r="D711" t="s">
        <v>32</v>
      </c>
      <c r="E711" t="str">
        <f>VLOOKUP(D711,[1]!Species_table[[SpeciesID]:[ID_new]],5,FALSE)</f>
        <v>MURGY13</v>
      </c>
      <c r="F711" t="str">
        <f>VLOOKUP(E711,[1]!Species_table[[ID_new]:[Sci_name_new]],2,FALSE)</f>
        <v>Gymnothorax javanicus</v>
      </c>
      <c r="G711" t="str">
        <f>VLOOKUP(E711,[1]!Species_table[[ID_new]:[fam_new]],3,FALSE)</f>
        <v>MURAENIDAE</v>
      </c>
      <c r="H711" t="s">
        <v>27</v>
      </c>
      <c r="I711">
        <f t="shared" si="11"/>
        <v>0</v>
      </c>
      <c r="J711">
        <v>0</v>
      </c>
      <c r="K711">
        <v>0</v>
      </c>
      <c r="L711">
        <v>0</v>
      </c>
      <c r="M711">
        <v>37.327666669999999</v>
      </c>
      <c r="N711">
        <v>20.771166669999999</v>
      </c>
      <c r="O711">
        <v>2</v>
      </c>
      <c r="Q711" t="s">
        <v>38</v>
      </c>
      <c r="R711" s="1">
        <v>41439.592361111114</v>
      </c>
      <c r="S711" s="1">
        <v>41440.26666666667</v>
      </c>
      <c r="T711">
        <v>16.183</v>
      </c>
      <c r="U711">
        <v>165</v>
      </c>
      <c r="V711">
        <v>166</v>
      </c>
      <c r="W711">
        <v>14.217000000000001</v>
      </c>
      <c r="X711">
        <v>6.4</v>
      </c>
    </row>
    <row r="712" spans="1:24" x14ac:dyDescent="0.2">
      <c r="A712">
        <v>2013002</v>
      </c>
      <c r="B712">
        <v>189</v>
      </c>
      <c r="C712">
        <v>2013002189</v>
      </c>
      <c r="D712" t="s">
        <v>26</v>
      </c>
      <c r="E712" t="str">
        <f>VLOOKUP(D712,[1]!Species_table[[SpeciesID]:[ID_new]],5,FALSE)</f>
        <v>NOCATCH</v>
      </c>
      <c r="F712" t="str">
        <f>VLOOKUP(E712,[1]!Species_table[[ID_new]:[Sci_name_new]],2,FALSE)</f>
        <v>NO CATCH</v>
      </c>
      <c r="G712" t="str">
        <f>VLOOKUP(E712,[1]!Species_table[[ID_new]:[fam_new]],3,FALSE)</f>
        <v>NO CATCH</v>
      </c>
      <c r="H712" t="s">
        <v>27</v>
      </c>
      <c r="I712">
        <f t="shared" si="11"/>
        <v>0</v>
      </c>
      <c r="J712">
        <v>0</v>
      </c>
      <c r="K712">
        <v>0</v>
      </c>
      <c r="L712">
        <v>0</v>
      </c>
      <c r="M712">
        <v>37.320999999999998</v>
      </c>
      <c r="N712">
        <v>20.7745</v>
      </c>
      <c r="O712">
        <v>2</v>
      </c>
      <c r="Q712" t="s">
        <v>38</v>
      </c>
      <c r="R712" s="1">
        <v>41439.616666666669</v>
      </c>
      <c r="S712" s="1">
        <v>41440.272916666669</v>
      </c>
      <c r="T712">
        <v>15.75</v>
      </c>
      <c r="U712">
        <v>165</v>
      </c>
      <c r="V712">
        <v>166</v>
      </c>
      <c r="W712">
        <v>14.8</v>
      </c>
      <c r="X712">
        <v>6.55</v>
      </c>
    </row>
    <row r="713" spans="1:24" x14ac:dyDescent="0.2">
      <c r="A713">
        <v>2013002</v>
      </c>
      <c r="B713">
        <v>190</v>
      </c>
      <c r="C713">
        <v>2013002190</v>
      </c>
      <c r="D713" t="s">
        <v>26</v>
      </c>
      <c r="E713" t="str">
        <f>VLOOKUP(D713,[1]!Species_table[[SpeciesID]:[ID_new]],5,FALSE)</f>
        <v>NOCATCH</v>
      </c>
      <c r="F713" t="str">
        <f>VLOOKUP(E713,[1]!Species_table[[ID_new]:[Sci_name_new]],2,FALSE)</f>
        <v>NO CATCH</v>
      </c>
      <c r="G713" t="str">
        <f>VLOOKUP(E713,[1]!Species_table[[ID_new]:[fam_new]],3,FALSE)</f>
        <v>NO CATCH</v>
      </c>
      <c r="H713" t="s">
        <v>27</v>
      </c>
      <c r="I713">
        <f t="shared" si="11"/>
        <v>0</v>
      </c>
      <c r="J713">
        <v>0</v>
      </c>
      <c r="K713">
        <v>0</v>
      </c>
      <c r="L713">
        <v>0</v>
      </c>
      <c r="M713">
        <v>37.320333329999997</v>
      </c>
      <c r="N713">
        <v>20.780666669999999</v>
      </c>
      <c r="O713">
        <v>2</v>
      </c>
      <c r="Q713" t="s">
        <v>23</v>
      </c>
      <c r="R713" s="1">
        <v>41439.623611111114</v>
      </c>
      <c r="S713" s="1">
        <v>41440.272222222222</v>
      </c>
      <c r="T713">
        <v>15.583</v>
      </c>
      <c r="U713">
        <v>165</v>
      </c>
      <c r="V713">
        <v>166</v>
      </c>
      <c r="W713">
        <v>14.967000000000001</v>
      </c>
      <c r="X713">
        <v>6.5330000000000004</v>
      </c>
    </row>
    <row r="714" spans="1:24" x14ac:dyDescent="0.2">
      <c r="A714">
        <v>2013002</v>
      </c>
      <c r="B714">
        <v>191</v>
      </c>
      <c r="C714">
        <v>2013002191</v>
      </c>
      <c r="D714" t="s">
        <v>26</v>
      </c>
      <c r="E714" t="str">
        <f>VLOOKUP(D714,[1]!Species_table[[SpeciesID]:[ID_new]],5,FALSE)</f>
        <v>NOCATCH</v>
      </c>
      <c r="F714" t="str">
        <f>VLOOKUP(E714,[1]!Species_table[[ID_new]:[Sci_name_new]],2,FALSE)</f>
        <v>NO CATCH</v>
      </c>
      <c r="G714" t="str">
        <f>VLOOKUP(E714,[1]!Species_table[[ID_new]:[fam_new]],3,FALSE)</f>
        <v>NO CATCH</v>
      </c>
      <c r="H714" t="s">
        <v>27</v>
      </c>
      <c r="I714">
        <f t="shared" si="11"/>
        <v>0</v>
      </c>
      <c r="J714">
        <v>0</v>
      </c>
      <c r="K714">
        <v>0</v>
      </c>
      <c r="L714">
        <v>0</v>
      </c>
      <c r="M714">
        <v>37.311833329999999</v>
      </c>
      <c r="N714">
        <v>20.782499999999999</v>
      </c>
      <c r="O714">
        <v>2</v>
      </c>
      <c r="Q714" t="s">
        <v>23</v>
      </c>
      <c r="R714" s="1">
        <v>41439.631944444445</v>
      </c>
      <c r="S714" s="1">
        <v>41440.261805555558</v>
      </c>
      <c r="T714">
        <v>15.117000000000001</v>
      </c>
      <c r="U714">
        <v>165</v>
      </c>
      <c r="V714">
        <v>166</v>
      </c>
      <c r="W714">
        <v>15.167</v>
      </c>
      <c r="X714">
        <v>6.2830000000000004</v>
      </c>
    </row>
    <row r="715" spans="1:24" x14ac:dyDescent="0.2">
      <c r="A715">
        <v>2013002</v>
      </c>
      <c r="B715">
        <v>192</v>
      </c>
      <c r="C715">
        <v>2013002192</v>
      </c>
      <c r="D715" t="s">
        <v>26</v>
      </c>
      <c r="E715" t="str">
        <f>VLOOKUP(D715,[1]!Species_table[[SpeciesID]:[ID_new]],5,FALSE)</f>
        <v>NOCATCH</v>
      </c>
      <c r="F715" t="str">
        <f>VLOOKUP(E715,[1]!Species_table[[ID_new]:[Sci_name_new]],2,FALSE)</f>
        <v>NO CATCH</v>
      </c>
      <c r="G715" t="str">
        <f>VLOOKUP(E715,[1]!Species_table[[ID_new]:[fam_new]],3,FALSE)</f>
        <v>NO CATCH</v>
      </c>
      <c r="H715" t="s">
        <v>27</v>
      </c>
      <c r="I715">
        <f t="shared" si="11"/>
        <v>0</v>
      </c>
      <c r="J715">
        <v>0</v>
      </c>
      <c r="K715">
        <v>0</v>
      </c>
      <c r="L715">
        <v>0</v>
      </c>
      <c r="M715">
        <v>37.301833330000001</v>
      </c>
      <c r="N715">
        <v>20.777999999999999</v>
      </c>
      <c r="O715">
        <v>2</v>
      </c>
      <c r="Q715" t="s">
        <v>23</v>
      </c>
      <c r="R715" s="1">
        <v>41439.656944444447</v>
      </c>
      <c r="S715" s="1">
        <v>41440.288888888892</v>
      </c>
      <c r="T715">
        <v>15.183</v>
      </c>
      <c r="U715">
        <v>165</v>
      </c>
      <c r="V715">
        <v>166</v>
      </c>
      <c r="W715">
        <v>15.766999999999999</v>
      </c>
      <c r="X715">
        <v>6.9329999999999998</v>
      </c>
    </row>
    <row r="716" spans="1:24" x14ac:dyDescent="0.2">
      <c r="A716">
        <v>2013002</v>
      </c>
      <c r="B716">
        <v>193</v>
      </c>
      <c r="C716">
        <v>2013002193</v>
      </c>
      <c r="D716" t="s">
        <v>26</v>
      </c>
      <c r="E716" t="str">
        <f>VLOOKUP(D716,[1]!Species_table[[SpeciesID]:[ID_new]],5,FALSE)</f>
        <v>NOCATCH</v>
      </c>
      <c r="F716" t="str">
        <f>VLOOKUP(E716,[1]!Species_table[[ID_new]:[Sci_name_new]],2,FALSE)</f>
        <v>NO CATCH</v>
      </c>
      <c r="G716" t="str">
        <f>VLOOKUP(E716,[1]!Species_table[[ID_new]:[fam_new]],3,FALSE)</f>
        <v>NO CATCH</v>
      </c>
      <c r="H716" t="s">
        <v>27</v>
      </c>
      <c r="I716">
        <f t="shared" si="11"/>
        <v>0</v>
      </c>
      <c r="J716">
        <v>0</v>
      </c>
      <c r="K716">
        <v>0</v>
      </c>
      <c r="L716">
        <v>0</v>
      </c>
      <c r="M716">
        <v>37.297166670000003</v>
      </c>
      <c r="N716">
        <v>20.772833330000001</v>
      </c>
      <c r="O716">
        <v>2</v>
      </c>
      <c r="Q716" t="s">
        <v>23</v>
      </c>
      <c r="R716" s="1">
        <v>41439.650694444441</v>
      </c>
      <c r="S716" s="1">
        <v>41440.295138888891</v>
      </c>
      <c r="T716">
        <v>15.467000000000001</v>
      </c>
      <c r="U716">
        <v>165</v>
      </c>
      <c r="V716">
        <v>166</v>
      </c>
      <c r="W716">
        <v>15.617000000000001</v>
      </c>
      <c r="X716">
        <v>7.0830000000000002</v>
      </c>
    </row>
    <row r="717" spans="1:24" x14ac:dyDescent="0.2">
      <c r="A717">
        <v>2013002</v>
      </c>
      <c r="B717">
        <v>194</v>
      </c>
      <c r="C717">
        <v>2013002194</v>
      </c>
      <c r="D717" t="s">
        <v>26</v>
      </c>
      <c r="E717" t="str">
        <f>VLOOKUP(D717,[1]!Species_table[[SpeciesID]:[ID_new]],5,FALSE)</f>
        <v>NOCATCH</v>
      </c>
      <c r="F717" t="str">
        <f>VLOOKUP(E717,[1]!Species_table[[ID_new]:[Sci_name_new]],2,FALSE)</f>
        <v>NO CATCH</v>
      </c>
      <c r="G717" t="str">
        <f>VLOOKUP(E717,[1]!Species_table[[ID_new]:[fam_new]],3,FALSE)</f>
        <v>NO CATCH</v>
      </c>
      <c r="H717" t="s">
        <v>27</v>
      </c>
      <c r="I717">
        <f t="shared" si="11"/>
        <v>0</v>
      </c>
      <c r="J717">
        <v>0</v>
      </c>
      <c r="K717">
        <v>0</v>
      </c>
      <c r="L717">
        <v>0</v>
      </c>
      <c r="M717">
        <v>37.297166670000003</v>
      </c>
      <c r="N717">
        <v>20.768166669999999</v>
      </c>
      <c r="O717">
        <v>2</v>
      </c>
      <c r="Q717" t="s">
        <v>23</v>
      </c>
      <c r="R717" s="1">
        <v>41439.652777777781</v>
      </c>
      <c r="S717" s="1">
        <v>41440.303472222222</v>
      </c>
      <c r="T717">
        <v>15.632999999999999</v>
      </c>
      <c r="U717">
        <v>165</v>
      </c>
      <c r="V717">
        <v>166</v>
      </c>
      <c r="W717">
        <v>15.667</v>
      </c>
      <c r="X717">
        <v>7.2830000000000004</v>
      </c>
    </row>
    <row r="718" spans="1:24" x14ac:dyDescent="0.2">
      <c r="A718">
        <v>2013002</v>
      </c>
      <c r="B718">
        <v>195</v>
      </c>
      <c r="C718">
        <v>2013002195</v>
      </c>
      <c r="D718" t="s">
        <v>45</v>
      </c>
      <c r="E718" t="str">
        <f>VLOOKUP(D718,[1]!Species_table[[SpeciesID]:[ID_new]],5,FALSE)</f>
        <v>LETLE02</v>
      </c>
      <c r="F718" t="str">
        <f>VLOOKUP(E718,[1]!Species_table[[ID_new]:[Sci_name_new]],2,FALSE)</f>
        <v>Lethrinus lentjan</v>
      </c>
      <c r="G718" t="str">
        <f>VLOOKUP(E718,[1]!Species_table[[ID_new]:[fam_new]],3,FALSE)</f>
        <v>LETHRINIDAE</v>
      </c>
      <c r="H718" t="s">
        <v>44</v>
      </c>
      <c r="I718">
        <f t="shared" si="11"/>
        <v>1</v>
      </c>
      <c r="J718">
        <v>0</v>
      </c>
      <c r="K718">
        <v>1</v>
      </c>
      <c r="L718">
        <v>0</v>
      </c>
      <c r="M718">
        <v>37.300666669999998</v>
      </c>
      <c r="N718">
        <v>20.761833330000002</v>
      </c>
      <c r="O718">
        <v>2</v>
      </c>
      <c r="Q718" t="s">
        <v>23</v>
      </c>
      <c r="R718" s="1">
        <v>41439</v>
      </c>
      <c r="S718" s="1">
        <v>41440</v>
      </c>
      <c r="T718">
        <v>24</v>
      </c>
      <c r="U718">
        <v>165</v>
      </c>
      <c r="V718">
        <v>166</v>
      </c>
      <c r="W718">
        <v>0</v>
      </c>
      <c r="X718">
        <v>0</v>
      </c>
    </row>
    <row r="719" spans="1:24" x14ac:dyDescent="0.2">
      <c r="A719">
        <v>2013002</v>
      </c>
      <c r="B719">
        <v>195</v>
      </c>
      <c r="C719">
        <v>2013002195</v>
      </c>
      <c r="D719" t="s">
        <v>125</v>
      </c>
      <c r="E719" t="str">
        <f>VLOOKUP(D719,[1]!Species_table[[SpeciesID]:[ID_new]],5,FALSE)</f>
        <v>SPAAR01</v>
      </c>
      <c r="F719" t="str">
        <f>VLOOKUP(E719,[1]!Species_table[[ID_new]:[Sci_name_new]],2,FALSE)</f>
        <v>Argyrops spinifer</v>
      </c>
      <c r="G719" t="str">
        <f>VLOOKUP(E719,[1]!Species_table[[ID_new]:[fam_new]],3,FALSE)</f>
        <v>SPARIDAE</v>
      </c>
      <c r="H719" t="s">
        <v>27</v>
      </c>
      <c r="I719">
        <f t="shared" si="11"/>
        <v>0</v>
      </c>
      <c r="J719">
        <v>1.04</v>
      </c>
      <c r="K719">
        <v>1</v>
      </c>
      <c r="L719">
        <v>0</v>
      </c>
      <c r="M719">
        <v>37.300666669999998</v>
      </c>
      <c r="N719">
        <v>20.761833330000002</v>
      </c>
      <c r="O719">
        <v>2</v>
      </c>
      <c r="Q719" t="s">
        <v>23</v>
      </c>
      <c r="R719" s="1">
        <v>41439</v>
      </c>
      <c r="S719" s="1">
        <v>41440</v>
      </c>
      <c r="T719">
        <v>24</v>
      </c>
      <c r="U719">
        <v>165</v>
      </c>
      <c r="V719">
        <v>166</v>
      </c>
      <c r="W719">
        <v>0</v>
      </c>
      <c r="X719">
        <v>0</v>
      </c>
    </row>
    <row r="720" spans="1:24" x14ac:dyDescent="0.2">
      <c r="A720">
        <v>2013002</v>
      </c>
      <c r="B720">
        <v>196</v>
      </c>
      <c r="C720">
        <v>2013002196</v>
      </c>
      <c r="D720" t="s">
        <v>26</v>
      </c>
      <c r="E720" t="str">
        <f>VLOOKUP(D720,[1]!Species_table[[SpeciesID]:[ID_new]],5,FALSE)</f>
        <v>NOCATCH</v>
      </c>
      <c r="F720" t="str">
        <f>VLOOKUP(E720,[1]!Species_table[[ID_new]:[Sci_name_new]],2,FALSE)</f>
        <v>NO CATCH</v>
      </c>
      <c r="G720" t="str">
        <f>VLOOKUP(E720,[1]!Species_table[[ID_new]:[fam_new]],3,FALSE)</f>
        <v>NO CATCH</v>
      </c>
      <c r="H720" t="s">
        <v>27</v>
      </c>
      <c r="I720">
        <f t="shared" si="11"/>
        <v>0</v>
      </c>
      <c r="J720">
        <v>0</v>
      </c>
      <c r="K720">
        <v>0</v>
      </c>
      <c r="L720">
        <v>0</v>
      </c>
      <c r="M720">
        <v>37.301000000000002</v>
      </c>
      <c r="N720">
        <v>20.757000000000001</v>
      </c>
      <c r="O720">
        <v>2</v>
      </c>
      <c r="Q720" t="s">
        <v>23</v>
      </c>
      <c r="R720" s="1">
        <v>41439.668055555558</v>
      </c>
      <c r="S720" s="1">
        <v>41440.333333333336</v>
      </c>
      <c r="T720">
        <v>15.983000000000001</v>
      </c>
      <c r="U720">
        <v>165</v>
      </c>
      <c r="V720">
        <v>166</v>
      </c>
      <c r="W720">
        <v>16.033000000000001</v>
      </c>
      <c r="X720">
        <v>8</v>
      </c>
    </row>
    <row r="721" spans="1:24" x14ac:dyDescent="0.2">
      <c r="A721">
        <v>2013002</v>
      </c>
      <c r="B721">
        <v>197</v>
      </c>
      <c r="C721">
        <v>2013002197</v>
      </c>
      <c r="D721" t="s">
        <v>33</v>
      </c>
      <c r="E721" t="str">
        <f>VLOOKUP(D721,[1]!Species_table[[SpeciesID]:[ID_new]],5,FALSE)</f>
        <v>LUTLU04</v>
      </c>
      <c r="F721" t="str">
        <f>VLOOKUP(E721,[1]!Species_table[[ID_new]:[Sci_name_new]],2,FALSE)</f>
        <v>Lutjanus gibbus</v>
      </c>
      <c r="G721" t="str">
        <f>VLOOKUP(E721,[1]!Species_table[[ID_new]:[fam_new]],3,FALSE)</f>
        <v>LUTJANIDAE</v>
      </c>
      <c r="H721" t="s">
        <v>29</v>
      </c>
      <c r="I721">
        <f t="shared" si="11"/>
        <v>1</v>
      </c>
      <c r="J721">
        <v>0.5</v>
      </c>
      <c r="K721">
        <v>0</v>
      </c>
      <c r="L721">
        <v>0</v>
      </c>
      <c r="M721">
        <v>37.310666670000003</v>
      </c>
      <c r="N721">
        <v>20.751999999999999</v>
      </c>
      <c r="O721">
        <v>2</v>
      </c>
      <c r="Q721" t="s">
        <v>23</v>
      </c>
      <c r="R721" s="1">
        <v>41439.681944444441</v>
      </c>
      <c r="S721" s="1">
        <v>41440.34097222222</v>
      </c>
      <c r="T721">
        <v>15.817</v>
      </c>
      <c r="U721">
        <v>165</v>
      </c>
      <c r="V721">
        <v>166</v>
      </c>
      <c r="W721">
        <v>16.367000000000001</v>
      </c>
      <c r="X721">
        <v>8.1829999999999998</v>
      </c>
    </row>
    <row r="722" spans="1:24" x14ac:dyDescent="0.2">
      <c r="A722">
        <v>2013002</v>
      </c>
      <c r="B722">
        <v>198</v>
      </c>
      <c r="C722">
        <v>2013002198</v>
      </c>
      <c r="D722" t="s">
        <v>77</v>
      </c>
      <c r="E722" t="str">
        <f>VLOOKUP(D722,[1]!Species_table[[SpeciesID]:[ID_new]],5,FALSE)</f>
        <v>ACAAC34</v>
      </c>
      <c r="F722" t="str">
        <f>VLOOKUP(E722,[1]!Species_table[[ID_new]:[Sci_name_new]],2,FALSE)</f>
        <v>Acanthurus gahhm</v>
      </c>
      <c r="G722" t="str">
        <f>VLOOKUP(E722,[1]!Species_table[[ID_new]:[fam_new]],3,FALSE)</f>
        <v>ACANTHURIDAE</v>
      </c>
      <c r="H722" t="s">
        <v>78</v>
      </c>
      <c r="I722">
        <f t="shared" si="11"/>
        <v>1</v>
      </c>
      <c r="J722">
        <v>0.81</v>
      </c>
      <c r="K722">
        <v>1</v>
      </c>
      <c r="L722">
        <v>0</v>
      </c>
      <c r="M722">
        <v>37.313000000000002</v>
      </c>
      <c r="N722">
        <v>20.754666669999999</v>
      </c>
      <c r="O722">
        <v>2</v>
      </c>
      <c r="Q722" t="s">
        <v>23</v>
      </c>
      <c r="R722" s="1">
        <v>41439</v>
      </c>
      <c r="S722" s="1">
        <v>41440</v>
      </c>
      <c r="T722">
        <v>24</v>
      </c>
      <c r="U722">
        <v>165</v>
      </c>
      <c r="V722">
        <v>166</v>
      </c>
      <c r="W722">
        <v>0</v>
      </c>
      <c r="X722">
        <v>0</v>
      </c>
    </row>
    <row r="723" spans="1:24" x14ac:dyDescent="0.2">
      <c r="A723">
        <v>2013002</v>
      </c>
      <c r="B723">
        <v>198</v>
      </c>
      <c r="C723">
        <v>2013002198</v>
      </c>
      <c r="D723" t="s">
        <v>33</v>
      </c>
      <c r="E723" t="str">
        <f>VLOOKUP(D723,[1]!Species_table[[SpeciesID]:[ID_new]],5,FALSE)</f>
        <v>LUTLU04</v>
      </c>
      <c r="F723" t="str">
        <f>VLOOKUP(E723,[1]!Species_table[[ID_new]:[Sci_name_new]],2,FALSE)</f>
        <v>Lutjanus gibbus</v>
      </c>
      <c r="G723" t="str">
        <f>VLOOKUP(E723,[1]!Species_table[[ID_new]:[fam_new]],3,FALSE)</f>
        <v>LUTJANIDAE</v>
      </c>
      <c r="H723" t="s">
        <v>29</v>
      </c>
      <c r="I723">
        <f t="shared" si="11"/>
        <v>1</v>
      </c>
      <c r="J723">
        <v>0.73</v>
      </c>
      <c r="K723">
        <v>1</v>
      </c>
      <c r="L723">
        <v>0</v>
      </c>
      <c r="M723">
        <v>37.313000000000002</v>
      </c>
      <c r="N723">
        <v>20.754666669999999</v>
      </c>
      <c r="O723">
        <v>2</v>
      </c>
      <c r="Q723" t="s">
        <v>23</v>
      </c>
      <c r="R723" s="1">
        <v>41439</v>
      </c>
      <c r="S723" s="1">
        <v>41440</v>
      </c>
      <c r="T723">
        <v>24</v>
      </c>
      <c r="U723">
        <v>165</v>
      </c>
      <c r="V723">
        <v>166</v>
      </c>
      <c r="W723">
        <v>0</v>
      </c>
      <c r="X723">
        <v>0</v>
      </c>
    </row>
    <row r="724" spans="1:24" x14ac:dyDescent="0.2">
      <c r="A724">
        <v>2013002</v>
      </c>
      <c r="B724">
        <v>198</v>
      </c>
      <c r="C724">
        <v>2013002198</v>
      </c>
      <c r="D724" t="s">
        <v>28</v>
      </c>
      <c r="E724" t="str">
        <f>VLOOKUP(D724,[1]!Species_table[[SpeciesID]:[ID_new]],5,FALSE)</f>
        <v>LUTLU06</v>
      </c>
      <c r="F724" t="str">
        <f>VLOOKUP(E724,[1]!Species_table[[ID_new]:[Sci_name_new]],2,FALSE)</f>
        <v>Lutjanus bohar</v>
      </c>
      <c r="G724" t="str">
        <f>VLOOKUP(E724,[1]!Species_table[[ID_new]:[fam_new]],3,FALSE)</f>
        <v>LUTJANIDAE</v>
      </c>
      <c r="H724" t="s">
        <v>29</v>
      </c>
      <c r="I724">
        <f t="shared" si="11"/>
        <v>1</v>
      </c>
      <c r="J724">
        <v>5.43</v>
      </c>
      <c r="K724">
        <v>1</v>
      </c>
      <c r="L724">
        <v>0</v>
      </c>
      <c r="M724">
        <v>37.313000000000002</v>
      </c>
      <c r="N724">
        <v>20.754666669999999</v>
      </c>
      <c r="O724">
        <v>2</v>
      </c>
      <c r="Q724" t="s">
        <v>23</v>
      </c>
      <c r="R724" s="1">
        <v>41439</v>
      </c>
      <c r="S724" s="1">
        <v>41440</v>
      </c>
      <c r="T724">
        <v>24</v>
      </c>
      <c r="U724">
        <v>165</v>
      </c>
      <c r="V724">
        <v>166</v>
      </c>
      <c r="W724">
        <v>0</v>
      </c>
      <c r="X724">
        <v>0</v>
      </c>
    </row>
    <row r="725" spans="1:24" x14ac:dyDescent="0.2">
      <c r="A725">
        <v>2013002</v>
      </c>
      <c r="B725">
        <v>199</v>
      </c>
      <c r="C725">
        <v>2013002199</v>
      </c>
      <c r="D725" t="s">
        <v>26</v>
      </c>
      <c r="E725" t="str">
        <f>VLOOKUP(D725,[1]!Species_table[[SpeciesID]:[ID_new]],5,FALSE)</f>
        <v>NOCATCH</v>
      </c>
      <c r="F725" t="str">
        <f>VLOOKUP(E725,[1]!Species_table[[ID_new]:[Sci_name_new]],2,FALSE)</f>
        <v>NO CATCH</v>
      </c>
      <c r="G725" t="str">
        <f>VLOOKUP(E725,[1]!Species_table[[ID_new]:[fam_new]],3,FALSE)</f>
        <v>NO CATCH</v>
      </c>
      <c r="H725" t="s">
        <v>27</v>
      </c>
      <c r="I725">
        <f t="shared" si="11"/>
        <v>0</v>
      </c>
      <c r="J725">
        <v>0</v>
      </c>
      <c r="K725">
        <v>0</v>
      </c>
      <c r="L725">
        <v>0</v>
      </c>
      <c r="M725">
        <v>37.310666670000003</v>
      </c>
      <c r="N725">
        <v>20.759833329999999</v>
      </c>
      <c r="O725">
        <v>2</v>
      </c>
      <c r="Q725" t="s">
        <v>23</v>
      </c>
      <c r="R725" s="1">
        <v>41439.693055555559</v>
      </c>
      <c r="S725" s="1">
        <v>41440.350694444445</v>
      </c>
      <c r="T725">
        <v>15.8</v>
      </c>
      <c r="U725">
        <v>165</v>
      </c>
      <c r="V725">
        <v>166</v>
      </c>
      <c r="W725">
        <v>16.632999999999999</v>
      </c>
      <c r="X725">
        <v>8.4169999999999998</v>
      </c>
    </row>
    <row r="726" spans="1:24" x14ac:dyDescent="0.2">
      <c r="A726">
        <v>2013002</v>
      </c>
      <c r="B726">
        <v>200</v>
      </c>
      <c r="C726">
        <v>2013002200</v>
      </c>
      <c r="D726" t="s">
        <v>26</v>
      </c>
      <c r="E726" t="str">
        <f>VLOOKUP(D726,[1]!Species_table[[SpeciesID]:[ID_new]],5,FALSE)</f>
        <v>NOCATCH</v>
      </c>
      <c r="F726" t="str">
        <f>VLOOKUP(E726,[1]!Species_table[[ID_new]:[Sci_name_new]],2,FALSE)</f>
        <v>NO CATCH</v>
      </c>
      <c r="G726" t="str">
        <f>VLOOKUP(E726,[1]!Species_table[[ID_new]:[fam_new]],3,FALSE)</f>
        <v>NO CATCH</v>
      </c>
      <c r="H726" t="s">
        <v>27</v>
      </c>
      <c r="I726">
        <f t="shared" si="11"/>
        <v>0</v>
      </c>
      <c r="J726">
        <v>0</v>
      </c>
      <c r="K726">
        <v>0</v>
      </c>
      <c r="L726">
        <v>0</v>
      </c>
      <c r="M726">
        <v>37.316499999999998</v>
      </c>
      <c r="N726">
        <v>20.75866667</v>
      </c>
      <c r="O726">
        <v>2</v>
      </c>
      <c r="Q726" t="s">
        <v>23</v>
      </c>
      <c r="R726" s="1">
        <v>41439</v>
      </c>
      <c r="S726" s="1">
        <v>41440</v>
      </c>
      <c r="T726">
        <v>24</v>
      </c>
      <c r="U726">
        <v>165</v>
      </c>
      <c r="V726">
        <v>166</v>
      </c>
      <c r="W726">
        <v>0</v>
      </c>
      <c r="X726">
        <v>0</v>
      </c>
    </row>
    <row r="727" spans="1:24" x14ac:dyDescent="0.2">
      <c r="A727">
        <v>2013002</v>
      </c>
      <c r="B727">
        <v>201</v>
      </c>
      <c r="C727">
        <v>2013002201</v>
      </c>
      <c r="D727" t="s">
        <v>43</v>
      </c>
      <c r="E727" t="str">
        <f>VLOOKUP(D727,[1]!Species_table[[SpeciesID]:[ID_new]],5,FALSE)</f>
        <v>LETLE13</v>
      </c>
      <c r="F727" t="str">
        <f>VLOOKUP(E727,[1]!Species_table[[ID_new]:[Sci_name_new]],2,FALSE)</f>
        <v>Lethrinus mahsena</v>
      </c>
      <c r="G727" t="str">
        <f>VLOOKUP(E727,[1]!Species_table[[ID_new]:[fam_new]],3,FALSE)</f>
        <v>LETHRINIDAE</v>
      </c>
      <c r="H727" t="s">
        <v>44</v>
      </c>
      <c r="I727">
        <f t="shared" si="11"/>
        <v>1</v>
      </c>
      <c r="J727">
        <v>1.298</v>
      </c>
      <c r="K727">
        <v>1</v>
      </c>
      <c r="L727">
        <v>0</v>
      </c>
      <c r="M727">
        <v>37.307499999999997</v>
      </c>
      <c r="N727">
        <v>20.766333329999998</v>
      </c>
      <c r="O727">
        <v>2</v>
      </c>
      <c r="Q727" t="s">
        <v>23</v>
      </c>
      <c r="R727" s="1">
        <v>41439</v>
      </c>
      <c r="S727" s="1">
        <v>41440</v>
      </c>
      <c r="T727">
        <v>24</v>
      </c>
      <c r="U727">
        <v>165</v>
      </c>
      <c r="V727">
        <v>166</v>
      </c>
      <c r="W727">
        <v>0</v>
      </c>
      <c r="X727">
        <v>0</v>
      </c>
    </row>
    <row r="728" spans="1:24" x14ac:dyDescent="0.2">
      <c r="A728">
        <v>2013002</v>
      </c>
      <c r="B728">
        <v>201</v>
      </c>
      <c r="C728">
        <v>2013002201</v>
      </c>
      <c r="D728" t="s">
        <v>33</v>
      </c>
      <c r="E728" t="str">
        <f>VLOOKUP(D728,[1]!Species_table[[SpeciesID]:[ID_new]],5,FALSE)</f>
        <v>LUTLU04</v>
      </c>
      <c r="F728" t="str">
        <f>VLOOKUP(E728,[1]!Species_table[[ID_new]:[Sci_name_new]],2,FALSE)</f>
        <v>Lutjanus gibbus</v>
      </c>
      <c r="G728" t="str">
        <f>VLOOKUP(E728,[1]!Species_table[[ID_new]:[fam_new]],3,FALSE)</f>
        <v>LUTJANIDAE</v>
      </c>
      <c r="H728" t="s">
        <v>29</v>
      </c>
      <c r="I728">
        <f t="shared" si="11"/>
        <v>1</v>
      </c>
      <c r="J728">
        <v>0.86</v>
      </c>
      <c r="K728">
        <v>1</v>
      </c>
      <c r="L728">
        <v>0</v>
      </c>
      <c r="M728">
        <v>37.307499999999997</v>
      </c>
      <c r="N728">
        <v>20.766333329999998</v>
      </c>
      <c r="O728">
        <v>2</v>
      </c>
      <c r="Q728" t="s">
        <v>23</v>
      </c>
      <c r="R728" s="1">
        <v>41439</v>
      </c>
      <c r="S728" s="1">
        <v>41440</v>
      </c>
      <c r="T728">
        <v>24</v>
      </c>
      <c r="U728">
        <v>165</v>
      </c>
      <c r="V728">
        <v>166</v>
      </c>
      <c r="W728">
        <v>0</v>
      </c>
      <c r="X728">
        <v>0</v>
      </c>
    </row>
    <row r="729" spans="1:24" x14ac:dyDescent="0.2">
      <c r="A729">
        <v>2013002</v>
      </c>
      <c r="B729">
        <v>201</v>
      </c>
      <c r="C729">
        <v>2013002201</v>
      </c>
      <c r="D729" t="s">
        <v>28</v>
      </c>
      <c r="E729" t="str">
        <f>VLOOKUP(D729,[1]!Species_table[[SpeciesID]:[ID_new]],5,FALSE)</f>
        <v>LUTLU06</v>
      </c>
      <c r="F729" t="str">
        <f>VLOOKUP(E729,[1]!Species_table[[ID_new]:[Sci_name_new]],2,FALSE)</f>
        <v>Lutjanus bohar</v>
      </c>
      <c r="G729" t="str">
        <f>VLOOKUP(E729,[1]!Species_table[[ID_new]:[fam_new]],3,FALSE)</f>
        <v>LUTJANIDAE</v>
      </c>
      <c r="H729" t="s">
        <v>29</v>
      </c>
      <c r="I729">
        <f t="shared" si="11"/>
        <v>1</v>
      </c>
      <c r="J729">
        <v>1.22</v>
      </c>
      <c r="K729">
        <v>1</v>
      </c>
      <c r="L729">
        <v>0</v>
      </c>
      <c r="M729">
        <v>37.307499999999997</v>
      </c>
      <c r="N729">
        <v>20.766333329999998</v>
      </c>
      <c r="O729">
        <v>2</v>
      </c>
      <c r="Q729" t="s">
        <v>23</v>
      </c>
      <c r="R729" s="1">
        <v>41439</v>
      </c>
      <c r="S729" s="1">
        <v>41440</v>
      </c>
      <c r="T729">
        <v>24</v>
      </c>
      <c r="U729">
        <v>165</v>
      </c>
      <c r="V729">
        <v>166</v>
      </c>
      <c r="W729">
        <v>0</v>
      </c>
      <c r="X729">
        <v>0</v>
      </c>
    </row>
    <row r="730" spans="1:24" x14ac:dyDescent="0.2">
      <c r="A730">
        <v>2013002</v>
      </c>
      <c r="B730">
        <v>202</v>
      </c>
      <c r="C730">
        <v>2013002202</v>
      </c>
      <c r="D730" t="s">
        <v>126</v>
      </c>
      <c r="E730" t="str">
        <f>VLOOKUP(D730,[1]!Species_table[[SpeciesID]:[ID_new]],5,FALSE)</f>
        <v>CAECA01</v>
      </c>
      <c r="F730" t="str">
        <f>VLOOKUP(E730,[1]!Species_table[[ID_new]:[Sci_name_new]],2,FALSE)</f>
        <v>Caesio caerulaurea</v>
      </c>
      <c r="G730" t="str">
        <f>VLOOKUP(E730,[1]!Species_table[[ID_new]:[fam_new]],3,FALSE)</f>
        <v>CAESIONIDAE</v>
      </c>
      <c r="H730" t="s">
        <v>27</v>
      </c>
      <c r="I730">
        <f t="shared" si="11"/>
        <v>0</v>
      </c>
      <c r="J730">
        <v>3.83</v>
      </c>
      <c r="K730">
        <v>14</v>
      </c>
      <c r="L730">
        <v>0</v>
      </c>
      <c r="M730">
        <v>37.316499999999998</v>
      </c>
      <c r="N730">
        <v>20.766500000000001</v>
      </c>
      <c r="O730">
        <v>2</v>
      </c>
      <c r="Q730" t="s">
        <v>38</v>
      </c>
      <c r="R730" s="1">
        <v>41439.706944444442</v>
      </c>
      <c r="S730" s="1">
        <v>41440.365972222222</v>
      </c>
      <c r="T730">
        <v>15.817</v>
      </c>
      <c r="U730">
        <v>165</v>
      </c>
      <c r="V730">
        <v>166</v>
      </c>
      <c r="W730">
        <v>16.966999999999999</v>
      </c>
      <c r="X730">
        <v>8.7829999999999995</v>
      </c>
    </row>
    <row r="731" spans="1:24" x14ac:dyDescent="0.2">
      <c r="A731">
        <v>2013002</v>
      </c>
      <c r="B731">
        <v>202</v>
      </c>
      <c r="C731">
        <v>2013002202</v>
      </c>
      <c r="D731" t="s">
        <v>114</v>
      </c>
      <c r="E731" t="str">
        <f>VLOOKUP(D731,[1]!Species_table[[SpeciesID]:[ID_new]],5,FALSE)</f>
        <v>CAREL01</v>
      </c>
      <c r="F731" t="str">
        <f>VLOOKUP(E731,[1]!Species_table[[ID_new]:[Sci_name_new]],2,FALSE)</f>
        <v>Elagatis bipinnulata</v>
      </c>
      <c r="G731" t="str">
        <f>VLOOKUP(E731,[1]!Species_table[[ID_new]:[fam_new]],3,FALSE)</f>
        <v>CARANGIDAE</v>
      </c>
      <c r="H731" t="s">
        <v>25</v>
      </c>
      <c r="I731">
        <f t="shared" si="11"/>
        <v>0</v>
      </c>
      <c r="J731">
        <v>1.2</v>
      </c>
      <c r="K731">
        <v>2</v>
      </c>
      <c r="L731">
        <v>0</v>
      </c>
      <c r="M731">
        <v>37.316499999999998</v>
      </c>
      <c r="N731">
        <v>20.766500000000001</v>
      </c>
      <c r="O731">
        <v>2</v>
      </c>
      <c r="Q731" t="s">
        <v>38</v>
      </c>
      <c r="R731" s="1">
        <v>41439.706944444442</v>
      </c>
      <c r="S731" s="1">
        <v>41440.365972222222</v>
      </c>
      <c r="T731">
        <v>15.817</v>
      </c>
      <c r="U731">
        <v>165</v>
      </c>
      <c r="V731">
        <v>166</v>
      </c>
      <c r="W731">
        <v>16.966999999999999</v>
      </c>
      <c r="X731">
        <v>8.7829999999999995</v>
      </c>
    </row>
    <row r="732" spans="1:24" x14ac:dyDescent="0.2">
      <c r="A732">
        <v>2013002</v>
      </c>
      <c r="B732">
        <v>202</v>
      </c>
      <c r="C732">
        <v>2013002202</v>
      </c>
      <c r="D732" t="s">
        <v>21</v>
      </c>
      <c r="E732" t="str">
        <f>VLOOKUP(D732,[1]!Species_table[[SpeciesID]:[ID_new]],5,FALSE)</f>
        <v>CARSC04</v>
      </c>
      <c r="F732" t="str">
        <f>VLOOKUP(E732,[1]!Species_table[[ID_new]:[Sci_name_new]],2,FALSE)</f>
        <v>Scomberoides lysan</v>
      </c>
      <c r="G732" t="str">
        <f>VLOOKUP(E732,[1]!Species_table[[ID_new]:[fam_new]],3,FALSE)</f>
        <v>CARANGIDAE</v>
      </c>
      <c r="H732" t="s">
        <v>22</v>
      </c>
      <c r="I732">
        <f t="shared" si="11"/>
        <v>1</v>
      </c>
      <c r="J732">
        <v>10.83</v>
      </c>
      <c r="K732">
        <v>24</v>
      </c>
      <c r="L732">
        <v>0</v>
      </c>
      <c r="M732">
        <v>37.316499999999998</v>
      </c>
      <c r="N732">
        <v>20.766500000000001</v>
      </c>
      <c r="O732">
        <v>2</v>
      </c>
      <c r="Q732" t="s">
        <v>38</v>
      </c>
      <c r="R732" s="1">
        <v>41439.706944444442</v>
      </c>
      <c r="S732" s="1">
        <v>41440.365972222222</v>
      </c>
      <c r="T732">
        <v>15.817</v>
      </c>
      <c r="U732">
        <v>165</v>
      </c>
      <c r="V732">
        <v>166</v>
      </c>
      <c r="W732">
        <v>16.966999999999999</v>
      </c>
      <c r="X732">
        <v>8.7829999999999995</v>
      </c>
    </row>
    <row r="733" spans="1:24" x14ac:dyDescent="0.2">
      <c r="A733">
        <v>2013002</v>
      </c>
      <c r="B733">
        <v>202</v>
      </c>
      <c r="C733">
        <v>2013002202</v>
      </c>
      <c r="D733" t="s">
        <v>49</v>
      </c>
      <c r="E733" t="str">
        <f>VLOOKUP(D733,[1]!Species_table[[SpeciesID]:[ID_new]],5,FALSE)</f>
        <v>CHRCH01</v>
      </c>
      <c r="F733" t="str">
        <f>VLOOKUP(E733,[1]!Species_table[[ID_new]:[Sci_name_new]],2,FALSE)</f>
        <v>Chirocentrus dorab</v>
      </c>
      <c r="G733" t="str">
        <f>VLOOKUP(E733,[1]!Species_table[[ID_new]:[fam_new]],3,FALSE)</f>
        <v>CHIROCENTRIDAE</v>
      </c>
      <c r="H733" t="s">
        <v>50</v>
      </c>
      <c r="I733">
        <f t="shared" si="11"/>
        <v>1</v>
      </c>
      <c r="J733">
        <v>0.24</v>
      </c>
      <c r="K733">
        <v>1</v>
      </c>
      <c r="L733">
        <v>0</v>
      </c>
      <c r="M733">
        <v>37.316499999999998</v>
      </c>
      <c r="N733">
        <v>20.766500000000001</v>
      </c>
      <c r="O733">
        <v>2</v>
      </c>
      <c r="Q733" t="s">
        <v>38</v>
      </c>
      <c r="R733" s="1">
        <v>41439.706944444442</v>
      </c>
      <c r="S733" s="1">
        <v>41440.365972222222</v>
      </c>
      <c r="T733">
        <v>15.817</v>
      </c>
      <c r="U733">
        <v>165</v>
      </c>
      <c r="V733">
        <v>166</v>
      </c>
      <c r="W733">
        <v>16.966999999999999</v>
      </c>
      <c r="X733">
        <v>8.7829999999999995</v>
      </c>
    </row>
    <row r="734" spans="1:24" x14ac:dyDescent="0.2">
      <c r="A734">
        <v>2013002</v>
      </c>
      <c r="B734">
        <v>202</v>
      </c>
      <c r="C734">
        <v>2013002202</v>
      </c>
      <c r="D734" t="s">
        <v>127</v>
      </c>
      <c r="E734" t="str">
        <f>VLOOKUP(D734,[1]!Species_table[[SpeciesID]:[ID_new]],5,FALSE)</f>
        <v>GERGE02</v>
      </c>
      <c r="F734" t="str">
        <f>VLOOKUP(E734,[1]!Species_table[[ID_new]:[Sci_name_new]],2,FALSE)</f>
        <v>Gerres oyena</v>
      </c>
      <c r="G734" t="str">
        <f>VLOOKUP(E734,[1]!Species_table[[ID_new]:[fam_new]],3,FALSE)</f>
        <v>GERREIDAE</v>
      </c>
      <c r="H734" t="s">
        <v>27</v>
      </c>
      <c r="I734">
        <f t="shared" si="11"/>
        <v>0</v>
      </c>
      <c r="J734">
        <v>0.21</v>
      </c>
      <c r="K734">
        <v>1</v>
      </c>
      <c r="L734">
        <v>0</v>
      </c>
      <c r="M734">
        <v>37.316499999999998</v>
      </c>
      <c r="N734">
        <v>20.766500000000001</v>
      </c>
      <c r="O734">
        <v>2</v>
      </c>
      <c r="Q734" t="s">
        <v>38</v>
      </c>
      <c r="R734" s="1">
        <v>41439.706944444442</v>
      </c>
      <c r="S734" s="1">
        <v>41440.365972222222</v>
      </c>
      <c r="T734">
        <v>15.817</v>
      </c>
      <c r="U734">
        <v>165</v>
      </c>
      <c r="V734">
        <v>166</v>
      </c>
      <c r="W734">
        <v>16.966999999999999</v>
      </c>
      <c r="X734">
        <v>8.7829999999999995</v>
      </c>
    </row>
    <row r="735" spans="1:24" x14ac:dyDescent="0.2">
      <c r="A735">
        <v>2013002</v>
      </c>
      <c r="B735">
        <v>202</v>
      </c>
      <c r="C735">
        <v>2013002202</v>
      </c>
      <c r="D735" t="s">
        <v>28</v>
      </c>
      <c r="E735" t="str">
        <f>VLOOKUP(D735,[1]!Species_table[[SpeciesID]:[ID_new]],5,FALSE)</f>
        <v>LUTLU06</v>
      </c>
      <c r="F735" t="str">
        <f>VLOOKUP(E735,[1]!Species_table[[ID_new]:[Sci_name_new]],2,FALSE)</f>
        <v>Lutjanus bohar</v>
      </c>
      <c r="G735" t="str">
        <f>VLOOKUP(E735,[1]!Species_table[[ID_new]:[fam_new]],3,FALSE)</f>
        <v>LUTJANIDAE</v>
      </c>
      <c r="H735" t="s">
        <v>29</v>
      </c>
      <c r="I735">
        <f t="shared" si="11"/>
        <v>1</v>
      </c>
      <c r="J735">
        <v>1.47</v>
      </c>
      <c r="K735">
        <v>1</v>
      </c>
      <c r="L735">
        <v>0</v>
      </c>
      <c r="M735">
        <v>37.316499999999998</v>
      </c>
      <c r="N735">
        <v>20.766500000000001</v>
      </c>
      <c r="O735">
        <v>2</v>
      </c>
      <c r="Q735" t="s">
        <v>38</v>
      </c>
      <c r="R735" s="1">
        <v>41439.706944444442</v>
      </c>
      <c r="S735" s="1">
        <v>41440.365972222222</v>
      </c>
      <c r="T735">
        <v>15.817</v>
      </c>
      <c r="U735">
        <v>165</v>
      </c>
      <c r="V735">
        <v>166</v>
      </c>
      <c r="W735">
        <v>16.966999999999999</v>
      </c>
      <c r="X735">
        <v>8.7829999999999995</v>
      </c>
    </row>
    <row r="736" spans="1:24" x14ac:dyDescent="0.2">
      <c r="A736">
        <v>2013002</v>
      </c>
      <c r="B736">
        <v>202</v>
      </c>
      <c r="C736">
        <v>2013002202</v>
      </c>
      <c r="D736" t="s">
        <v>117</v>
      </c>
      <c r="E736" t="str">
        <f>VLOOKUP(D736,[1]!Species_table[[SpeciesID]:[ID_new]],5,FALSE)</f>
        <v>PRIPR03</v>
      </c>
      <c r="F736" t="str">
        <f>VLOOKUP(E736,[1]!Species_table[[ID_new]:[Sci_name_new]],2,FALSE)</f>
        <v>Priacanthus hamrur</v>
      </c>
      <c r="G736" t="str">
        <f>VLOOKUP(E736,[1]!Species_table[[ID_new]:[fam_new]],3,FALSE)</f>
        <v>PRIACANTHIDAE</v>
      </c>
      <c r="H736" t="s">
        <v>27</v>
      </c>
      <c r="I736">
        <f t="shared" si="11"/>
        <v>0</v>
      </c>
      <c r="J736">
        <v>0.14000000000000001</v>
      </c>
      <c r="K736">
        <v>1</v>
      </c>
      <c r="L736">
        <v>0</v>
      </c>
      <c r="M736">
        <v>37.316499999999998</v>
      </c>
      <c r="N736">
        <v>20.766500000000001</v>
      </c>
      <c r="O736">
        <v>2</v>
      </c>
      <c r="Q736" t="s">
        <v>38</v>
      </c>
      <c r="R736" s="1">
        <v>41439.706944444442</v>
      </c>
      <c r="S736" s="1">
        <v>41440.365972222222</v>
      </c>
      <c r="T736">
        <v>15.817</v>
      </c>
      <c r="U736">
        <v>165</v>
      </c>
      <c r="V736">
        <v>166</v>
      </c>
      <c r="W736">
        <v>16.966999999999999</v>
      </c>
      <c r="X736">
        <v>8.7829999999999995</v>
      </c>
    </row>
    <row r="737" spans="1:24" x14ac:dyDescent="0.2">
      <c r="A737">
        <v>2013002</v>
      </c>
      <c r="B737">
        <v>202</v>
      </c>
      <c r="C737">
        <v>2013002202</v>
      </c>
      <c r="D737" t="s">
        <v>24</v>
      </c>
      <c r="E737" t="str">
        <f>VLOOKUP(D737,[1]!Species_table[[SpeciesID]:[ID_new]],5,FALSE)</f>
        <v>SCMGR02</v>
      </c>
      <c r="F737" t="str">
        <f>VLOOKUP(E737,[1]!Species_table[[ID_new]:[Sci_name_new]],2,FALSE)</f>
        <v>Grammatorcynus bilineatus</v>
      </c>
      <c r="G737" t="str">
        <f>VLOOKUP(E737,[1]!Species_table[[ID_new]:[fam_new]],3,FALSE)</f>
        <v>SCOMBRIDAE</v>
      </c>
      <c r="H737" t="s">
        <v>25</v>
      </c>
      <c r="I737">
        <f t="shared" si="11"/>
        <v>1</v>
      </c>
      <c r="J737">
        <v>0.59</v>
      </c>
      <c r="K737">
        <v>1</v>
      </c>
      <c r="L737">
        <v>0</v>
      </c>
      <c r="M737">
        <v>37.316499999999998</v>
      </c>
      <c r="N737">
        <v>20.766500000000001</v>
      </c>
      <c r="O737">
        <v>2</v>
      </c>
      <c r="Q737" t="s">
        <v>38</v>
      </c>
      <c r="R737" s="1">
        <v>41439.706944444442</v>
      </c>
      <c r="S737" s="1">
        <v>41440.365972222222</v>
      </c>
      <c r="T737">
        <v>15.817</v>
      </c>
      <c r="U737">
        <v>165</v>
      </c>
      <c r="V737">
        <v>166</v>
      </c>
      <c r="W737">
        <v>16.966999999999999</v>
      </c>
      <c r="X737">
        <v>8.7829999999999995</v>
      </c>
    </row>
    <row r="738" spans="1:24" x14ac:dyDescent="0.2">
      <c r="A738">
        <v>2013002</v>
      </c>
      <c r="B738">
        <v>202</v>
      </c>
      <c r="C738">
        <v>2013002202</v>
      </c>
      <c r="D738" t="s">
        <v>128</v>
      </c>
      <c r="E738" t="str">
        <f>VLOOKUP(D738,[1]!Species_table[[SpeciesID]:[ID_new]],5,FALSE)</f>
        <v>SHACA2A</v>
      </c>
      <c r="F738" t="str">
        <f>VLOOKUP(E738,[1]!Species_table[[ID_new]:[Sci_name_new]],2,FALSE)</f>
        <v>Carcharhinus wheeleri</v>
      </c>
      <c r="G738" t="str">
        <f>VLOOKUP(E738,[1]!Species_table[[ID_new]:[fam_new]],3,FALSE)</f>
        <v>Carcharhinidae</v>
      </c>
      <c r="H738" t="s">
        <v>31</v>
      </c>
      <c r="I738">
        <f t="shared" si="11"/>
        <v>1</v>
      </c>
      <c r="J738">
        <v>2.25</v>
      </c>
      <c r="K738">
        <v>1</v>
      </c>
      <c r="L738">
        <v>0</v>
      </c>
      <c r="M738">
        <v>37.316499999999998</v>
      </c>
      <c r="N738">
        <v>20.766500000000001</v>
      </c>
      <c r="O738">
        <v>2</v>
      </c>
      <c r="Q738" t="s">
        <v>38</v>
      </c>
      <c r="R738" s="1">
        <v>41439.706944444442</v>
      </c>
      <c r="S738" s="1">
        <v>41440.365972222222</v>
      </c>
      <c r="T738">
        <v>15.817</v>
      </c>
      <c r="U738">
        <v>165</v>
      </c>
      <c r="V738">
        <v>166</v>
      </c>
      <c r="W738">
        <v>16.966999999999999</v>
      </c>
      <c r="X738">
        <v>8.7829999999999995</v>
      </c>
    </row>
    <row r="739" spans="1:24" x14ac:dyDescent="0.2">
      <c r="A739">
        <v>2013002</v>
      </c>
      <c r="B739">
        <v>203</v>
      </c>
      <c r="C739">
        <v>2013002203</v>
      </c>
      <c r="D739" t="s">
        <v>126</v>
      </c>
      <c r="E739" t="str">
        <f>VLOOKUP(D739,[1]!Species_table[[SpeciesID]:[ID_new]],5,FALSE)</f>
        <v>CAECA01</v>
      </c>
      <c r="F739" t="str">
        <f>VLOOKUP(E739,[1]!Species_table[[ID_new]:[Sci_name_new]],2,FALSE)</f>
        <v>Caesio caerulaurea</v>
      </c>
      <c r="G739" t="str">
        <f>VLOOKUP(E739,[1]!Species_table[[ID_new]:[fam_new]],3,FALSE)</f>
        <v>CAESIONIDAE</v>
      </c>
      <c r="H739" t="s">
        <v>27</v>
      </c>
      <c r="I739">
        <f t="shared" si="11"/>
        <v>0</v>
      </c>
      <c r="J739">
        <v>0.26</v>
      </c>
      <c r="K739">
        <v>0</v>
      </c>
      <c r="L739">
        <v>0</v>
      </c>
      <c r="M739">
        <v>37.081166670000002</v>
      </c>
      <c r="N739">
        <v>21.349833329999999</v>
      </c>
      <c r="O739">
        <v>1</v>
      </c>
      <c r="Q739" t="s">
        <v>38</v>
      </c>
      <c r="R739" s="1">
        <v>41440.25</v>
      </c>
      <c r="S739" s="1">
        <v>41441.25</v>
      </c>
      <c r="T739">
        <v>24</v>
      </c>
      <c r="U739">
        <v>166</v>
      </c>
      <c r="V739">
        <v>167</v>
      </c>
      <c r="W739">
        <v>6</v>
      </c>
      <c r="X739">
        <v>6</v>
      </c>
    </row>
    <row r="740" spans="1:24" x14ac:dyDescent="0.2">
      <c r="A740">
        <v>2013002</v>
      </c>
      <c r="B740">
        <v>203</v>
      </c>
      <c r="C740">
        <v>2013002203</v>
      </c>
      <c r="D740" t="s">
        <v>126</v>
      </c>
      <c r="E740" t="str">
        <f>VLOOKUP(D740,[1]!Species_table[[SpeciesID]:[ID_new]],5,FALSE)</f>
        <v>CAECA01</v>
      </c>
      <c r="F740" t="str">
        <f>VLOOKUP(E740,[1]!Species_table[[ID_new]:[Sci_name_new]],2,FALSE)</f>
        <v>Caesio caerulaurea</v>
      </c>
      <c r="G740" t="str">
        <f>VLOOKUP(E740,[1]!Species_table[[ID_new]:[fam_new]],3,FALSE)</f>
        <v>CAESIONIDAE</v>
      </c>
      <c r="H740" t="s">
        <v>27</v>
      </c>
      <c r="I740">
        <f t="shared" si="11"/>
        <v>0</v>
      </c>
      <c r="J740">
        <v>0.26</v>
      </c>
      <c r="K740">
        <v>1</v>
      </c>
      <c r="L740">
        <v>0</v>
      </c>
      <c r="M740">
        <v>37.081166670000002</v>
      </c>
      <c r="N740">
        <v>21.349833329999999</v>
      </c>
      <c r="O740">
        <v>1</v>
      </c>
      <c r="Q740" t="s">
        <v>38</v>
      </c>
      <c r="R740" s="1">
        <v>41440.25</v>
      </c>
      <c r="S740" s="1">
        <v>41441.25</v>
      </c>
      <c r="T740">
        <v>24</v>
      </c>
      <c r="U740">
        <v>166</v>
      </c>
      <c r="V740">
        <v>167</v>
      </c>
      <c r="W740">
        <v>6</v>
      </c>
      <c r="X740">
        <v>6</v>
      </c>
    </row>
    <row r="741" spans="1:24" x14ac:dyDescent="0.2">
      <c r="A741">
        <v>2013002</v>
      </c>
      <c r="B741">
        <v>203</v>
      </c>
      <c r="C741">
        <v>2013002203</v>
      </c>
      <c r="D741" t="s">
        <v>70</v>
      </c>
      <c r="E741" t="str">
        <f>VLOOKUP(D741,[1]!Species_table[[SpeciesID]:[ID_new]],5,FALSE)</f>
        <v>CARCS13</v>
      </c>
      <c r="F741" t="str">
        <f>VLOOKUP(E741,[1]!Species_table[[ID_new]:[Sci_name_new]],2,FALSE)</f>
        <v>Carangoides bajad</v>
      </c>
      <c r="G741" t="str">
        <f>VLOOKUP(E741,[1]!Species_table[[ID_new]:[fam_new]],3,FALSE)</f>
        <v>CARANGIDAE</v>
      </c>
      <c r="H741" t="s">
        <v>22</v>
      </c>
      <c r="I741">
        <f t="shared" si="11"/>
        <v>1</v>
      </c>
      <c r="J741">
        <v>0.23</v>
      </c>
      <c r="K741">
        <v>1</v>
      </c>
      <c r="L741">
        <v>0</v>
      </c>
      <c r="M741">
        <v>37.081166670000002</v>
      </c>
      <c r="N741">
        <v>21.349833329999999</v>
      </c>
      <c r="O741">
        <v>1</v>
      </c>
      <c r="Q741" t="s">
        <v>38</v>
      </c>
      <c r="R741" s="1">
        <v>41440.25</v>
      </c>
      <c r="S741" s="1">
        <v>41441.25</v>
      </c>
      <c r="T741">
        <v>24</v>
      </c>
      <c r="U741">
        <v>166</v>
      </c>
      <c r="V741">
        <v>167</v>
      </c>
      <c r="W741">
        <v>6</v>
      </c>
      <c r="X741">
        <v>6</v>
      </c>
    </row>
    <row r="742" spans="1:24" x14ac:dyDescent="0.2">
      <c r="A742">
        <v>2013002</v>
      </c>
      <c r="B742">
        <v>203</v>
      </c>
      <c r="C742">
        <v>2013002203</v>
      </c>
      <c r="D742" t="s">
        <v>129</v>
      </c>
      <c r="E742" t="str">
        <f>VLOOKUP(D742,[1]!Species_table[[SpeciesID]:[ID_new]],5,FALSE)</f>
        <v>SCMSA02</v>
      </c>
      <c r="F742" t="str">
        <f>VLOOKUP(E742,[1]!Species_table[[ID_new]:[Sci_name_new]],2,FALSE)</f>
        <v>Sarda orientalis</v>
      </c>
      <c r="G742" t="str">
        <f>VLOOKUP(E742,[1]!Species_table[[ID_new]:[fam_new]],3,FALSE)</f>
        <v>SCOMBRIDAE</v>
      </c>
      <c r="H742" t="s">
        <v>25</v>
      </c>
      <c r="I742">
        <f t="shared" si="11"/>
        <v>1</v>
      </c>
      <c r="J742">
        <v>0.79</v>
      </c>
      <c r="K742">
        <v>1</v>
      </c>
      <c r="L742">
        <v>0</v>
      </c>
      <c r="M742">
        <v>37.081166670000002</v>
      </c>
      <c r="N742">
        <v>21.349833329999999</v>
      </c>
      <c r="O742">
        <v>1</v>
      </c>
      <c r="Q742" t="s">
        <v>38</v>
      </c>
      <c r="R742" s="1">
        <v>41440.25</v>
      </c>
      <c r="S742" s="1">
        <v>41441.25</v>
      </c>
      <c r="T742">
        <v>24</v>
      </c>
      <c r="U742">
        <v>166</v>
      </c>
      <c r="V742">
        <v>167</v>
      </c>
      <c r="W742">
        <v>6</v>
      </c>
      <c r="X742">
        <v>6</v>
      </c>
    </row>
    <row r="743" spans="1:24" x14ac:dyDescent="0.2">
      <c r="A743">
        <v>2013002</v>
      </c>
      <c r="B743">
        <v>204</v>
      </c>
      <c r="C743">
        <v>2013002204</v>
      </c>
      <c r="D743" t="s">
        <v>26</v>
      </c>
      <c r="E743" t="str">
        <f>VLOOKUP(D743,[1]!Species_table[[SpeciesID]:[ID_new]],5,FALSE)</f>
        <v>NOCATCH</v>
      </c>
      <c r="F743" t="str">
        <f>VLOOKUP(E743,[1]!Species_table[[ID_new]:[Sci_name_new]],2,FALSE)</f>
        <v>NO CATCH</v>
      </c>
      <c r="G743" t="str">
        <f>VLOOKUP(E743,[1]!Species_table[[ID_new]:[fam_new]],3,FALSE)</f>
        <v>NO CATCH</v>
      </c>
      <c r="H743" t="s">
        <v>27</v>
      </c>
      <c r="I743">
        <f t="shared" si="11"/>
        <v>0</v>
      </c>
      <c r="J743">
        <v>0</v>
      </c>
      <c r="K743">
        <v>0</v>
      </c>
      <c r="L743">
        <v>0</v>
      </c>
      <c r="M743">
        <v>36.927500000000002</v>
      </c>
      <c r="N743">
        <v>21.77633333</v>
      </c>
      <c r="O743">
        <v>1</v>
      </c>
      <c r="Q743" t="s">
        <v>23</v>
      </c>
      <c r="R743" s="1">
        <v>41441.631944444445</v>
      </c>
      <c r="S743" s="1">
        <v>41442.263888888891</v>
      </c>
      <c r="T743">
        <v>15.183</v>
      </c>
      <c r="U743">
        <v>167</v>
      </c>
      <c r="V743">
        <v>168</v>
      </c>
      <c r="W743">
        <v>15.167</v>
      </c>
      <c r="X743">
        <v>6.3330000000000002</v>
      </c>
    </row>
    <row r="744" spans="1:24" x14ac:dyDescent="0.2">
      <c r="A744">
        <v>2013002</v>
      </c>
      <c r="B744">
        <v>205</v>
      </c>
      <c r="C744">
        <v>2013002205</v>
      </c>
      <c r="D744" t="s">
        <v>26</v>
      </c>
      <c r="E744" t="str">
        <f>VLOOKUP(D744,[1]!Species_table[[SpeciesID]:[ID_new]],5,FALSE)</f>
        <v>NOCATCH</v>
      </c>
      <c r="F744" t="str">
        <f>VLOOKUP(E744,[1]!Species_table[[ID_new]:[Sci_name_new]],2,FALSE)</f>
        <v>NO CATCH</v>
      </c>
      <c r="G744" t="str">
        <f>VLOOKUP(E744,[1]!Species_table[[ID_new]:[fam_new]],3,FALSE)</f>
        <v>NO CATCH</v>
      </c>
      <c r="H744" t="s">
        <v>27</v>
      </c>
      <c r="I744">
        <f t="shared" si="11"/>
        <v>0</v>
      </c>
      <c r="J744">
        <v>0</v>
      </c>
      <c r="K744">
        <v>0</v>
      </c>
      <c r="L744">
        <v>0</v>
      </c>
      <c r="M744">
        <v>36.928833330000003</v>
      </c>
      <c r="N744">
        <v>21.772333329999999</v>
      </c>
      <c r="O744">
        <v>1</v>
      </c>
      <c r="Q744" t="s">
        <v>23</v>
      </c>
      <c r="R744" s="1">
        <v>41441.638194444444</v>
      </c>
      <c r="S744" s="1">
        <v>41442.272916666669</v>
      </c>
      <c r="T744">
        <v>15.233000000000001</v>
      </c>
      <c r="U744">
        <v>167</v>
      </c>
      <c r="V744">
        <v>168</v>
      </c>
      <c r="W744">
        <v>15.317</v>
      </c>
      <c r="X744">
        <v>6.55</v>
      </c>
    </row>
    <row r="745" spans="1:24" x14ac:dyDescent="0.2">
      <c r="A745">
        <v>2013002</v>
      </c>
      <c r="B745">
        <v>206</v>
      </c>
      <c r="C745">
        <v>2013002206</v>
      </c>
      <c r="D745" t="s">
        <v>26</v>
      </c>
      <c r="E745" t="str">
        <f>VLOOKUP(D745,[1]!Species_table[[SpeciesID]:[ID_new]],5,FALSE)</f>
        <v>NOCATCH</v>
      </c>
      <c r="F745" t="str">
        <f>VLOOKUP(E745,[1]!Species_table[[ID_new]:[Sci_name_new]],2,FALSE)</f>
        <v>NO CATCH</v>
      </c>
      <c r="G745" t="str">
        <f>VLOOKUP(E745,[1]!Species_table[[ID_new]:[fam_new]],3,FALSE)</f>
        <v>NO CATCH</v>
      </c>
      <c r="H745" t="s">
        <v>27</v>
      </c>
      <c r="I745">
        <f t="shared" si="11"/>
        <v>0</v>
      </c>
      <c r="J745">
        <v>0</v>
      </c>
      <c r="K745">
        <v>0</v>
      </c>
      <c r="L745">
        <v>0</v>
      </c>
      <c r="M745">
        <v>36.930333330000003</v>
      </c>
      <c r="N745">
        <v>21.76883333</v>
      </c>
      <c r="O745">
        <v>1</v>
      </c>
      <c r="Q745" t="s">
        <v>23</v>
      </c>
      <c r="R745" s="1">
        <v>41441.644444444442</v>
      </c>
      <c r="S745" s="1">
        <v>41442.277083333334</v>
      </c>
      <c r="T745">
        <v>15.183</v>
      </c>
      <c r="U745">
        <v>167</v>
      </c>
      <c r="V745">
        <v>168</v>
      </c>
      <c r="W745">
        <v>15.467000000000001</v>
      </c>
      <c r="X745">
        <v>6.65</v>
      </c>
    </row>
    <row r="746" spans="1:24" x14ac:dyDescent="0.2">
      <c r="A746">
        <v>2013002</v>
      </c>
      <c r="B746">
        <v>207</v>
      </c>
      <c r="C746">
        <v>2013002207</v>
      </c>
      <c r="D746" t="s">
        <v>122</v>
      </c>
      <c r="E746" t="str">
        <f>VLOOKUP(D746,[1]!Species_table[[SpeciesID]:[ID_new]],5,FALSE)</f>
        <v>HOLSA02</v>
      </c>
      <c r="F746" t="str">
        <f>VLOOKUP(E746,[1]!Species_table[[ID_new]:[Sci_name_new]],2,FALSE)</f>
        <v>Sargocentron rubrum</v>
      </c>
      <c r="G746" t="str">
        <f>VLOOKUP(E746,[1]!Species_table[[ID_new]:[fam_new]],3,FALSE)</f>
        <v>HOLOCENTRIDAE</v>
      </c>
      <c r="H746" t="s">
        <v>27</v>
      </c>
      <c r="I746">
        <f t="shared" si="11"/>
        <v>0</v>
      </c>
      <c r="J746">
        <v>0.79</v>
      </c>
      <c r="K746">
        <v>0</v>
      </c>
      <c r="L746">
        <v>0</v>
      </c>
      <c r="M746">
        <v>36.930666670000001</v>
      </c>
      <c r="N746">
        <v>21.771666669999998</v>
      </c>
      <c r="O746">
        <v>1</v>
      </c>
      <c r="Q746" t="s">
        <v>23</v>
      </c>
      <c r="R746" s="1">
        <v>41441.65</v>
      </c>
      <c r="S746" s="1">
        <v>41442.281944444447</v>
      </c>
      <c r="T746">
        <v>15.183</v>
      </c>
      <c r="U746">
        <v>167</v>
      </c>
      <c r="V746">
        <v>168</v>
      </c>
      <c r="W746">
        <v>15.6</v>
      </c>
      <c r="X746">
        <v>6.7670000000000003</v>
      </c>
    </row>
    <row r="747" spans="1:24" x14ac:dyDescent="0.2">
      <c r="A747">
        <v>2013002</v>
      </c>
      <c r="B747">
        <v>207</v>
      </c>
      <c r="C747">
        <v>2013002207</v>
      </c>
      <c r="D747" t="s">
        <v>43</v>
      </c>
      <c r="E747" t="str">
        <f>VLOOKUP(D747,[1]!Species_table[[SpeciesID]:[ID_new]],5,FALSE)</f>
        <v>LETLE13</v>
      </c>
      <c r="F747" t="str">
        <f>VLOOKUP(E747,[1]!Species_table[[ID_new]:[Sci_name_new]],2,FALSE)</f>
        <v>Lethrinus mahsena</v>
      </c>
      <c r="G747" t="str">
        <f>VLOOKUP(E747,[1]!Species_table[[ID_new]:[fam_new]],3,FALSE)</f>
        <v>LETHRINIDAE</v>
      </c>
      <c r="H747" t="s">
        <v>44</v>
      </c>
      <c r="I747">
        <f t="shared" si="11"/>
        <v>1</v>
      </c>
      <c r="J747">
        <v>0.61</v>
      </c>
      <c r="K747">
        <v>0</v>
      </c>
      <c r="L747">
        <v>0</v>
      </c>
      <c r="M747">
        <v>36.930666670000001</v>
      </c>
      <c r="N747">
        <v>21.771666669999998</v>
      </c>
      <c r="O747">
        <v>1</v>
      </c>
      <c r="Q747" t="s">
        <v>23</v>
      </c>
      <c r="R747" s="1">
        <v>41441.65</v>
      </c>
      <c r="S747" s="1">
        <v>41442.281944444447</v>
      </c>
      <c r="T747">
        <v>15.183</v>
      </c>
      <c r="U747">
        <v>167</v>
      </c>
      <c r="V747">
        <v>168</v>
      </c>
      <c r="W747">
        <v>15.6</v>
      </c>
      <c r="X747">
        <v>6.7670000000000003</v>
      </c>
    </row>
    <row r="748" spans="1:24" x14ac:dyDescent="0.2">
      <c r="A748">
        <v>2013002</v>
      </c>
      <c r="B748">
        <v>208</v>
      </c>
      <c r="C748">
        <v>2013002208</v>
      </c>
      <c r="D748" t="s">
        <v>122</v>
      </c>
      <c r="E748" t="str">
        <f>VLOOKUP(D748,[1]!Species_table[[SpeciesID]:[ID_new]],5,FALSE)</f>
        <v>HOLSA02</v>
      </c>
      <c r="F748" t="str">
        <f>VLOOKUP(E748,[1]!Species_table[[ID_new]:[Sci_name_new]],2,FALSE)</f>
        <v>Sargocentron rubrum</v>
      </c>
      <c r="G748" t="str">
        <f>VLOOKUP(E748,[1]!Species_table[[ID_new]:[fam_new]],3,FALSE)</f>
        <v>HOLOCENTRIDAE</v>
      </c>
      <c r="H748" t="s">
        <v>27</v>
      </c>
      <c r="I748">
        <f t="shared" si="11"/>
        <v>0</v>
      </c>
      <c r="J748">
        <v>1.54</v>
      </c>
      <c r="K748">
        <v>0</v>
      </c>
      <c r="L748">
        <v>0</v>
      </c>
      <c r="M748">
        <v>36.930500000000002</v>
      </c>
      <c r="N748">
        <v>21.774999999999999</v>
      </c>
      <c r="O748">
        <v>1</v>
      </c>
      <c r="Q748" t="s">
        <v>23</v>
      </c>
      <c r="R748" s="1">
        <v>41441.655555555553</v>
      </c>
      <c r="S748" s="1">
        <v>41442.289583333331</v>
      </c>
      <c r="T748">
        <v>15.217000000000001</v>
      </c>
      <c r="U748">
        <v>167</v>
      </c>
      <c r="V748">
        <v>168</v>
      </c>
      <c r="W748">
        <v>15.733000000000001</v>
      </c>
      <c r="X748">
        <v>6.95</v>
      </c>
    </row>
    <row r="749" spans="1:24" x14ac:dyDescent="0.2">
      <c r="A749">
        <v>2013002</v>
      </c>
      <c r="B749">
        <v>208</v>
      </c>
      <c r="C749">
        <v>2013002208</v>
      </c>
      <c r="D749" t="s">
        <v>43</v>
      </c>
      <c r="E749" t="str">
        <f>VLOOKUP(D749,[1]!Species_table[[SpeciesID]:[ID_new]],5,FALSE)</f>
        <v>LETLE13</v>
      </c>
      <c r="F749" t="str">
        <f>VLOOKUP(E749,[1]!Species_table[[ID_new]:[Sci_name_new]],2,FALSE)</f>
        <v>Lethrinus mahsena</v>
      </c>
      <c r="G749" t="str">
        <f>VLOOKUP(E749,[1]!Species_table[[ID_new]:[fam_new]],3,FALSE)</f>
        <v>LETHRINIDAE</v>
      </c>
      <c r="H749" t="s">
        <v>44</v>
      </c>
      <c r="I749">
        <f t="shared" si="11"/>
        <v>1</v>
      </c>
      <c r="J749">
        <v>0.46</v>
      </c>
      <c r="K749">
        <v>0</v>
      </c>
      <c r="L749">
        <v>0</v>
      </c>
      <c r="M749">
        <v>36.930500000000002</v>
      </c>
      <c r="N749">
        <v>21.774999999999999</v>
      </c>
      <c r="O749">
        <v>1</v>
      </c>
      <c r="Q749" t="s">
        <v>23</v>
      </c>
      <c r="R749" s="1">
        <v>41441.655555555553</v>
      </c>
      <c r="S749" s="1">
        <v>41442.289583333331</v>
      </c>
      <c r="T749">
        <v>15.217000000000001</v>
      </c>
      <c r="U749">
        <v>167</v>
      </c>
      <c r="V749">
        <v>168</v>
      </c>
      <c r="W749">
        <v>15.733000000000001</v>
      </c>
      <c r="X749">
        <v>6.95</v>
      </c>
    </row>
    <row r="750" spans="1:24" x14ac:dyDescent="0.2">
      <c r="A750">
        <v>2013002</v>
      </c>
      <c r="B750">
        <v>209</v>
      </c>
      <c r="C750">
        <v>2013002209</v>
      </c>
      <c r="D750" t="s">
        <v>122</v>
      </c>
      <c r="E750" t="str">
        <f>VLOOKUP(D750,[1]!Species_table[[SpeciesID]:[ID_new]],5,FALSE)</f>
        <v>HOLSA02</v>
      </c>
      <c r="F750" t="str">
        <f>VLOOKUP(E750,[1]!Species_table[[ID_new]:[Sci_name_new]],2,FALSE)</f>
        <v>Sargocentron rubrum</v>
      </c>
      <c r="G750" t="str">
        <f>VLOOKUP(E750,[1]!Species_table[[ID_new]:[fam_new]],3,FALSE)</f>
        <v>HOLOCENTRIDAE</v>
      </c>
      <c r="H750" t="s">
        <v>27</v>
      </c>
      <c r="I750">
        <f t="shared" si="11"/>
        <v>0</v>
      </c>
      <c r="J750">
        <v>1.32</v>
      </c>
      <c r="K750">
        <v>2</v>
      </c>
      <c r="L750">
        <v>0</v>
      </c>
      <c r="M750">
        <v>36.932666670000003</v>
      </c>
      <c r="N750">
        <v>21.774999999999999</v>
      </c>
      <c r="O750">
        <v>1</v>
      </c>
      <c r="Q750" t="s">
        <v>23</v>
      </c>
      <c r="R750" s="1">
        <v>41441.660416666666</v>
      </c>
      <c r="S750" s="1">
        <v>41442.295138888891</v>
      </c>
      <c r="T750">
        <v>15.233000000000001</v>
      </c>
      <c r="U750">
        <v>167</v>
      </c>
      <c r="V750">
        <v>168</v>
      </c>
      <c r="W750">
        <v>15.85</v>
      </c>
      <c r="X750">
        <v>7.0830000000000002</v>
      </c>
    </row>
    <row r="751" spans="1:24" x14ac:dyDescent="0.2">
      <c r="A751">
        <v>2013002</v>
      </c>
      <c r="B751">
        <v>210</v>
      </c>
      <c r="C751">
        <v>2013002210</v>
      </c>
      <c r="D751" t="s">
        <v>26</v>
      </c>
      <c r="E751" t="str">
        <f>VLOOKUP(D751,[1]!Species_table[[SpeciesID]:[ID_new]],5,FALSE)</f>
        <v>NOCATCH</v>
      </c>
      <c r="F751" t="str">
        <f>VLOOKUP(E751,[1]!Species_table[[ID_new]:[Sci_name_new]],2,FALSE)</f>
        <v>NO CATCH</v>
      </c>
      <c r="G751" t="str">
        <f>VLOOKUP(E751,[1]!Species_table[[ID_new]:[fam_new]],3,FALSE)</f>
        <v>NO CATCH</v>
      </c>
      <c r="H751" t="s">
        <v>27</v>
      </c>
      <c r="I751">
        <f t="shared" si="11"/>
        <v>0</v>
      </c>
      <c r="J751">
        <v>0</v>
      </c>
      <c r="K751">
        <v>0</v>
      </c>
      <c r="L751">
        <v>0</v>
      </c>
      <c r="M751">
        <v>36.930500000000002</v>
      </c>
      <c r="N751">
        <v>21.77633333</v>
      </c>
      <c r="O751">
        <v>1</v>
      </c>
      <c r="Q751" t="s">
        <v>23</v>
      </c>
      <c r="R751" s="1">
        <v>41441.707638888889</v>
      </c>
      <c r="S751" s="1">
        <v>41442.304166666669</v>
      </c>
      <c r="T751">
        <v>14.317</v>
      </c>
      <c r="U751">
        <v>167</v>
      </c>
      <c r="V751">
        <v>168</v>
      </c>
      <c r="W751">
        <v>16.983000000000001</v>
      </c>
      <c r="X751">
        <v>7.3</v>
      </c>
    </row>
    <row r="752" spans="1:24" x14ac:dyDescent="0.2">
      <c r="A752">
        <v>2013002</v>
      </c>
      <c r="B752">
        <v>211</v>
      </c>
      <c r="C752">
        <v>2013002211</v>
      </c>
      <c r="D752" t="s">
        <v>28</v>
      </c>
      <c r="E752" t="str">
        <f>VLOOKUP(D752,[1]!Species_table[[SpeciesID]:[ID_new]],5,FALSE)</f>
        <v>LUTLU06</v>
      </c>
      <c r="F752" t="str">
        <f>VLOOKUP(E752,[1]!Species_table[[ID_new]:[Sci_name_new]],2,FALSE)</f>
        <v>Lutjanus bohar</v>
      </c>
      <c r="G752" t="str">
        <f>VLOOKUP(E752,[1]!Species_table[[ID_new]:[fam_new]],3,FALSE)</f>
        <v>LUTJANIDAE</v>
      </c>
      <c r="H752" t="s">
        <v>29</v>
      </c>
      <c r="I752">
        <f t="shared" si="11"/>
        <v>1</v>
      </c>
      <c r="J752">
        <v>6.3</v>
      </c>
      <c r="K752">
        <v>2</v>
      </c>
      <c r="L752">
        <v>0</v>
      </c>
      <c r="M752">
        <v>36.929166670000001</v>
      </c>
      <c r="N752">
        <v>21.776</v>
      </c>
      <c r="O752">
        <v>1</v>
      </c>
      <c r="Q752" t="s">
        <v>23</v>
      </c>
      <c r="R752" s="1">
        <v>41441.670138888891</v>
      </c>
      <c r="S752" s="1">
        <v>41442.32916666667</v>
      </c>
      <c r="T752">
        <v>15.817</v>
      </c>
      <c r="U752">
        <v>167</v>
      </c>
      <c r="V752">
        <v>168</v>
      </c>
      <c r="W752">
        <v>16.082999999999998</v>
      </c>
      <c r="X752">
        <v>7.9</v>
      </c>
    </row>
    <row r="753" spans="1:24" x14ac:dyDescent="0.2">
      <c r="A753">
        <v>2013002</v>
      </c>
      <c r="B753">
        <v>212</v>
      </c>
      <c r="C753">
        <v>2013002212</v>
      </c>
      <c r="D753" t="s">
        <v>26</v>
      </c>
      <c r="E753" t="str">
        <f>VLOOKUP(D753,[1]!Species_table[[SpeciesID]:[ID_new]],5,FALSE)</f>
        <v>NOCATCH</v>
      </c>
      <c r="F753" t="str">
        <f>VLOOKUP(E753,[1]!Species_table[[ID_new]:[Sci_name_new]],2,FALSE)</f>
        <v>NO CATCH</v>
      </c>
      <c r="G753" t="str">
        <f>VLOOKUP(E753,[1]!Species_table[[ID_new]:[fam_new]],3,FALSE)</f>
        <v>NO CATCH</v>
      </c>
      <c r="H753" t="s">
        <v>27</v>
      </c>
      <c r="I753">
        <f t="shared" si="11"/>
        <v>0</v>
      </c>
      <c r="J753">
        <v>0</v>
      </c>
      <c r="K753">
        <v>0</v>
      </c>
      <c r="L753">
        <v>0</v>
      </c>
      <c r="M753">
        <v>36.929000000000002</v>
      </c>
      <c r="N753">
        <v>21.778166670000001</v>
      </c>
      <c r="O753">
        <v>1</v>
      </c>
      <c r="Q753" t="s">
        <v>23</v>
      </c>
      <c r="R753" s="1">
        <v>41441.676388888889</v>
      </c>
      <c r="S753" s="1">
        <v>41442.333333333336</v>
      </c>
      <c r="T753">
        <v>15.782999999999999</v>
      </c>
      <c r="U753">
        <v>167</v>
      </c>
      <c r="V753">
        <v>168</v>
      </c>
      <c r="W753">
        <v>16.233000000000001</v>
      </c>
      <c r="X753">
        <v>8</v>
      </c>
    </row>
    <row r="754" spans="1:24" x14ac:dyDescent="0.2">
      <c r="A754">
        <v>2013002</v>
      </c>
      <c r="B754">
        <v>213</v>
      </c>
      <c r="C754">
        <v>2013002213</v>
      </c>
      <c r="D754" t="s">
        <v>26</v>
      </c>
      <c r="E754" t="str">
        <f>VLOOKUP(D754,[1]!Species_table[[SpeciesID]:[ID_new]],5,FALSE)</f>
        <v>NOCATCH</v>
      </c>
      <c r="F754" t="str">
        <f>VLOOKUP(E754,[1]!Species_table[[ID_new]:[Sci_name_new]],2,FALSE)</f>
        <v>NO CATCH</v>
      </c>
      <c r="G754" t="str">
        <f>VLOOKUP(E754,[1]!Species_table[[ID_new]:[fam_new]],3,FALSE)</f>
        <v>NO CATCH</v>
      </c>
      <c r="H754" t="s">
        <v>27</v>
      </c>
      <c r="I754">
        <f t="shared" si="11"/>
        <v>0</v>
      </c>
      <c r="J754">
        <v>0</v>
      </c>
      <c r="K754">
        <v>0</v>
      </c>
      <c r="L754">
        <v>0</v>
      </c>
      <c r="M754">
        <v>36.924500000000002</v>
      </c>
      <c r="N754">
        <v>21.780666669999999</v>
      </c>
      <c r="O754">
        <v>1</v>
      </c>
      <c r="Q754" t="s">
        <v>23</v>
      </c>
      <c r="R754" s="1">
        <v>41441.68472222222</v>
      </c>
      <c r="S754" s="1">
        <v>41442.34097222222</v>
      </c>
      <c r="T754">
        <v>15.75</v>
      </c>
      <c r="U754">
        <v>167</v>
      </c>
      <c r="V754">
        <v>168</v>
      </c>
      <c r="W754">
        <v>16.433</v>
      </c>
      <c r="X754">
        <v>8.1829999999999998</v>
      </c>
    </row>
    <row r="755" spans="1:24" x14ac:dyDescent="0.2">
      <c r="A755">
        <v>2013002</v>
      </c>
      <c r="B755">
        <v>214</v>
      </c>
      <c r="C755">
        <v>2013002214</v>
      </c>
      <c r="D755" t="s">
        <v>28</v>
      </c>
      <c r="E755" t="str">
        <f>VLOOKUP(D755,[1]!Species_table[[SpeciesID]:[ID_new]],5,FALSE)</f>
        <v>LUTLU06</v>
      </c>
      <c r="F755" t="str">
        <f>VLOOKUP(E755,[1]!Species_table[[ID_new]:[Sci_name_new]],2,FALSE)</f>
        <v>Lutjanus bohar</v>
      </c>
      <c r="G755" t="str">
        <f>VLOOKUP(E755,[1]!Species_table[[ID_new]:[fam_new]],3,FALSE)</f>
        <v>LUTJANIDAE</v>
      </c>
      <c r="H755" t="s">
        <v>29</v>
      </c>
      <c r="I755">
        <f t="shared" si="11"/>
        <v>1</v>
      </c>
      <c r="J755">
        <v>0.74</v>
      </c>
      <c r="K755">
        <v>0</v>
      </c>
      <c r="L755">
        <v>0</v>
      </c>
      <c r="M755">
        <v>36.928666669999998</v>
      </c>
      <c r="N755">
        <v>21.781333329999999</v>
      </c>
      <c r="O755">
        <v>1</v>
      </c>
      <c r="Q755" t="s">
        <v>23</v>
      </c>
      <c r="R755" s="1">
        <v>41441.692361111112</v>
      </c>
      <c r="S755" s="1">
        <v>41442.345138888886</v>
      </c>
      <c r="T755">
        <v>15.683</v>
      </c>
      <c r="U755">
        <v>167</v>
      </c>
      <c r="V755">
        <v>168</v>
      </c>
      <c r="W755">
        <v>16.617000000000001</v>
      </c>
      <c r="X755">
        <v>8.2829999999999995</v>
      </c>
    </row>
    <row r="756" spans="1:24" x14ac:dyDescent="0.2">
      <c r="A756">
        <v>2013002</v>
      </c>
      <c r="B756">
        <v>214</v>
      </c>
      <c r="C756">
        <v>2013002214</v>
      </c>
      <c r="D756" t="s">
        <v>35</v>
      </c>
      <c r="E756" t="str">
        <f>VLOOKUP(D756,[1]!Species_table[[SpeciesID]:[ID_new]],5,FALSE)</f>
        <v>SEREP12</v>
      </c>
      <c r="F756" t="str">
        <f>VLOOKUP(E756,[1]!Species_table[[ID_new]:[Sci_name_new]],2,FALSE)</f>
        <v>Epinephelus fuscoguttatus</v>
      </c>
      <c r="G756" t="str">
        <f>VLOOKUP(E756,[1]!Species_table[[ID_new]:[fam_new]],3,FALSE)</f>
        <v>SERRANIDAE</v>
      </c>
      <c r="H756" t="s">
        <v>36</v>
      </c>
      <c r="I756">
        <f t="shared" si="11"/>
        <v>1</v>
      </c>
      <c r="J756">
        <v>9.14</v>
      </c>
      <c r="K756">
        <v>1</v>
      </c>
      <c r="L756">
        <v>0</v>
      </c>
      <c r="M756">
        <v>36.928666669999998</v>
      </c>
      <c r="N756">
        <v>21.781333329999999</v>
      </c>
      <c r="O756">
        <v>1</v>
      </c>
      <c r="Q756" t="s">
        <v>23</v>
      </c>
      <c r="R756" s="1">
        <v>41441.692361111112</v>
      </c>
      <c r="S756" s="1">
        <v>41442.345138888886</v>
      </c>
      <c r="T756">
        <v>15.683</v>
      </c>
      <c r="U756">
        <v>167</v>
      </c>
      <c r="V756">
        <v>168</v>
      </c>
      <c r="W756">
        <v>16.617000000000001</v>
      </c>
      <c r="X756">
        <v>8.2829999999999995</v>
      </c>
    </row>
    <row r="757" spans="1:24" x14ac:dyDescent="0.2">
      <c r="A757">
        <v>2013002</v>
      </c>
      <c r="B757">
        <v>215</v>
      </c>
      <c r="C757">
        <v>2013002215</v>
      </c>
      <c r="D757" t="s">
        <v>32</v>
      </c>
      <c r="E757" t="str">
        <f>VLOOKUP(D757,[1]!Species_table[[SpeciesID]:[ID_new]],5,FALSE)</f>
        <v>MURGY13</v>
      </c>
      <c r="F757" t="str">
        <f>VLOOKUP(E757,[1]!Species_table[[ID_new]:[Sci_name_new]],2,FALSE)</f>
        <v>Gymnothorax javanicus</v>
      </c>
      <c r="G757" t="str">
        <f>VLOOKUP(E757,[1]!Species_table[[ID_new]:[fam_new]],3,FALSE)</f>
        <v>MURAENIDAE</v>
      </c>
      <c r="H757" t="s">
        <v>27</v>
      </c>
      <c r="I757">
        <f t="shared" si="11"/>
        <v>0</v>
      </c>
      <c r="J757">
        <v>2.86</v>
      </c>
      <c r="K757">
        <v>0</v>
      </c>
      <c r="L757">
        <v>0</v>
      </c>
      <c r="M757">
        <v>36.930833329999999</v>
      </c>
      <c r="N757">
        <v>21.781333329999999</v>
      </c>
      <c r="O757">
        <v>1</v>
      </c>
      <c r="Q757" t="s">
        <v>23</v>
      </c>
      <c r="R757" s="1">
        <v>41441.701388888891</v>
      </c>
      <c r="S757" s="1">
        <v>41442.351388888892</v>
      </c>
      <c r="T757">
        <v>15.6</v>
      </c>
      <c r="U757">
        <v>167</v>
      </c>
      <c r="V757">
        <v>168</v>
      </c>
      <c r="W757">
        <v>16.832999999999998</v>
      </c>
      <c r="X757">
        <v>8.4329999999999998</v>
      </c>
    </row>
    <row r="758" spans="1:24" x14ac:dyDescent="0.2">
      <c r="A758">
        <v>2013002</v>
      </c>
      <c r="B758">
        <v>216</v>
      </c>
      <c r="C758">
        <v>2013002216</v>
      </c>
      <c r="D758" t="s">
        <v>26</v>
      </c>
      <c r="E758" t="str">
        <f>VLOOKUP(D758,[1]!Species_table[[SpeciesID]:[ID_new]],5,FALSE)</f>
        <v>NOCATCH</v>
      </c>
      <c r="F758" t="str">
        <f>VLOOKUP(E758,[1]!Species_table[[ID_new]:[Sci_name_new]],2,FALSE)</f>
        <v>NO CATCH</v>
      </c>
      <c r="G758" t="str">
        <f>VLOOKUP(E758,[1]!Species_table[[ID_new]:[fam_new]],3,FALSE)</f>
        <v>NO CATCH</v>
      </c>
      <c r="H758" t="s">
        <v>27</v>
      </c>
      <c r="I758">
        <f t="shared" si="11"/>
        <v>0</v>
      </c>
      <c r="J758">
        <v>0</v>
      </c>
      <c r="K758">
        <v>0</v>
      </c>
      <c r="L758">
        <v>0</v>
      </c>
      <c r="M758">
        <v>36.891666669999999</v>
      </c>
      <c r="N758">
        <v>21.773166669999998</v>
      </c>
      <c r="O758">
        <v>1</v>
      </c>
      <c r="Q758" t="s">
        <v>23</v>
      </c>
      <c r="R758" s="1">
        <v>41441.718055555553</v>
      </c>
      <c r="S758" s="1">
        <v>41442.357638888891</v>
      </c>
      <c r="T758">
        <v>15.366</v>
      </c>
      <c r="U758">
        <v>167</v>
      </c>
      <c r="V758">
        <v>168</v>
      </c>
      <c r="W758">
        <v>17.233000000000001</v>
      </c>
      <c r="X758">
        <v>8.5830000000000002</v>
      </c>
    </row>
    <row r="759" spans="1:24" x14ac:dyDescent="0.2">
      <c r="A759">
        <v>2013002</v>
      </c>
      <c r="B759">
        <v>217</v>
      </c>
      <c r="C759">
        <v>2013002217</v>
      </c>
      <c r="D759" t="s">
        <v>26</v>
      </c>
      <c r="E759" t="str">
        <f>VLOOKUP(D759,[1]!Species_table[[SpeciesID]:[ID_new]],5,FALSE)</f>
        <v>NOCATCH</v>
      </c>
      <c r="F759" t="str">
        <f>VLOOKUP(E759,[1]!Species_table[[ID_new]:[Sci_name_new]],2,FALSE)</f>
        <v>NO CATCH</v>
      </c>
      <c r="G759" t="str">
        <f>VLOOKUP(E759,[1]!Species_table[[ID_new]:[fam_new]],3,FALSE)</f>
        <v>NO CATCH</v>
      </c>
      <c r="H759" t="s">
        <v>27</v>
      </c>
      <c r="I759">
        <f t="shared" si="11"/>
        <v>0</v>
      </c>
      <c r="J759">
        <v>0</v>
      </c>
      <c r="K759">
        <v>0</v>
      </c>
      <c r="L759">
        <v>0</v>
      </c>
      <c r="M759">
        <v>36.891666669999999</v>
      </c>
      <c r="N759">
        <v>21.77033333</v>
      </c>
      <c r="O759">
        <v>1</v>
      </c>
      <c r="Q759" t="s">
        <v>23</v>
      </c>
      <c r="R759" s="1">
        <v>41441.717361111114</v>
      </c>
      <c r="S759" s="1">
        <v>41442.365277777775</v>
      </c>
      <c r="T759">
        <v>15.566000000000001</v>
      </c>
      <c r="U759">
        <v>167</v>
      </c>
      <c r="V759">
        <v>168</v>
      </c>
      <c r="W759">
        <v>17.216999999999999</v>
      </c>
      <c r="X759">
        <v>8.7669999999999995</v>
      </c>
    </row>
    <row r="760" spans="1:24" x14ac:dyDescent="0.2">
      <c r="A760">
        <v>2013002</v>
      </c>
      <c r="B760">
        <v>218</v>
      </c>
      <c r="C760">
        <v>2013002218</v>
      </c>
      <c r="D760" t="s">
        <v>26</v>
      </c>
      <c r="E760" t="str">
        <f>VLOOKUP(D760,[1]!Species_table[[SpeciesID]:[ID_new]],5,FALSE)</f>
        <v>NOCATCH</v>
      </c>
      <c r="F760" t="str">
        <f>VLOOKUP(E760,[1]!Species_table[[ID_new]:[Sci_name_new]],2,FALSE)</f>
        <v>NO CATCH</v>
      </c>
      <c r="G760" t="str">
        <f>VLOOKUP(E760,[1]!Species_table[[ID_new]:[fam_new]],3,FALSE)</f>
        <v>NO CATCH</v>
      </c>
      <c r="H760" t="s">
        <v>27</v>
      </c>
      <c r="I760">
        <f t="shared" si="11"/>
        <v>0</v>
      </c>
      <c r="J760">
        <v>0</v>
      </c>
      <c r="K760">
        <v>0</v>
      </c>
      <c r="L760">
        <v>0</v>
      </c>
      <c r="M760">
        <v>36.980166670000003</v>
      </c>
      <c r="N760">
        <v>21.51166667</v>
      </c>
      <c r="O760">
        <v>1</v>
      </c>
      <c r="Q760" t="s">
        <v>23</v>
      </c>
      <c r="R760" s="1">
        <v>41442.607638888891</v>
      </c>
      <c r="S760" s="1">
        <v>41443.275694444441</v>
      </c>
      <c r="T760">
        <v>16.05</v>
      </c>
      <c r="U760">
        <v>168</v>
      </c>
      <c r="V760">
        <v>169</v>
      </c>
      <c r="W760">
        <v>14.583</v>
      </c>
      <c r="X760">
        <v>6.617</v>
      </c>
    </row>
    <row r="761" spans="1:24" x14ac:dyDescent="0.2">
      <c r="A761">
        <v>2013002</v>
      </c>
      <c r="B761">
        <v>219</v>
      </c>
      <c r="C761">
        <v>2013002219</v>
      </c>
      <c r="D761" t="s">
        <v>43</v>
      </c>
      <c r="E761" t="str">
        <f>VLOOKUP(D761,[1]!Species_table[[SpeciesID]:[ID_new]],5,FALSE)</f>
        <v>LETLE13</v>
      </c>
      <c r="F761" t="str">
        <f>VLOOKUP(E761,[1]!Species_table[[ID_new]:[Sci_name_new]],2,FALSE)</f>
        <v>Lethrinus mahsena</v>
      </c>
      <c r="G761" t="str">
        <f>VLOOKUP(E761,[1]!Species_table[[ID_new]:[fam_new]],3,FALSE)</f>
        <v>LETHRINIDAE</v>
      </c>
      <c r="H761" t="s">
        <v>44</v>
      </c>
      <c r="I761">
        <f t="shared" si="11"/>
        <v>1</v>
      </c>
      <c r="J761">
        <v>0.97</v>
      </c>
      <c r="K761">
        <v>1</v>
      </c>
      <c r="L761">
        <v>0</v>
      </c>
      <c r="M761">
        <v>36.989333330000001</v>
      </c>
      <c r="N761">
        <v>21.54</v>
      </c>
      <c r="O761">
        <v>1</v>
      </c>
      <c r="Q761" t="s">
        <v>23</v>
      </c>
      <c r="R761" s="1">
        <v>41442.621527777781</v>
      </c>
      <c r="S761" s="1">
        <v>41443.289583333331</v>
      </c>
      <c r="T761">
        <v>16.05</v>
      </c>
      <c r="U761">
        <v>168</v>
      </c>
      <c r="V761">
        <v>169</v>
      </c>
      <c r="W761">
        <v>14.917</v>
      </c>
      <c r="X761">
        <v>6.95</v>
      </c>
    </row>
    <row r="762" spans="1:24" x14ac:dyDescent="0.2">
      <c r="A762">
        <v>2013002</v>
      </c>
      <c r="B762">
        <v>220</v>
      </c>
      <c r="C762">
        <v>2013002220</v>
      </c>
      <c r="D762" t="s">
        <v>26</v>
      </c>
      <c r="E762" t="str">
        <f>VLOOKUP(D762,[1]!Species_table[[SpeciesID]:[ID_new]],5,FALSE)</f>
        <v>NOCATCH</v>
      </c>
      <c r="F762" t="str">
        <f>VLOOKUP(E762,[1]!Species_table[[ID_new]:[Sci_name_new]],2,FALSE)</f>
        <v>NO CATCH</v>
      </c>
      <c r="G762" t="str">
        <f>VLOOKUP(E762,[1]!Species_table[[ID_new]:[fam_new]],3,FALSE)</f>
        <v>NO CATCH</v>
      </c>
      <c r="H762" t="s">
        <v>27</v>
      </c>
      <c r="I762">
        <f t="shared" si="11"/>
        <v>0</v>
      </c>
      <c r="J762">
        <v>0</v>
      </c>
      <c r="K762">
        <v>0</v>
      </c>
      <c r="L762">
        <v>0</v>
      </c>
      <c r="M762">
        <v>36.991999999999997</v>
      </c>
      <c r="N762">
        <v>21.545833330000001</v>
      </c>
      <c r="O762">
        <v>1</v>
      </c>
      <c r="Q762" t="s">
        <v>23</v>
      </c>
      <c r="R762" s="1">
        <v>41442.625694444447</v>
      </c>
      <c r="S762" s="1">
        <v>41443.295138888891</v>
      </c>
      <c r="T762">
        <v>16.082999999999998</v>
      </c>
      <c r="U762">
        <v>168</v>
      </c>
      <c r="V762">
        <v>169</v>
      </c>
      <c r="W762">
        <v>15.016999999999999</v>
      </c>
      <c r="X762">
        <v>7.0830000000000002</v>
      </c>
    </row>
    <row r="763" spans="1:24" x14ac:dyDescent="0.2">
      <c r="A763">
        <v>2013002</v>
      </c>
      <c r="B763">
        <v>221</v>
      </c>
      <c r="C763">
        <v>2013002221</v>
      </c>
      <c r="D763" t="s">
        <v>26</v>
      </c>
      <c r="E763" t="str">
        <f>VLOOKUP(D763,[1]!Species_table[[SpeciesID]:[ID_new]],5,FALSE)</f>
        <v>NOCATCH</v>
      </c>
      <c r="F763" t="str">
        <f>VLOOKUP(E763,[1]!Species_table[[ID_new]:[Sci_name_new]],2,FALSE)</f>
        <v>NO CATCH</v>
      </c>
      <c r="G763" t="str">
        <f>VLOOKUP(E763,[1]!Species_table[[ID_new]:[fam_new]],3,FALSE)</f>
        <v>NO CATCH</v>
      </c>
      <c r="H763" t="s">
        <v>27</v>
      </c>
      <c r="I763">
        <f t="shared" si="11"/>
        <v>0</v>
      </c>
      <c r="J763">
        <v>0</v>
      </c>
      <c r="K763">
        <v>0</v>
      </c>
      <c r="L763">
        <v>0</v>
      </c>
      <c r="M763">
        <v>36.991500000000002</v>
      </c>
      <c r="N763">
        <v>21.550333330000001</v>
      </c>
      <c r="O763">
        <v>1</v>
      </c>
      <c r="Q763" t="s">
        <v>23</v>
      </c>
      <c r="R763" s="1">
        <v>41442.62777777778</v>
      </c>
      <c r="S763" s="1">
        <v>41443.302777777775</v>
      </c>
      <c r="T763">
        <v>16.216000000000001</v>
      </c>
      <c r="U763">
        <v>168</v>
      </c>
      <c r="V763">
        <v>169</v>
      </c>
      <c r="W763">
        <v>15.067</v>
      </c>
      <c r="X763">
        <v>7.2670000000000003</v>
      </c>
    </row>
    <row r="764" spans="1:24" x14ac:dyDescent="0.2">
      <c r="A764">
        <v>2013002</v>
      </c>
      <c r="B764">
        <v>222</v>
      </c>
      <c r="C764">
        <v>2013002222</v>
      </c>
      <c r="D764" t="s">
        <v>130</v>
      </c>
      <c r="E764" t="str">
        <f>VLOOKUP(D764,[1]!Species_table[[SpeciesID]:[ID_new]],5,FALSE)</f>
        <v>SEREP03</v>
      </c>
      <c r="F764" t="str">
        <f>VLOOKUP(E764,[1]!Species_table[[ID_new]:[Sci_name_new]],2,FALSE)</f>
        <v>Epinephelus fasciatus</v>
      </c>
      <c r="G764" t="str">
        <f>VLOOKUP(E764,[1]!Species_table[[ID_new]:[fam_new]],3,FALSE)</f>
        <v>SERRANIDAE</v>
      </c>
      <c r="H764" t="s">
        <v>36</v>
      </c>
      <c r="I764">
        <f t="shared" si="11"/>
        <v>1</v>
      </c>
      <c r="J764">
        <v>0.51</v>
      </c>
      <c r="K764">
        <v>1</v>
      </c>
      <c r="L764">
        <v>0</v>
      </c>
      <c r="M764">
        <v>36.991333330000003</v>
      </c>
      <c r="N764">
        <v>21.555166669999998</v>
      </c>
      <c r="O764">
        <v>1</v>
      </c>
      <c r="Q764" t="s">
        <v>23</v>
      </c>
      <c r="R764" s="1">
        <v>41442.636805555558</v>
      </c>
      <c r="S764" s="1">
        <v>41443.309027777781</v>
      </c>
      <c r="T764">
        <v>16.132999999999999</v>
      </c>
      <c r="U764">
        <v>168</v>
      </c>
      <c r="V764">
        <v>169</v>
      </c>
      <c r="W764">
        <v>15.282999999999999</v>
      </c>
      <c r="X764">
        <v>7.4169999999999998</v>
      </c>
    </row>
    <row r="765" spans="1:24" x14ac:dyDescent="0.2">
      <c r="A765">
        <v>2013002</v>
      </c>
      <c r="B765">
        <v>223</v>
      </c>
      <c r="C765">
        <v>2013002223</v>
      </c>
      <c r="D765" t="s">
        <v>28</v>
      </c>
      <c r="E765" t="str">
        <f>VLOOKUP(D765,[1]!Species_table[[SpeciesID]:[ID_new]],5,FALSE)</f>
        <v>LUTLU06</v>
      </c>
      <c r="F765" t="str">
        <f>VLOOKUP(E765,[1]!Species_table[[ID_new]:[Sci_name_new]],2,FALSE)</f>
        <v>Lutjanus bohar</v>
      </c>
      <c r="G765" t="str">
        <f>VLOOKUP(E765,[1]!Species_table[[ID_new]:[fam_new]],3,FALSE)</f>
        <v>LUTJANIDAE</v>
      </c>
      <c r="H765" t="s">
        <v>29</v>
      </c>
      <c r="I765">
        <f t="shared" si="11"/>
        <v>1</v>
      </c>
      <c r="J765">
        <v>12.66</v>
      </c>
      <c r="K765">
        <v>2</v>
      </c>
      <c r="L765">
        <v>0</v>
      </c>
      <c r="M765">
        <v>36.991833329999999</v>
      </c>
      <c r="N765">
        <v>21.55983333</v>
      </c>
      <c r="O765">
        <v>1</v>
      </c>
      <c r="Q765" t="s">
        <v>23</v>
      </c>
      <c r="R765" s="1">
        <v>41442.640972222223</v>
      </c>
      <c r="S765" s="1">
        <v>41443.313194444447</v>
      </c>
      <c r="T765">
        <v>16.149999999999999</v>
      </c>
      <c r="U765">
        <v>168</v>
      </c>
      <c r="V765">
        <v>169</v>
      </c>
      <c r="W765">
        <v>15.382999999999999</v>
      </c>
      <c r="X765">
        <v>7.5170000000000003</v>
      </c>
    </row>
    <row r="766" spans="1:24" x14ac:dyDescent="0.2">
      <c r="A766">
        <v>2013002</v>
      </c>
      <c r="B766">
        <v>223</v>
      </c>
      <c r="C766">
        <v>2013002223</v>
      </c>
      <c r="D766" t="s">
        <v>35</v>
      </c>
      <c r="E766" t="str">
        <f>VLOOKUP(D766,[1]!Species_table[[SpeciesID]:[ID_new]],5,FALSE)</f>
        <v>SEREP12</v>
      </c>
      <c r="F766" t="str">
        <f>VLOOKUP(E766,[1]!Species_table[[ID_new]:[Sci_name_new]],2,FALSE)</f>
        <v>Epinephelus fuscoguttatus</v>
      </c>
      <c r="G766" t="str">
        <f>VLOOKUP(E766,[1]!Species_table[[ID_new]:[fam_new]],3,FALSE)</f>
        <v>SERRANIDAE</v>
      </c>
      <c r="H766" t="s">
        <v>36</v>
      </c>
      <c r="I766">
        <f t="shared" si="11"/>
        <v>1</v>
      </c>
      <c r="J766">
        <v>13.49</v>
      </c>
      <c r="K766">
        <v>0</v>
      </c>
      <c r="L766">
        <v>0</v>
      </c>
      <c r="M766">
        <v>36.991833329999999</v>
      </c>
      <c r="N766">
        <v>21.55983333</v>
      </c>
      <c r="O766">
        <v>1</v>
      </c>
      <c r="Q766" t="s">
        <v>23</v>
      </c>
      <c r="R766" s="1">
        <v>41442.640972222223</v>
      </c>
      <c r="S766" s="1">
        <v>41443.313194444447</v>
      </c>
      <c r="T766">
        <v>16.149999999999999</v>
      </c>
      <c r="U766">
        <v>168</v>
      </c>
      <c r="V766">
        <v>169</v>
      </c>
      <c r="W766">
        <v>15.382999999999999</v>
      </c>
      <c r="X766">
        <v>7.5170000000000003</v>
      </c>
    </row>
    <row r="767" spans="1:24" x14ac:dyDescent="0.2">
      <c r="A767">
        <v>2013002</v>
      </c>
      <c r="B767">
        <v>224</v>
      </c>
      <c r="C767">
        <v>2013002224</v>
      </c>
      <c r="D767" t="s">
        <v>26</v>
      </c>
      <c r="E767" t="str">
        <f>VLOOKUP(D767,[1]!Species_table[[SpeciesID]:[ID_new]],5,FALSE)</f>
        <v>NOCATCH</v>
      </c>
      <c r="F767" t="str">
        <f>VLOOKUP(E767,[1]!Species_table[[ID_new]:[Sci_name_new]],2,FALSE)</f>
        <v>NO CATCH</v>
      </c>
      <c r="G767" t="str">
        <f>VLOOKUP(E767,[1]!Species_table[[ID_new]:[fam_new]],3,FALSE)</f>
        <v>NO CATCH</v>
      </c>
      <c r="H767" t="s">
        <v>27</v>
      </c>
      <c r="I767">
        <f t="shared" si="11"/>
        <v>0</v>
      </c>
      <c r="J767">
        <v>0</v>
      </c>
      <c r="K767">
        <v>0</v>
      </c>
      <c r="L767">
        <v>0</v>
      </c>
      <c r="M767">
        <v>36.993166670000001</v>
      </c>
      <c r="N767">
        <v>21.563166670000001</v>
      </c>
      <c r="O767">
        <v>1</v>
      </c>
      <c r="Q767" t="s">
        <v>23</v>
      </c>
      <c r="R767" s="1">
        <v>41442.647916666669</v>
      </c>
      <c r="S767" s="1">
        <v>41443.318055555559</v>
      </c>
      <c r="T767">
        <v>16.100000000000001</v>
      </c>
      <c r="U767">
        <v>168</v>
      </c>
      <c r="V767">
        <v>169</v>
      </c>
      <c r="W767">
        <v>15.55</v>
      </c>
      <c r="X767">
        <v>7.633</v>
      </c>
    </row>
    <row r="768" spans="1:24" x14ac:dyDescent="0.2">
      <c r="A768">
        <v>2013002</v>
      </c>
      <c r="B768">
        <v>225</v>
      </c>
      <c r="C768">
        <v>2013002225</v>
      </c>
      <c r="D768" t="s">
        <v>26</v>
      </c>
      <c r="E768" t="str">
        <f>VLOOKUP(D768,[1]!Species_table[[SpeciesID]:[ID_new]],5,FALSE)</f>
        <v>NOCATCH</v>
      </c>
      <c r="F768" t="str">
        <f>VLOOKUP(E768,[1]!Species_table[[ID_new]:[Sci_name_new]],2,FALSE)</f>
        <v>NO CATCH</v>
      </c>
      <c r="G768" t="str">
        <f>VLOOKUP(E768,[1]!Species_table[[ID_new]:[fam_new]],3,FALSE)</f>
        <v>NO CATCH</v>
      </c>
      <c r="H768" t="s">
        <v>27</v>
      </c>
      <c r="I768">
        <f t="shared" si="11"/>
        <v>0</v>
      </c>
      <c r="J768">
        <v>0</v>
      </c>
      <c r="K768">
        <v>0</v>
      </c>
      <c r="L768">
        <v>0</v>
      </c>
      <c r="M768">
        <v>36.997</v>
      </c>
      <c r="N768">
        <v>21.563166670000001</v>
      </c>
      <c r="O768">
        <v>1</v>
      </c>
      <c r="Q768" t="s">
        <v>23</v>
      </c>
      <c r="R768" s="1">
        <v>41442.65347222222</v>
      </c>
      <c r="S768" s="1">
        <v>41443.329861111109</v>
      </c>
      <c r="T768">
        <v>16.233000000000001</v>
      </c>
      <c r="U768">
        <v>168</v>
      </c>
      <c r="V768">
        <v>169</v>
      </c>
      <c r="W768">
        <v>15.683</v>
      </c>
      <c r="X768">
        <v>7.9169999999999998</v>
      </c>
    </row>
    <row r="769" spans="1:24" x14ac:dyDescent="0.2">
      <c r="A769">
        <v>2013002</v>
      </c>
      <c r="B769">
        <v>226</v>
      </c>
      <c r="C769">
        <v>2013002226</v>
      </c>
      <c r="D769" t="s">
        <v>28</v>
      </c>
      <c r="E769" t="str">
        <f>VLOOKUP(D769,[1]!Species_table[[SpeciesID]:[ID_new]],5,FALSE)</f>
        <v>LUTLU06</v>
      </c>
      <c r="F769" t="str">
        <f>VLOOKUP(E769,[1]!Species_table[[ID_new]:[Sci_name_new]],2,FALSE)</f>
        <v>Lutjanus bohar</v>
      </c>
      <c r="G769" t="str">
        <f>VLOOKUP(E769,[1]!Species_table[[ID_new]:[fam_new]],3,FALSE)</f>
        <v>LUTJANIDAE</v>
      </c>
      <c r="H769" t="s">
        <v>29</v>
      </c>
      <c r="I769">
        <f t="shared" si="11"/>
        <v>1</v>
      </c>
      <c r="J769">
        <v>7.8</v>
      </c>
      <c r="K769">
        <v>2</v>
      </c>
      <c r="L769">
        <v>0</v>
      </c>
      <c r="M769">
        <v>36.997500000000002</v>
      </c>
      <c r="N769">
        <v>21.563166670000001</v>
      </c>
      <c r="O769">
        <v>1</v>
      </c>
      <c r="Q769" t="s">
        <v>23</v>
      </c>
      <c r="R769" s="1">
        <v>41442.657638888886</v>
      </c>
      <c r="S769" s="1">
        <v>41443.322916666664</v>
      </c>
      <c r="T769">
        <v>15.967000000000001</v>
      </c>
      <c r="U769">
        <v>168</v>
      </c>
      <c r="V769">
        <v>169</v>
      </c>
      <c r="W769">
        <v>15.782999999999999</v>
      </c>
      <c r="X769">
        <v>7.75</v>
      </c>
    </row>
    <row r="770" spans="1:24" x14ac:dyDescent="0.2">
      <c r="A770">
        <v>2013002</v>
      </c>
      <c r="B770">
        <v>227</v>
      </c>
      <c r="C770">
        <v>2013002227</v>
      </c>
      <c r="D770" t="s">
        <v>45</v>
      </c>
      <c r="E770" t="str">
        <f>VLOOKUP(D770,[1]!Species_table[[SpeciesID]:[ID_new]],5,FALSE)</f>
        <v>LETLE02</v>
      </c>
      <c r="F770" t="str">
        <f>VLOOKUP(E770,[1]!Species_table[[ID_new]:[Sci_name_new]],2,FALSE)</f>
        <v>Lethrinus lentjan</v>
      </c>
      <c r="G770" t="str">
        <f>VLOOKUP(E770,[1]!Species_table[[ID_new]:[fam_new]],3,FALSE)</f>
        <v>LETHRINIDAE</v>
      </c>
      <c r="H770" t="s">
        <v>44</v>
      </c>
      <c r="I770">
        <f t="shared" ref="I770:I833" si="12">IF(G770=H770,1,0)</f>
        <v>1</v>
      </c>
      <c r="J770">
        <v>1.38</v>
      </c>
      <c r="K770">
        <v>2</v>
      </c>
      <c r="L770">
        <v>0</v>
      </c>
      <c r="M770">
        <v>36.997500000000002</v>
      </c>
      <c r="N770">
        <v>21.555833329999999</v>
      </c>
      <c r="O770">
        <v>1</v>
      </c>
      <c r="Q770" t="s">
        <v>23</v>
      </c>
      <c r="R770" s="1">
        <v>41442.662499999999</v>
      </c>
      <c r="S770" s="1">
        <v>41443.334722222222</v>
      </c>
      <c r="T770">
        <v>16.132999999999999</v>
      </c>
      <c r="U770">
        <v>168</v>
      </c>
      <c r="V770">
        <v>169</v>
      </c>
      <c r="W770">
        <v>15.9</v>
      </c>
      <c r="X770">
        <v>8.0329999999999995</v>
      </c>
    </row>
    <row r="771" spans="1:24" x14ac:dyDescent="0.2">
      <c r="A771">
        <v>2013002</v>
      </c>
      <c r="B771">
        <v>227</v>
      </c>
      <c r="C771">
        <v>2013002227</v>
      </c>
      <c r="D771" t="s">
        <v>30</v>
      </c>
      <c r="E771" t="str">
        <f>VLOOKUP(D771,[1]!Species_table[[SpeciesID]:[ID_new]],5,FALSE)</f>
        <v>SHACAB1</v>
      </c>
      <c r="F771" t="str">
        <f>VLOOKUP(E771,[1]!Species_table[[ID_new]:[Sci_name_new]],2,FALSE)</f>
        <v>Triaenodon obesus</v>
      </c>
      <c r="G771" t="str">
        <f>VLOOKUP(E771,[1]!Species_table[[ID_new]:[fam_new]],3,FALSE)</f>
        <v>Carcharhinidae</v>
      </c>
      <c r="H771" t="s">
        <v>31</v>
      </c>
      <c r="I771">
        <f t="shared" si="12"/>
        <v>1</v>
      </c>
      <c r="J771">
        <v>9.39</v>
      </c>
      <c r="K771">
        <v>1</v>
      </c>
      <c r="L771">
        <v>0</v>
      </c>
      <c r="M771">
        <v>36.997500000000002</v>
      </c>
      <c r="N771">
        <v>21.555833329999999</v>
      </c>
      <c r="O771">
        <v>1</v>
      </c>
      <c r="Q771" t="s">
        <v>23</v>
      </c>
      <c r="R771" s="1">
        <v>41442.662499999999</v>
      </c>
      <c r="S771" s="1">
        <v>41443.334722222222</v>
      </c>
      <c r="T771">
        <v>16.132999999999999</v>
      </c>
      <c r="U771">
        <v>168</v>
      </c>
      <c r="V771">
        <v>169</v>
      </c>
      <c r="W771">
        <v>15.9</v>
      </c>
      <c r="X771">
        <v>8.0329999999999995</v>
      </c>
    </row>
    <row r="772" spans="1:24" x14ac:dyDescent="0.2">
      <c r="A772">
        <v>2013002</v>
      </c>
      <c r="B772">
        <v>228</v>
      </c>
      <c r="C772">
        <v>2013002228</v>
      </c>
      <c r="D772" t="s">
        <v>45</v>
      </c>
      <c r="E772" t="str">
        <f>VLOOKUP(D772,[1]!Species_table[[SpeciesID]:[ID_new]],5,FALSE)</f>
        <v>LETLE02</v>
      </c>
      <c r="F772" t="str">
        <f>VLOOKUP(E772,[1]!Species_table[[ID_new]:[Sci_name_new]],2,FALSE)</f>
        <v>Lethrinus lentjan</v>
      </c>
      <c r="G772" t="str">
        <f>VLOOKUP(E772,[1]!Species_table[[ID_new]:[fam_new]],3,FALSE)</f>
        <v>LETHRINIDAE</v>
      </c>
      <c r="H772" t="s">
        <v>44</v>
      </c>
      <c r="I772">
        <f t="shared" si="12"/>
        <v>1</v>
      </c>
      <c r="J772">
        <v>1.24</v>
      </c>
      <c r="K772">
        <v>1</v>
      </c>
      <c r="L772">
        <v>0</v>
      </c>
      <c r="M772">
        <v>36.999166670000001</v>
      </c>
      <c r="N772">
        <v>21.549499999999998</v>
      </c>
      <c r="O772">
        <v>1</v>
      </c>
      <c r="Q772" t="s">
        <v>23</v>
      </c>
      <c r="R772" s="1">
        <v>41442.666666666664</v>
      </c>
      <c r="S772" s="1">
        <v>41443.340277777781</v>
      </c>
      <c r="T772">
        <v>16.167000000000002</v>
      </c>
      <c r="U772">
        <v>168</v>
      </c>
      <c r="V772">
        <v>169</v>
      </c>
      <c r="W772">
        <v>16</v>
      </c>
      <c r="X772">
        <v>8.1669999999999998</v>
      </c>
    </row>
    <row r="773" spans="1:24" x14ac:dyDescent="0.2">
      <c r="A773">
        <v>2013002</v>
      </c>
      <c r="B773">
        <v>228</v>
      </c>
      <c r="C773">
        <v>2013002228</v>
      </c>
      <c r="D773" t="s">
        <v>125</v>
      </c>
      <c r="E773" t="str">
        <f>VLOOKUP(D773,[1]!Species_table[[SpeciesID]:[ID_new]],5,FALSE)</f>
        <v>SPAAR01</v>
      </c>
      <c r="F773" t="str">
        <f>VLOOKUP(E773,[1]!Species_table[[ID_new]:[Sci_name_new]],2,FALSE)</f>
        <v>Argyrops spinifer</v>
      </c>
      <c r="G773" t="str">
        <f>VLOOKUP(E773,[1]!Species_table[[ID_new]:[fam_new]],3,FALSE)</f>
        <v>SPARIDAE</v>
      </c>
      <c r="H773" t="s">
        <v>27</v>
      </c>
      <c r="I773">
        <f t="shared" si="12"/>
        <v>0</v>
      </c>
      <c r="J773">
        <v>9.16</v>
      </c>
      <c r="K773">
        <v>4</v>
      </c>
      <c r="L773">
        <v>0</v>
      </c>
      <c r="M773">
        <v>36.999166670000001</v>
      </c>
      <c r="N773">
        <v>21.549499999999998</v>
      </c>
      <c r="O773">
        <v>1</v>
      </c>
      <c r="Q773" t="s">
        <v>23</v>
      </c>
      <c r="R773" s="1">
        <v>41442.666666666664</v>
      </c>
      <c r="S773" s="1">
        <v>41443.340277777781</v>
      </c>
      <c r="T773">
        <v>16.167000000000002</v>
      </c>
      <c r="U773">
        <v>168</v>
      </c>
      <c r="V773">
        <v>169</v>
      </c>
      <c r="W773">
        <v>16</v>
      </c>
      <c r="X773">
        <v>8.1669999999999998</v>
      </c>
    </row>
    <row r="774" spans="1:24" x14ac:dyDescent="0.2">
      <c r="A774">
        <v>2013002</v>
      </c>
      <c r="B774">
        <v>229</v>
      </c>
      <c r="C774">
        <v>2013002229</v>
      </c>
      <c r="D774" t="s">
        <v>45</v>
      </c>
      <c r="E774" t="str">
        <f>VLOOKUP(D774,[1]!Species_table[[SpeciesID]:[ID_new]],5,FALSE)</f>
        <v>LETLE02</v>
      </c>
      <c r="F774" t="str">
        <f>VLOOKUP(E774,[1]!Species_table[[ID_new]:[Sci_name_new]],2,FALSE)</f>
        <v>Lethrinus lentjan</v>
      </c>
      <c r="G774" t="str">
        <f>VLOOKUP(E774,[1]!Species_table[[ID_new]:[fam_new]],3,FALSE)</f>
        <v>LETHRINIDAE</v>
      </c>
      <c r="H774" t="s">
        <v>44</v>
      </c>
      <c r="I774">
        <f t="shared" si="12"/>
        <v>1</v>
      </c>
      <c r="J774">
        <v>1.27</v>
      </c>
      <c r="K774">
        <v>3</v>
      </c>
      <c r="L774">
        <v>0</v>
      </c>
      <c r="M774">
        <v>36.978666670000003</v>
      </c>
      <c r="N774">
        <v>21.50333333</v>
      </c>
      <c r="O774">
        <v>1</v>
      </c>
      <c r="Q774" t="s">
        <v>23</v>
      </c>
      <c r="R774" s="1">
        <v>41442.68472222222</v>
      </c>
      <c r="S774" s="1">
        <v>41443.270833333336</v>
      </c>
      <c r="T774">
        <v>14.083</v>
      </c>
      <c r="U774">
        <v>168</v>
      </c>
      <c r="V774">
        <v>169</v>
      </c>
      <c r="W774">
        <v>16.433</v>
      </c>
      <c r="X774">
        <v>6.5</v>
      </c>
    </row>
    <row r="775" spans="1:24" x14ac:dyDescent="0.2">
      <c r="A775">
        <v>2013002</v>
      </c>
      <c r="B775">
        <v>230</v>
      </c>
      <c r="C775">
        <v>2013002230</v>
      </c>
      <c r="D775" t="s">
        <v>122</v>
      </c>
      <c r="E775" t="str">
        <f>VLOOKUP(D775,[1]!Species_table[[SpeciesID]:[ID_new]],5,FALSE)</f>
        <v>HOLSA02</v>
      </c>
      <c r="F775" t="str">
        <f>VLOOKUP(E775,[1]!Species_table[[ID_new]:[Sci_name_new]],2,FALSE)</f>
        <v>Sargocentron rubrum</v>
      </c>
      <c r="G775" t="str">
        <f>VLOOKUP(E775,[1]!Species_table[[ID_new]:[fam_new]],3,FALSE)</f>
        <v>HOLOCENTRIDAE</v>
      </c>
      <c r="H775" t="s">
        <v>27</v>
      </c>
      <c r="I775">
        <f t="shared" si="12"/>
        <v>0</v>
      </c>
      <c r="J775">
        <v>0.81</v>
      </c>
      <c r="K775">
        <v>0</v>
      </c>
      <c r="L775">
        <v>0</v>
      </c>
      <c r="M775">
        <v>36.975499999999997</v>
      </c>
      <c r="N775">
        <v>21.505500000000001</v>
      </c>
      <c r="O775">
        <v>1</v>
      </c>
      <c r="Q775" t="s">
        <v>23</v>
      </c>
      <c r="R775" s="1">
        <v>41442.696527777778</v>
      </c>
      <c r="S775" s="1">
        <v>41443.343055555553</v>
      </c>
      <c r="T775">
        <v>15.532999999999999</v>
      </c>
      <c r="U775">
        <v>168</v>
      </c>
      <c r="V775">
        <v>169</v>
      </c>
      <c r="W775">
        <v>16.716999999999999</v>
      </c>
      <c r="X775">
        <v>8.2330000000000005</v>
      </c>
    </row>
    <row r="776" spans="1:24" x14ac:dyDescent="0.2">
      <c r="A776">
        <v>2013002</v>
      </c>
      <c r="B776">
        <v>230</v>
      </c>
      <c r="C776">
        <v>2013002230</v>
      </c>
      <c r="D776" t="s">
        <v>28</v>
      </c>
      <c r="E776" t="str">
        <f>VLOOKUP(D776,[1]!Species_table[[SpeciesID]:[ID_new]],5,FALSE)</f>
        <v>LUTLU06</v>
      </c>
      <c r="F776" t="str">
        <f>VLOOKUP(E776,[1]!Species_table[[ID_new]:[Sci_name_new]],2,FALSE)</f>
        <v>Lutjanus bohar</v>
      </c>
      <c r="G776" t="str">
        <f>VLOOKUP(E776,[1]!Species_table[[ID_new]:[fam_new]],3,FALSE)</f>
        <v>LUTJANIDAE</v>
      </c>
      <c r="H776" t="s">
        <v>29</v>
      </c>
      <c r="I776">
        <f t="shared" si="12"/>
        <v>1</v>
      </c>
      <c r="J776">
        <v>0.59</v>
      </c>
      <c r="K776">
        <v>1</v>
      </c>
      <c r="L776">
        <v>0</v>
      </c>
      <c r="M776">
        <v>36.975499999999997</v>
      </c>
      <c r="N776">
        <v>21.505500000000001</v>
      </c>
      <c r="O776">
        <v>1</v>
      </c>
      <c r="Q776" t="s">
        <v>23</v>
      </c>
      <c r="R776" s="1">
        <v>41442.696527777778</v>
      </c>
      <c r="S776" s="1">
        <v>41443.343055555553</v>
      </c>
      <c r="T776">
        <v>15.532999999999999</v>
      </c>
      <c r="U776">
        <v>168</v>
      </c>
      <c r="V776">
        <v>169</v>
      </c>
      <c r="W776">
        <v>16.716999999999999</v>
      </c>
      <c r="X776">
        <v>8.2330000000000005</v>
      </c>
    </row>
    <row r="777" spans="1:24" x14ac:dyDescent="0.2">
      <c r="A777">
        <v>2013002</v>
      </c>
      <c r="B777">
        <v>231</v>
      </c>
      <c r="C777">
        <v>2013002231</v>
      </c>
      <c r="D777" t="s">
        <v>26</v>
      </c>
      <c r="E777" t="str">
        <f>VLOOKUP(D777,[1]!Species_table[[SpeciesID]:[ID_new]],5,FALSE)</f>
        <v>NOCATCH</v>
      </c>
      <c r="F777" t="str">
        <f>VLOOKUP(E777,[1]!Species_table[[ID_new]:[Sci_name_new]],2,FALSE)</f>
        <v>NO CATCH</v>
      </c>
      <c r="G777" t="str">
        <f>VLOOKUP(E777,[1]!Species_table[[ID_new]:[fam_new]],3,FALSE)</f>
        <v>NO CATCH</v>
      </c>
      <c r="H777" t="s">
        <v>27</v>
      </c>
      <c r="I777">
        <f t="shared" si="12"/>
        <v>0</v>
      </c>
      <c r="J777">
        <v>0</v>
      </c>
      <c r="K777">
        <v>0</v>
      </c>
      <c r="L777">
        <v>0</v>
      </c>
      <c r="M777">
        <v>36.965833330000002</v>
      </c>
      <c r="N777">
        <v>21.499333329999999</v>
      </c>
      <c r="O777">
        <v>1</v>
      </c>
      <c r="Q777" t="s">
        <v>23</v>
      </c>
      <c r="R777" s="1">
        <v>41442.696527777778</v>
      </c>
      <c r="S777" s="1">
        <v>41443.366666666669</v>
      </c>
      <c r="T777">
        <v>16.082999999999998</v>
      </c>
      <c r="U777">
        <v>168</v>
      </c>
      <c r="V777">
        <v>169</v>
      </c>
      <c r="W777">
        <v>16.716999999999999</v>
      </c>
      <c r="X777">
        <v>8.8000000000000007</v>
      </c>
    </row>
    <row r="778" spans="1:24" x14ac:dyDescent="0.2">
      <c r="A778">
        <v>2013002</v>
      </c>
      <c r="B778">
        <v>232</v>
      </c>
      <c r="C778">
        <v>2013002232</v>
      </c>
      <c r="D778" t="s">
        <v>131</v>
      </c>
      <c r="E778" t="str">
        <f>VLOOKUP(D778,[1]!Species_table[[SpeciesID]:[ID_new]],5,FALSE)</f>
        <v>SCMSC03</v>
      </c>
      <c r="F778" t="str">
        <f>VLOOKUP(E778,[1]!Species_table[[ID_new]:[Sci_name_new]],2,FALSE)</f>
        <v>Scomber australasicus</v>
      </c>
      <c r="G778" t="str">
        <f>VLOOKUP(E778,[1]!Species_table[[ID_new]:[fam_new]],3,FALSE)</f>
        <v>SCOMBRIDAE</v>
      </c>
      <c r="H778" t="s">
        <v>25</v>
      </c>
      <c r="I778">
        <f t="shared" si="12"/>
        <v>1</v>
      </c>
      <c r="J778">
        <v>0.3</v>
      </c>
      <c r="K778">
        <v>1</v>
      </c>
      <c r="L778">
        <v>0</v>
      </c>
      <c r="M778">
        <v>36.9895</v>
      </c>
      <c r="N778">
        <v>21.54</v>
      </c>
      <c r="O778">
        <v>1</v>
      </c>
      <c r="Q778" t="s">
        <v>23</v>
      </c>
      <c r="R778" s="1">
        <v>41442.770833333336</v>
      </c>
      <c r="S778" s="1">
        <v>41443.249305555553</v>
      </c>
      <c r="T778">
        <v>11.5</v>
      </c>
      <c r="U778">
        <v>168</v>
      </c>
      <c r="V778">
        <v>169</v>
      </c>
      <c r="W778">
        <v>18.5</v>
      </c>
      <c r="X778">
        <v>5.9829999999999997</v>
      </c>
    </row>
    <row r="779" spans="1:24" x14ac:dyDescent="0.2">
      <c r="A779">
        <v>2013002</v>
      </c>
      <c r="B779">
        <v>233</v>
      </c>
      <c r="C779">
        <v>2013002233</v>
      </c>
      <c r="D779" t="s">
        <v>32</v>
      </c>
      <c r="E779" t="str">
        <f>VLOOKUP(D779,[1]!Species_table[[SpeciesID]:[ID_new]],5,FALSE)</f>
        <v>MURGY13</v>
      </c>
      <c r="F779" t="str">
        <f>VLOOKUP(E779,[1]!Species_table[[ID_new]:[Sci_name_new]],2,FALSE)</f>
        <v>Gymnothorax javanicus</v>
      </c>
      <c r="G779" t="str">
        <f>VLOOKUP(E779,[1]!Species_table[[ID_new]:[fam_new]],3,FALSE)</f>
        <v>MURAENIDAE</v>
      </c>
      <c r="H779" t="s">
        <v>27</v>
      </c>
      <c r="I779">
        <f t="shared" si="12"/>
        <v>0</v>
      </c>
      <c r="J779">
        <v>7.7679999999999998</v>
      </c>
      <c r="K779">
        <v>1</v>
      </c>
      <c r="L779">
        <v>0</v>
      </c>
      <c r="M779">
        <v>37.333833329999997</v>
      </c>
      <c r="N779">
        <v>21.000666670000001</v>
      </c>
      <c r="O779">
        <v>2</v>
      </c>
      <c r="Q779" t="s">
        <v>23</v>
      </c>
      <c r="R779" s="1">
        <v>41443.643055555556</v>
      </c>
      <c r="S779" s="1">
        <v>41444.268055555556</v>
      </c>
      <c r="T779">
        <v>15</v>
      </c>
      <c r="U779">
        <v>169</v>
      </c>
      <c r="V779">
        <v>170</v>
      </c>
      <c r="W779">
        <v>15.433</v>
      </c>
      <c r="X779">
        <v>6.4329999999999998</v>
      </c>
    </row>
    <row r="780" spans="1:24" x14ac:dyDescent="0.2">
      <c r="A780">
        <v>2013002</v>
      </c>
      <c r="B780">
        <v>234</v>
      </c>
      <c r="C780">
        <v>2013002234</v>
      </c>
      <c r="D780" t="s">
        <v>122</v>
      </c>
      <c r="E780" t="str">
        <f>VLOOKUP(D780,[1]!Species_table[[SpeciesID]:[ID_new]],5,FALSE)</f>
        <v>HOLSA02</v>
      </c>
      <c r="F780" t="str">
        <f>VLOOKUP(E780,[1]!Species_table[[ID_new]:[Sci_name_new]],2,FALSE)</f>
        <v>Sargocentron rubrum</v>
      </c>
      <c r="G780" t="str">
        <f>VLOOKUP(E780,[1]!Species_table[[ID_new]:[fam_new]],3,FALSE)</f>
        <v>HOLOCENTRIDAE</v>
      </c>
      <c r="H780" t="s">
        <v>27</v>
      </c>
      <c r="I780">
        <f t="shared" si="12"/>
        <v>0</v>
      </c>
      <c r="J780">
        <v>1.1000000000000001</v>
      </c>
      <c r="K780">
        <v>2</v>
      </c>
      <c r="L780">
        <v>0</v>
      </c>
      <c r="M780">
        <v>37.333833329999997</v>
      </c>
      <c r="N780">
        <v>21.00566667</v>
      </c>
      <c r="O780">
        <v>2</v>
      </c>
      <c r="Q780" t="s">
        <v>23</v>
      </c>
      <c r="R780" s="1">
        <v>41443.648611111108</v>
      </c>
      <c r="S780" s="1">
        <v>41444.275000000001</v>
      </c>
      <c r="T780">
        <v>15.032999999999999</v>
      </c>
      <c r="U780">
        <v>169</v>
      </c>
      <c r="V780">
        <v>170</v>
      </c>
      <c r="W780">
        <v>15.567</v>
      </c>
      <c r="X780">
        <v>6.6</v>
      </c>
    </row>
    <row r="781" spans="1:24" x14ac:dyDescent="0.2">
      <c r="A781">
        <v>2013002</v>
      </c>
      <c r="B781">
        <v>234</v>
      </c>
      <c r="C781">
        <v>2013002234</v>
      </c>
      <c r="D781" t="s">
        <v>33</v>
      </c>
      <c r="E781" t="str">
        <f>VLOOKUP(D781,[1]!Species_table[[SpeciesID]:[ID_new]],5,FALSE)</f>
        <v>LUTLU04</v>
      </c>
      <c r="F781" t="str">
        <f>VLOOKUP(E781,[1]!Species_table[[ID_new]:[Sci_name_new]],2,FALSE)</f>
        <v>Lutjanus gibbus</v>
      </c>
      <c r="G781" t="str">
        <f>VLOOKUP(E781,[1]!Species_table[[ID_new]:[fam_new]],3,FALSE)</f>
        <v>LUTJANIDAE</v>
      </c>
      <c r="H781" t="s">
        <v>29</v>
      </c>
      <c r="I781">
        <f t="shared" si="12"/>
        <v>1</v>
      </c>
      <c r="J781">
        <v>1.84</v>
      </c>
      <c r="K781">
        <v>2</v>
      </c>
      <c r="L781">
        <v>0</v>
      </c>
      <c r="M781">
        <v>37.333833329999997</v>
      </c>
      <c r="N781">
        <v>21.00566667</v>
      </c>
      <c r="O781">
        <v>2</v>
      </c>
      <c r="Q781" t="s">
        <v>23</v>
      </c>
      <c r="R781" s="1">
        <v>41443.648611111108</v>
      </c>
      <c r="S781" s="1">
        <v>41444.275000000001</v>
      </c>
      <c r="T781">
        <v>15.032999999999999</v>
      </c>
      <c r="U781">
        <v>169</v>
      </c>
      <c r="V781">
        <v>170</v>
      </c>
      <c r="W781">
        <v>15.567</v>
      </c>
      <c r="X781">
        <v>6.6</v>
      </c>
    </row>
    <row r="782" spans="1:24" x14ac:dyDescent="0.2">
      <c r="A782">
        <v>2013002</v>
      </c>
      <c r="B782">
        <v>234</v>
      </c>
      <c r="C782">
        <v>2013002234</v>
      </c>
      <c r="D782" t="s">
        <v>28</v>
      </c>
      <c r="E782" t="str">
        <f>VLOOKUP(D782,[1]!Species_table[[SpeciesID]:[ID_new]],5,FALSE)</f>
        <v>LUTLU06</v>
      </c>
      <c r="F782" t="str">
        <f>VLOOKUP(E782,[1]!Species_table[[ID_new]:[Sci_name_new]],2,FALSE)</f>
        <v>Lutjanus bohar</v>
      </c>
      <c r="G782" t="str">
        <f>VLOOKUP(E782,[1]!Species_table[[ID_new]:[fam_new]],3,FALSE)</f>
        <v>LUTJANIDAE</v>
      </c>
      <c r="H782" t="s">
        <v>29</v>
      </c>
      <c r="I782">
        <f t="shared" si="12"/>
        <v>1</v>
      </c>
      <c r="J782">
        <v>1.85</v>
      </c>
      <c r="K782">
        <v>1</v>
      </c>
      <c r="L782">
        <v>0</v>
      </c>
      <c r="M782">
        <v>37.333833329999997</v>
      </c>
      <c r="N782">
        <v>21.00566667</v>
      </c>
      <c r="O782">
        <v>2</v>
      </c>
      <c r="Q782" t="s">
        <v>23</v>
      </c>
      <c r="R782" s="1">
        <v>41443.648611111108</v>
      </c>
      <c r="S782" s="1">
        <v>41444.275000000001</v>
      </c>
      <c r="T782">
        <v>15.032999999999999</v>
      </c>
      <c r="U782">
        <v>169</v>
      </c>
      <c r="V782">
        <v>170</v>
      </c>
      <c r="W782">
        <v>15.567</v>
      </c>
      <c r="X782">
        <v>6.6</v>
      </c>
    </row>
    <row r="783" spans="1:24" x14ac:dyDescent="0.2">
      <c r="A783">
        <v>2013002</v>
      </c>
      <c r="B783">
        <v>235</v>
      </c>
      <c r="C783">
        <v>2013002235</v>
      </c>
      <c r="D783" t="s">
        <v>59</v>
      </c>
      <c r="E783" t="str">
        <f>VLOOKUP(D783,[1]!Species_table[[SpeciesID]:[ID_new]],5,FALSE)</f>
        <v>LETLE05</v>
      </c>
      <c r="F783" t="str">
        <f>VLOOKUP(E783,[1]!Species_table[[ID_new]:[Sci_name_new]],2,FALSE)</f>
        <v xml:space="preserve">Lethrinus elongatus </v>
      </c>
      <c r="G783" t="str">
        <f>VLOOKUP(E783,[1]!Species_table[[ID_new]:[fam_new]],3,FALSE)</f>
        <v>LETHRINIDAE</v>
      </c>
      <c r="H783" t="s">
        <v>44</v>
      </c>
      <c r="I783">
        <f t="shared" si="12"/>
        <v>1</v>
      </c>
      <c r="J783">
        <v>1.19</v>
      </c>
      <c r="K783">
        <v>1</v>
      </c>
      <c r="L783">
        <v>0</v>
      </c>
      <c r="M783">
        <v>37.329500000000003</v>
      </c>
      <c r="N783">
        <v>21.00783333</v>
      </c>
      <c r="O783">
        <v>2</v>
      </c>
      <c r="Q783" t="s">
        <v>23</v>
      </c>
      <c r="R783" s="1">
        <v>41443.654861111114</v>
      </c>
      <c r="S783" s="1">
        <v>41444.279861111114</v>
      </c>
      <c r="T783">
        <v>15.016</v>
      </c>
      <c r="U783">
        <v>169</v>
      </c>
      <c r="V783">
        <v>170</v>
      </c>
      <c r="W783">
        <v>15.717000000000001</v>
      </c>
      <c r="X783">
        <v>6.7169999999999996</v>
      </c>
    </row>
    <row r="784" spans="1:24" x14ac:dyDescent="0.2">
      <c r="A784">
        <v>2013002</v>
      </c>
      <c r="B784">
        <v>236</v>
      </c>
      <c r="C784">
        <v>2013002236</v>
      </c>
      <c r="D784" t="s">
        <v>40</v>
      </c>
      <c r="E784" t="str">
        <f>VLOOKUP(D784,[1]!Species_table[[SpeciesID]:[ID_new]],5,FALSE)</f>
        <v>SERAE01</v>
      </c>
      <c r="F784" t="str">
        <f>VLOOKUP(E784,[1]!Species_table[[ID_new]:[Sci_name_new]],2,FALSE)</f>
        <v>Cephaplpholis rogaa</v>
      </c>
      <c r="G784" t="str">
        <f>VLOOKUP(E784,[1]!Species_table[[ID_new]:[fam_new]],3,FALSE)</f>
        <v>SERRANIDAE</v>
      </c>
      <c r="H784" t="s">
        <v>36</v>
      </c>
      <c r="I784">
        <f t="shared" si="12"/>
        <v>1</v>
      </c>
      <c r="J784">
        <v>1.38</v>
      </c>
      <c r="K784">
        <v>2</v>
      </c>
      <c r="L784">
        <v>0</v>
      </c>
      <c r="M784">
        <v>37.327333330000002</v>
      </c>
      <c r="N784">
        <v>21.00416667</v>
      </c>
      <c r="O784">
        <v>2</v>
      </c>
      <c r="Q784" t="s">
        <v>23</v>
      </c>
      <c r="R784" s="1">
        <v>41443.662499999999</v>
      </c>
      <c r="S784" s="1">
        <v>41444.286805555559</v>
      </c>
      <c r="T784">
        <v>14.983000000000001</v>
      </c>
      <c r="U784">
        <v>169</v>
      </c>
      <c r="V784">
        <v>170</v>
      </c>
      <c r="W784">
        <v>15.9</v>
      </c>
      <c r="X784">
        <v>6.883</v>
      </c>
    </row>
    <row r="785" spans="1:24" x14ac:dyDescent="0.2">
      <c r="A785">
        <v>2013002</v>
      </c>
      <c r="B785">
        <v>236</v>
      </c>
      <c r="C785">
        <v>2013002236</v>
      </c>
      <c r="D785" t="s">
        <v>35</v>
      </c>
      <c r="E785" t="str">
        <f>VLOOKUP(D785,[1]!Species_table[[SpeciesID]:[ID_new]],5,FALSE)</f>
        <v>SEREP12</v>
      </c>
      <c r="F785" t="str">
        <f>VLOOKUP(E785,[1]!Species_table[[ID_new]:[Sci_name_new]],2,FALSE)</f>
        <v>Epinephelus fuscoguttatus</v>
      </c>
      <c r="G785" t="str">
        <f>VLOOKUP(E785,[1]!Species_table[[ID_new]:[fam_new]],3,FALSE)</f>
        <v>SERRANIDAE</v>
      </c>
      <c r="H785" t="s">
        <v>36</v>
      </c>
      <c r="I785">
        <f t="shared" si="12"/>
        <v>1</v>
      </c>
      <c r="J785">
        <v>6.32</v>
      </c>
      <c r="K785">
        <v>1</v>
      </c>
      <c r="L785">
        <v>0</v>
      </c>
      <c r="M785">
        <v>37.327333330000002</v>
      </c>
      <c r="N785">
        <v>21.00416667</v>
      </c>
      <c r="O785">
        <v>2</v>
      </c>
      <c r="Q785" t="s">
        <v>23</v>
      </c>
      <c r="R785" s="1">
        <v>41443.662499999999</v>
      </c>
      <c r="S785" s="1">
        <v>41444.286805555559</v>
      </c>
      <c r="T785">
        <v>14.983000000000001</v>
      </c>
      <c r="U785">
        <v>169</v>
      </c>
      <c r="V785">
        <v>170</v>
      </c>
      <c r="W785">
        <v>15.9</v>
      </c>
      <c r="X785">
        <v>6.883</v>
      </c>
    </row>
    <row r="786" spans="1:24" x14ac:dyDescent="0.2">
      <c r="A786">
        <v>2013002</v>
      </c>
      <c r="B786">
        <v>237</v>
      </c>
      <c r="C786">
        <v>2013002237</v>
      </c>
      <c r="D786" t="s">
        <v>26</v>
      </c>
      <c r="E786" t="str">
        <f>VLOOKUP(D786,[1]!Species_table[[SpeciesID]:[ID_new]],5,FALSE)</f>
        <v>NOCATCH</v>
      </c>
      <c r="F786" t="str">
        <f>VLOOKUP(E786,[1]!Species_table[[ID_new]:[Sci_name_new]],2,FALSE)</f>
        <v>NO CATCH</v>
      </c>
      <c r="G786" t="str">
        <f>VLOOKUP(E786,[1]!Species_table[[ID_new]:[fam_new]],3,FALSE)</f>
        <v>NO CATCH</v>
      </c>
      <c r="H786" t="s">
        <v>27</v>
      </c>
      <c r="I786">
        <f t="shared" si="12"/>
        <v>0</v>
      </c>
      <c r="J786">
        <v>0</v>
      </c>
      <c r="K786">
        <v>0</v>
      </c>
      <c r="L786">
        <v>0</v>
      </c>
      <c r="M786">
        <v>37.325166670000002</v>
      </c>
      <c r="N786">
        <v>21.003499999999999</v>
      </c>
      <c r="O786">
        <v>2</v>
      </c>
      <c r="Q786" t="s">
        <v>23</v>
      </c>
      <c r="R786" s="1">
        <v>41443.666666666664</v>
      </c>
      <c r="S786" s="1">
        <v>41444.292361111111</v>
      </c>
      <c r="T786">
        <v>15.016999999999999</v>
      </c>
      <c r="U786">
        <v>169</v>
      </c>
      <c r="V786">
        <v>170</v>
      </c>
      <c r="W786">
        <v>16</v>
      </c>
      <c r="X786">
        <v>7.0170000000000003</v>
      </c>
    </row>
    <row r="787" spans="1:24" x14ac:dyDescent="0.2">
      <c r="A787">
        <v>2013002</v>
      </c>
      <c r="B787">
        <v>238</v>
      </c>
      <c r="C787">
        <v>2013002238</v>
      </c>
      <c r="D787" t="s">
        <v>122</v>
      </c>
      <c r="E787" t="str">
        <f>VLOOKUP(D787,[1]!Species_table[[SpeciesID]:[ID_new]],5,FALSE)</f>
        <v>HOLSA02</v>
      </c>
      <c r="F787" t="str">
        <f>VLOOKUP(E787,[1]!Species_table[[ID_new]:[Sci_name_new]],2,FALSE)</f>
        <v>Sargocentron rubrum</v>
      </c>
      <c r="G787" t="str">
        <f>VLOOKUP(E787,[1]!Species_table[[ID_new]:[fam_new]],3,FALSE)</f>
        <v>HOLOCENTRIDAE</v>
      </c>
      <c r="H787" t="s">
        <v>27</v>
      </c>
      <c r="I787">
        <f t="shared" si="12"/>
        <v>0</v>
      </c>
      <c r="J787">
        <v>5.98</v>
      </c>
      <c r="K787">
        <v>0</v>
      </c>
      <c r="L787">
        <v>0</v>
      </c>
      <c r="M787">
        <v>37.323833329999999</v>
      </c>
      <c r="N787">
        <v>21.006499999999999</v>
      </c>
      <c r="O787">
        <v>2</v>
      </c>
      <c r="Q787" t="s">
        <v>23</v>
      </c>
      <c r="R787" s="1">
        <v>41443.671527777777</v>
      </c>
      <c r="S787" s="1">
        <v>41444.296527777777</v>
      </c>
      <c r="T787">
        <v>15</v>
      </c>
      <c r="U787">
        <v>169</v>
      </c>
      <c r="V787">
        <v>170</v>
      </c>
      <c r="W787">
        <v>16.117000000000001</v>
      </c>
      <c r="X787">
        <v>7.117</v>
      </c>
    </row>
    <row r="788" spans="1:24" x14ac:dyDescent="0.2">
      <c r="A788">
        <v>2013002</v>
      </c>
      <c r="B788">
        <v>238</v>
      </c>
      <c r="C788">
        <v>2013002238</v>
      </c>
      <c r="D788" t="s">
        <v>32</v>
      </c>
      <c r="E788" t="str">
        <f>VLOOKUP(D788,[1]!Species_table[[SpeciesID]:[ID_new]],5,FALSE)</f>
        <v>MURGY13</v>
      </c>
      <c r="F788" t="str">
        <f>VLOOKUP(E788,[1]!Species_table[[ID_new]:[Sci_name_new]],2,FALSE)</f>
        <v>Gymnothorax javanicus</v>
      </c>
      <c r="G788" t="str">
        <f>VLOOKUP(E788,[1]!Species_table[[ID_new]:[fam_new]],3,FALSE)</f>
        <v>MURAENIDAE</v>
      </c>
      <c r="H788" t="s">
        <v>27</v>
      </c>
      <c r="I788">
        <f t="shared" si="12"/>
        <v>0</v>
      </c>
      <c r="J788">
        <v>8.4380000000000006</v>
      </c>
      <c r="K788">
        <v>1</v>
      </c>
      <c r="L788">
        <v>0</v>
      </c>
      <c r="M788">
        <v>37.323833329999999</v>
      </c>
      <c r="N788">
        <v>21.006499999999999</v>
      </c>
      <c r="O788">
        <v>2</v>
      </c>
      <c r="Q788" t="s">
        <v>23</v>
      </c>
      <c r="R788" s="1">
        <v>41443.671527777777</v>
      </c>
      <c r="S788" s="1">
        <v>41444.296527777777</v>
      </c>
      <c r="T788">
        <v>15</v>
      </c>
      <c r="U788">
        <v>169</v>
      </c>
      <c r="V788">
        <v>170</v>
      </c>
      <c r="W788">
        <v>16.117000000000001</v>
      </c>
      <c r="X788">
        <v>7.117</v>
      </c>
    </row>
    <row r="789" spans="1:24" x14ac:dyDescent="0.2">
      <c r="A789">
        <v>2013002</v>
      </c>
      <c r="B789">
        <v>239</v>
      </c>
      <c r="C789">
        <v>2013002239</v>
      </c>
      <c r="D789" t="s">
        <v>122</v>
      </c>
      <c r="E789" t="str">
        <f>VLOOKUP(D789,[1]!Species_table[[SpeciesID]:[ID_new]],5,FALSE)</f>
        <v>HOLSA02</v>
      </c>
      <c r="F789" t="str">
        <f>VLOOKUP(E789,[1]!Species_table[[ID_new]:[Sci_name_new]],2,FALSE)</f>
        <v>Sargocentron rubrum</v>
      </c>
      <c r="G789" t="str">
        <f>VLOOKUP(E789,[1]!Species_table[[ID_new]:[fam_new]],3,FALSE)</f>
        <v>HOLOCENTRIDAE</v>
      </c>
      <c r="H789" t="s">
        <v>27</v>
      </c>
      <c r="I789">
        <f t="shared" si="12"/>
        <v>0</v>
      </c>
      <c r="J789">
        <v>0.75</v>
      </c>
      <c r="K789">
        <v>1</v>
      </c>
      <c r="L789">
        <v>0</v>
      </c>
      <c r="M789">
        <v>37.320833329999999</v>
      </c>
      <c r="N789">
        <v>21.00566667</v>
      </c>
      <c r="O789">
        <v>2</v>
      </c>
      <c r="Q789" t="s">
        <v>23</v>
      </c>
      <c r="R789" s="1">
        <v>41443.675694444442</v>
      </c>
      <c r="S789" s="1">
        <v>41444.306250000001</v>
      </c>
      <c r="T789">
        <v>15.132999999999999</v>
      </c>
      <c r="U789">
        <v>169</v>
      </c>
      <c r="V789">
        <v>170</v>
      </c>
      <c r="W789">
        <v>16.216999999999999</v>
      </c>
      <c r="X789">
        <v>7.35</v>
      </c>
    </row>
    <row r="790" spans="1:24" x14ac:dyDescent="0.2">
      <c r="A790">
        <v>2013002</v>
      </c>
      <c r="B790">
        <v>239</v>
      </c>
      <c r="C790">
        <v>2013002239</v>
      </c>
      <c r="D790" t="s">
        <v>33</v>
      </c>
      <c r="E790" t="str">
        <f>VLOOKUP(D790,[1]!Species_table[[SpeciesID]:[ID_new]],5,FALSE)</f>
        <v>LUTLU04</v>
      </c>
      <c r="F790" t="str">
        <f>VLOOKUP(E790,[1]!Species_table[[ID_new]:[Sci_name_new]],2,FALSE)</f>
        <v>Lutjanus gibbus</v>
      </c>
      <c r="G790" t="str">
        <f>VLOOKUP(E790,[1]!Species_table[[ID_new]:[fam_new]],3,FALSE)</f>
        <v>LUTJANIDAE</v>
      </c>
      <c r="H790" t="s">
        <v>29</v>
      </c>
      <c r="I790">
        <f t="shared" si="12"/>
        <v>1</v>
      </c>
      <c r="J790">
        <v>0.74</v>
      </c>
      <c r="K790">
        <v>1</v>
      </c>
      <c r="L790">
        <v>0</v>
      </c>
      <c r="M790">
        <v>37.320833329999999</v>
      </c>
      <c r="N790">
        <v>21.00566667</v>
      </c>
      <c r="O790">
        <v>2</v>
      </c>
      <c r="Q790" t="s">
        <v>23</v>
      </c>
      <c r="R790" s="1">
        <v>41443.675694444442</v>
      </c>
      <c r="S790" s="1">
        <v>41444.306250000001</v>
      </c>
      <c r="T790">
        <v>15.132999999999999</v>
      </c>
      <c r="U790">
        <v>169</v>
      </c>
      <c r="V790">
        <v>170</v>
      </c>
      <c r="W790">
        <v>16.216999999999999</v>
      </c>
      <c r="X790">
        <v>7.35</v>
      </c>
    </row>
    <row r="791" spans="1:24" x14ac:dyDescent="0.2">
      <c r="A791">
        <v>2013002</v>
      </c>
      <c r="B791">
        <v>240</v>
      </c>
      <c r="C791">
        <v>2013002240</v>
      </c>
      <c r="D791" t="s">
        <v>26</v>
      </c>
      <c r="E791" t="str">
        <f>VLOOKUP(D791,[1]!Species_table[[SpeciesID]:[ID_new]],5,FALSE)</f>
        <v>NOCATCH</v>
      </c>
      <c r="F791" t="str">
        <f>VLOOKUP(E791,[1]!Species_table[[ID_new]:[Sci_name_new]],2,FALSE)</f>
        <v>NO CATCH</v>
      </c>
      <c r="G791" t="str">
        <f>VLOOKUP(E791,[1]!Species_table[[ID_new]:[fam_new]],3,FALSE)</f>
        <v>NO CATCH</v>
      </c>
      <c r="H791" t="s">
        <v>27</v>
      </c>
      <c r="I791">
        <f t="shared" si="12"/>
        <v>0</v>
      </c>
      <c r="J791">
        <v>0</v>
      </c>
      <c r="K791">
        <v>0</v>
      </c>
      <c r="L791">
        <v>0</v>
      </c>
      <c r="M791">
        <v>37.320333329999997</v>
      </c>
      <c r="N791">
        <v>21.003166669999999</v>
      </c>
      <c r="O791">
        <v>2</v>
      </c>
      <c r="Q791" t="s">
        <v>23</v>
      </c>
      <c r="R791" s="1">
        <v>41443.679861111108</v>
      </c>
      <c r="S791" s="1">
        <v>41444.311111111114</v>
      </c>
      <c r="T791">
        <v>15.15</v>
      </c>
      <c r="U791">
        <v>169</v>
      </c>
      <c r="V791">
        <v>170</v>
      </c>
      <c r="W791">
        <v>16.317</v>
      </c>
      <c r="X791">
        <v>7.4669999999999996</v>
      </c>
    </row>
    <row r="792" spans="1:24" x14ac:dyDescent="0.2">
      <c r="A792">
        <v>2013002</v>
      </c>
      <c r="B792">
        <v>241</v>
      </c>
      <c r="C792">
        <v>2013002241</v>
      </c>
      <c r="D792" t="s">
        <v>40</v>
      </c>
      <c r="E792" t="str">
        <f>VLOOKUP(D792,[1]!Species_table[[SpeciesID]:[ID_new]],5,FALSE)</f>
        <v>SERAE01</v>
      </c>
      <c r="F792" t="str">
        <f>VLOOKUP(E792,[1]!Species_table[[ID_new]:[Sci_name_new]],2,FALSE)</f>
        <v>Cephaplpholis rogaa</v>
      </c>
      <c r="G792" t="str">
        <f>VLOOKUP(E792,[1]!Species_table[[ID_new]:[fam_new]],3,FALSE)</f>
        <v>SERRANIDAE</v>
      </c>
      <c r="H792" t="s">
        <v>36</v>
      </c>
      <c r="I792">
        <f t="shared" si="12"/>
        <v>1</v>
      </c>
      <c r="J792">
        <v>1.33</v>
      </c>
      <c r="K792">
        <v>2</v>
      </c>
      <c r="L792">
        <v>0</v>
      </c>
      <c r="M792">
        <v>37.317833329999999</v>
      </c>
      <c r="N792">
        <v>21.002833330000001</v>
      </c>
      <c r="O792">
        <v>2</v>
      </c>
      <c r="Q792" t="s">
        <v>23</v>
      </c>
      <c r="R792" s="1">
        <v>41443.682638888888</v>
      </c>
      <c r="S792" s="1">
        <v>41444.313194444447</v>
      </c>
      <c r="T792">
        <v>15.15</v>
      </c>
      <c r="U792">
        <v>169</v>
      </c>
      <c r="V792">
        <v>170</v>
      </c>
      <c r="W792">
        <v>16.382999999999999</v>
      </c>
      <c r="X792">
        <v>7.5170000000000003</v>
      </c>
    </row>
    <row r="793" spans="1:24" x14ac:dyDescent="0.2">
      <c r="A793">
        <v>2013002</v>
      </c>
      <c r="B793">
        <v>242</v>
      </c>
      <c r="C793">
        <v>2013002242</v>
      </c>
      <c r="D793" t="s">
        <v>77</v>
      </c>
      <c r="E793" t="str">
        <f>VLOOKUP(D793,[1]!Species_table[[SpeciesID]:[ID_new]],5,FALSE)</f>
        <v>ACAAC34</v>
      </c>
      <c r="F793" t="str">
        <f>VLOOKUP(E793,[1]!Species_table[[ID_new]:[Sci_name_new]],2,FALSE)</f>
        <v>Acanthurus gahhm</v>
      </c>
      <c r="G793" t="str">
        <f>VLOOKUP(E793,[1]!Species_table[[ID_new]:[fam_new]],3,FALSE)</f>
        <v>ACANTHURIDAE</v>
      </c>
      <c r="H793" t="s">
        <v>78</v>
      </c>
      <c r="I793">
        <f t="shared" si="12"/>
        <v>1</v>
      </c>
      <c r="J793">
        <v>1.38</v>
      </c>
      <c r="K793">
        <v>1</v>
      </c>
      <c r="L793">
        <v>0</v>
      </c>
      <c r="M793">
        <v>37.318333330000002</v>
      </c>
      <c r="N793">
        <v>20.999833330000001</v>
      </c>
      <c r="O793">
        <v>2</v>
      </c>
      <c r="Q793" t="s">
        <v>23</v>
      </c>
      <c r="R793" s="1">
        <v>41443.686805555553</v>
      </c>
      <c r="S793" s="1">
        <v>41444.318055555559</v>
      </c>
      <c r="T793">
        <v>15.15</v>
      </c>
      <c r="U793">
        <v>169</v>
      </c>
      <c r="V793">
        <v>170</v>
      </c>
      <c r="W793">
        <v>16.483000000000001</v>
      </c>
      <c r="X793">
        <v>7.633</v>
      </c>
    </row>
    <row r="794" spans="1:24" x14ac:dyDescent="0.2">
      <c r="A794">
        <v>2013002</v>
      </c>
      <c r="B794">
        <v>242</v>
      </c>
      <c r="C794">
        <v>2013002242</v>
      </c>
      <c r="D794" t="s">
        <v>122</v>
      </c>
      <c r="E794" t="str">
        <f>VLOOKUP(D794,[1]!Species_table[[SpeciesID]:[ID_new]],5,FALSE)</f>
        <v>HOLSA02</v>
      </c>
      <c r="F794" t="str">
        <f>VLOOKUP(E794,[1]!Species_table[[ID_new]:[Sci_name_new]],2,FALSE)</f>
        <v>Sargocentron rubrum</v>
      </c>
      <c r="G794" t="str">
        <f>VLOOKUP(E794,[1]!Species_table[[ID_new]:[fam_new]],3,FALSE)</f>
        <v>HOLOCENTRIDAE</v>
      </c>
      <c r="H794" t="s">
        <v>27</v>
      </c>
      <c r="I794">
        <f t="shared" si="12"/>
        <v>0</v>
      </c>
      <c r="J794">
        <v>0.9</v>
      </c>
      <c r="K794">
        <v>1</v>
      </c>
      <c r="L794">
        <v>0</v>
      </c>
      <c r="M794">
        <v>37.318333330000002</v>
      </c>
      <c r="N794">
        <v>20.999833330000001</v>
      </c>
      <c r="O794">
        <v>2</v>
      </c>
      <c r="Q794" t="s">
        <v>23</v>
      </c>
      <c r="R794" s="1">
        <v>41443.686805555553</v>
      </c>
      <c r="S794" s="1">
        <v>41444.318055555559</v>
      </c>
      <c r="T794">
        <v>15.15</v>
      </c>
      <c r="U794">
        <v>169</v>
      </c>
      <c r="V794">
        <v>170</v>
      </c>
      <c r="W794">
        <v>16.483000000000001</v>
      </c>
      <c r="X794">
        <v>7.633</v>
      </c>
    </row>
    <row r="795" spans="1:24" x14ac:dyDescent="0.2">
      <c r="A795">
        <v>2013002</v>
      </c>
      <c r="B795">
        <v>242</v>
      </c>
      <c r="C795">
        <v>2013002242</v>
      </c>
      <c r="D795" t="s">
        <v>43</v>
      </c>
      <c r="E795" t="str">
        <f>VLOOKUP(D795,[1]!Species_table[[SpeciesID]:[ID_new]],5,FALSE)</f>
        <v>LETLE13</v>
      </c>
      <c r="F795" t="str">
        <f>VLOOKUP(E795,[1]!Species_table[[ID_new]:[Sci_name_new]],2,FALSE)</f>
        <v>Lethrinus mahsena</v>
      </c>
      <c r="G795" t="str">
        <f>VLOOKUP(E795,[1]!Species_table[[ID_new]:[fam_new]],3,FALSE)</f>
        <v>LETHRINIDAE</v>
      </c>
      <c r="H795" t="s">
        <v>44</v>
      </c>
      <c r="I795">
        <f t="shared" si="12"/>
        <v>1</v>
      </c>
      <c r="J795">
        <v>0.96</v>
      </c>
      <c r="K795">
        <v>1</v>
      </c>
      <c r="L795">
        <v>0</v>
      </c>
      <c r="M795">
        <v>37.318333330000002</v>
      </c>
      <c r="N795">
        <v>20.999833330000001</v>
      </c>
      <c r="O795">
        <v>2</v>
      </c>
      <c r="Q795" t="s">
        <v>23</v>
      </c>
      <c r="R795" s="1">
        <v>41443.686805555553</v>
      </c>
      <c r="S795" s="1">
        <v>41444.318055555559</v>
      </c>
      <c r="T795">
        <v>15.15</v>
      </c>
      <c r="U795">
        <v>169</v>
      </c>
      <c r="V795">
        <v>170</v>
      </c>
      <c r="W795">
        <v>16.483000000000001</v>
      </c>
      <c r="X795">
        <v>7.633</v>
      </c>
    </row>
    <row r="796" spans="1:24" x14ac:dyDescent="0.2">
      <c r="A796">
        <v>2013002</v>
      </c>
      <c r="B796">
        <v>242</v>
      </c>
      <c r="C796">
        <v>2013002242</v>
      </c>
      <c r="D796" t="s">
        <v>32</v>
      </c>
      <c r="E796" t="str">
        <f>VLOOKUP(D796,[1]!Species_table[[SpeciesID]:[ID_new]],5,FALSE)</f>
        <v>MURGY13</v>
      </c>
      <c r="F796" t="str">
        <f>VLOOKUP(E796,[1]!Species_table[[ID_new]:[Sci_name_new]],2,FALSE)</f>
        <v>Gymnothorax javanicus</v>
      </c>
      <c r="G796" t="str">
        <f>VLOOKUP(E796,[1]!Species_table[[ID_new]:[fam_new]],3,FALSE)</f>
        <v>MURAENIDAE</v>
      </c>
      <c r="H796" t="s">
        <v>27</v>
      </c>
      <c r="I796">
        <f t="shared" si="12"/>
        <v>0</v>
      </c>
      <c r="J796">
        <v>3.88</v>
      </c>
      <c r="K796">
        <v>1</v>
      </c>
      <c r="L796">
        <v>0</v>
      </c>
      <c r="M796">
        <v>37.318333330000002</v>
      </c>
      <c r="N796">
        <v>20.999833330000001</v>
      </c>
      <c r="O796">
        <v>2</v>
      </c>
      <c r="Q796" t="s">
        <v>23</v>
      </c>
      <c r="R796" s="1">
        <v>41443.686805555553</v>
      </c>
      <c r="S796" s="1">
        <v>41444.318055555559</v>
      </c>
      <c r="T796">
        <v>15.15</v>
      </c>
      <c r="U796">
        <v>169</v>
      </c>
      <c r="V796">
        <v>170</v>
      </c>
      <c r="W796">
        <v>16.483000000000001</v>
      </c>
      <c r="X796">
        <v>7.633</v>
      </c>
    </row>
    <row r="797" spans="1:24" x14ac:dyDescent="0.2">
      <c r="A797">
        <v>2013002</v>
      </c>
      <c r="B797">
        <v>243</v>
      </c>
      <c r="C797">
        <v>2013002243</v>
      </c>
      <c r="D797" t="s">
        <v>77</v>
      </c>
      <c r="E797" t="str">
        <f>VLOOKUP(D797,[1]!Species_table[[SpeciesID]:[ID_new]],5,FALSE)</f>
        <v>ACAAC34</v>
      </c>
      <c r="F797" t="str">
        <f>VLOOKUP(E797,[1]!Species_table[[ID_new]:[Sci_name_new]],2,FALSE)</f>
        <v>Acanthurus gahhm</v>
      </c>
      <c r="G797" t="str">
        <f>VLOOKUP(E797,[1]!Species_table[[ID_new]:[fam_new]],3,FALSE)</f>
        <v>ACANTHURIDAE</v>
      </c>
      <c r="H797" t="s">
        <v>78</v>
      </c>
      <c r="I797">
        <f t="shared" si="12"/>
        <v>1</v>
      </c>
      <c r="J797">
        <v>18.478000000000002</v>
      </c>
      <c r="K797">
        <v>20</v>
      </c>
      <c r="L797">
        <v>0</v>
      </c>
      <c r="M797">
        <v>37.322666669999997</v>
      </c>
      <c r="N797">
        <v>21.002500000000001</v>
      </c>
      <c r="O797">
        <v>2</v>
      </c>
      <c r="Q797" t="s">
        <v>23</v>
      </c>
      <c r="R797" s="1">
        <v>41443.691666666666</v>
      </c>
      <c r="S797" s="1">
        <v>41444.324305555558</v>
      </c>
      <c r="T797">
        <v>15.2</v>
      </c>
      <c r="U797">
        <v>169</v>
      </c>
      <c r="V797">
        <v>170</v>
      </c>
      <c r="W797">
        <v>16.600000000000001</v>
      </c>
      <c r="X797">
        <v>7.7830000000000004</v>
      </c>
    </row>
    <row r="798" spans="1:24" x14ac:dyDescent="0.2">
      <c r="A798">
        <v>2013002</v>
      </c>
      <c r="B798">
        <v>243</v>
      </c>
      <c r="C798">
        <v>2013002243</v>
      </c>
      <c r="D798" t="s">
        <v>28</v>
      </c>
      <c r="E798" t="str">
        <f>VLOOKUP(D798,[1]!Species_table[[SpeciesID]:[ID_new]],5,FALSE)</f>
        <v>LUTLU06</v>
      </c>
      <c r="F798" t="str">
        <f>VLOOKUP(E798,[1]!Species_table[[ID_new]:[Sci_name_new]],2,FALSE)</f>
        <v>Lutjanus bohar</v>
      </c>
      <c r="G798" t="str">
        <f>VLOOKUP(E798,[1]!Species_table[[ID_new]:[fam_new]],3,FALSE)</f>
        <v>LUTJANIDAE</v>
      </c>
      <c r="H798" t="s">
        <v>29</v>
      </c>
      <c r="I798">
        <f t="shared" si="12"/>
        <v>1</v>
      </c>
      <c r="J798">
        <v>0.98</v>
      </c>
      <c r="K798">
        <v>1</v>
      </c>
      <c r="L798">
        <v>0</v>
      </c>
      <c r="M798">
        <v>37.322666669999997</v>
      </c>
      <c r="N798">
        <v>21.002500000000001</v>
      </c>
      <c r="O798">
        <v>2</v>
      </c>
      <c r="Q798" t="s">
        <v>23</v>
      </c>
      <c r="R798" s="1">
        <v>41443.691666666666</v>
      </c>
      <c r="S798" s="1">
        <v>41444.324305555558</v>
      </c>
      <c r="T798">
        <v>15.2</v>
      </c>
      <c r="U798">
        <v>169</v>
      </c>
      <c r="V798">
        <v>170</v>
      </c>
      <c r="W798">
        <v>16.600000000000001</v>
      </c>
      <c r="X798">
        <v>7.7830000000000004</v>
      </c>
    </row>
    <row r="799" spans="1:24" x14ac:dyDescent="0.2">
      <c r="A799">
        <v>2013002</v>
      </c>
      <c r="B799">
        <v>243</v>
      </c>
      <c r="C799">
        <v>2013002243</v>
      </c>
      <c r="D799" t="s">
        <v>32</v>
      </c>
      <c r="E799" t="str">
        <f>VLOOKUP(D799,[1]!Species_table[[SpeciesID]:[ID_new]],5,FALSE)</f>
        <v>MURGY13</v>
      </c>
      <c r="F799" t="str">
        <f>VLOOKUP(E799,[1]!Species_table[[ID_new]:[Sci_name_new]],2,FALSE)</f>
        <v>Gymnothorax javanicus</v>
      </c>
      <c r="G799" t="str">
        <f>VLOOKUP(E799,[1]!Species_table[[ID_new]:[fam_new]],3,FALSE)</f>
        <v>MURAENIDAE</v>
      </c>
      <c r="H799" t="s">
        <v>27</v>
      </c>
      <c r="I799">
        <f t="shared" si="12"/>
        <v>0</v>
      </c>
      <c r="J799">
        <v>9.7780000000000005</v>
      </c>
      <c r="K799">
        <v>1</v>
      </c>
      <c r="L799">
        <v>0</v>
      </c>
      <c r="M799">
        <v>37.322666669999997</v>
      </c>
      <c r="N799">
        <v>21.002500000000001</v>
      </c>
      <c r="O799">
        <v>2</v>
      </c>
      <c r="Q799" t="s">
        <v>23</v>
      </c>
      <c r="R799" s="1">
        <v>41443.691666666666</v>
      </c>
      <c r="S799" s="1">
        <v>41444.324305555558</v>
      </c>
      <c r="T799">
        <v>15.2</v>
      </c>
      <c r="U799">
        <v>169</v>
      </c>
      <c r="V799">
        <v>170</v>
      </c>
      <c r="W799">
        <v>16.600000000000001</v>
      </c>
      <c r="X799">
        <v>7.7830000000000004</v>
      </c>
    </row>
    <row r="800" spans="1:24" x14ac:dyDescent="0.2">
      <c r="A800">
        <v>2013002</v>
      </c>
      <c r="B800">
        <v>243</v>
      </c>
      <c r="C800">
        <v>2013002243</v>
      </c>
      <c r="D800" t="s">
        <v>40</v>
      </c>
      <c r="E800" t="str">
        <f>VLOOKUP(D800,[1]!Species_table[[SpeciesID]:[ID_new]],5,FALSE)</f>
        <v>SERAE01</v>
      </c>
      <c r="F800" t="str">
        <f>VLOOKUP(E800,[1]!Species_table[[ID_new]:[Sci_name_new]],2,FALSE)</f>
        <v>Cephaplpholis rogaa</v>
      </c>
      <c r="G800" t="str">
        <f>VLOOKUP(E800,[1]!Species_table[[ID_new]:[fam_new]],3,FALSE)</f>
        <v>SERRANIDAE</v>
      </c>
      <c r="H800" t="s">
        <v>36</v>
      </c>
      <c r="I800">
        <f t="shared" si="12"/>
        <v>1</v>
      </c>
      <c r="J800">
        <v>1.21</v>
      </c>
      <c r="K800">
        <v>2</v>
      </c>
      <c r="L800">
        <v>0</v>
      </c>
      <c r="M800">
        <v>37.322666669999997</v>
      </c>
      <c r="N800">
        <v>21.002500000000001</v>
      </c>
      <c r="O800">
        <v>2</v>
      </c>
      <c r="Q800" t="s">
        <v>23</v>
      </c>
      <c r="R800" s="1">
        <v>41443.691666666666</v>
      </c>
      <c r="S800" s="1">
        <v>41444.324305555558</v>
      </c>
      <c r="T800">
        <v>15.2</v>
      </c>
      <c r="U800">
        <v>169</v>
      </c>
      <c r="V800">
        <v>170</v>
      </c>
      <c r="W800">
        <v>16.600000000000001</v>
      </c>
      <c r="X800">
        <v>7.7830000000000004</v>
      </c>
    </row>
    <row r="801" spans="1:24" x14ac:dyDescent="0.2">
      <c r="A801">
        <v>2013002</v>
      </c>
      <c r="B801">
        <v>244</v>
      </c>
      <c r="C801">
        <v>2013002244</v>
      </c>
      <c r="D801" t="s">
        <v>28</v>
      </c>
      <c r="E801" t="str">
        <f>VLOOKUP(D801,[1]!Species_table[[SpeciesID]:[ID_new]],5,FALSE)</f>
        <v>LUTLU06</v>
      </c>
      <c r="F801" t="str">
        <f>VLOOKUP(E801,[1]!Species_table[[ID_new]:[Sci_name_new]],2,FALSE)</f>
        <v>Lutjanus bohar</v>
      </c>
      <c r="G801" t="str">
        <f>VLOOKUP(E801,[1]!Species_table[[ID_new]:[fam_new]],3,FALSE)</f>
        <v>LUTJANIDAE</v>
      </c>
      <c r="H801" t="s">
        <v>29</v>
      </c>
      <c r="I801">
        <f t="shared" si="12"/>
        <v>1</v>
      </c>
      <c r="J801">
        <v>5.17</v>
      </c>
      <c r="K801">
        <v>1</v>
      </c>
      <c r="L801">
        <v>0</v>
      </c>
      <c r="M801">
        <v>37.325499999999998</v>
      </c>
      <c r="N801">
        <v>21.001999999999999</v>
      </c>
      <c r="O801">
        <v>2</v>
      </c>
      <c r="Q801" t="s">
        <v>23</v>
      </c>
      <c r="R801" s="1">
        <v>41443.695833333331</v>
      </c>
      <c r="S801" s="1">
        <v>41444.344444444447</v>
      </c>
      <c r="T801">
        <v>15.567</v>
      </c>
      <c r="U801">
        <v>169</v>
      </c>
      <c r="V801">
        <v>170</v>
      </c>
      <c r="W801">
        <v>16.7</v>
      </c>
      <c r="X801">
        <v>8.2669999999999995</v>
      </c>
    </row>
    <row r="802" spans="1:24" x14ac:dyDescent="0.2">
      <c r="A802">
        <v>2013002</v>
      </c>
      <c r="B802">
        <v>244</v>
      </c>
      <c r="C802">
        <v>2013002244</v>
      </c>
      <c r="D802" t="s">
        <v>35</v>
      </c>
      <c r="E802" t="str">
        <f>VLOOKUP(D802,[1]!Species_table[[SpeciesID]:[ID_new]],5,FALSE)</f>
        <v>SEREP12</v>
      </c>
      <c r="F802" t="str">
        <f>VLOOKUP(E802,[1]!Species_table[[ID_new]:[Sci_name_new]],2,FALSE)</f>
        <v>Epinephelus fuscoguttatus</v>
      </c>
      <c r="G802" t="str">
        <f>VLOOKUP(E802,[1]!Species_table[[ID_new]:[fam_new]],3,FALSE)</f>
        <v>SERRANIDAE</v>
      </c>
      <c r="H802" t="s">
        <v>36</v>
      </c>
      <c r="I802">
        <f t="shared" si="12"/>
        <v>1</v>
      </c>
      <c r="J802">
        <v>7.42</v>
      </c>
      <c r="K802">
        <v>1</v>
      </c>
      <c r="L802">
        <v>0</v>
      </c>
      <c r="M802">
        <v>37.325499999999998</v>
      </c>
      <c r="N802">
        <v>21.001999999999999</v>
      </c>
      <c r="O802">
        <v>2</v>
      </c>
      <c r="Q802" t="s">
        <v>23</v>
      </c>
      <c r="R802" s="1">
        <v>41443.695833333331</v>
      </c>
      <c r="S802" s="1">
        <v>41444.344444444447</v>
      </c>
      <c r="T802">
        <v>15.567</v>
      </c>
      <c r="U802">
        <v>169</v>
      </c>
      <c r="V802">
        <v>170</v>
      </c>
      <c r="W802">
        <v>16.7</v>
      </c>
      <c r="X802">
        <v>8.2669999999999995</v>
      </c>
    </row>
    <row r="803" spans="1:24" x14ac:dyDescent="0.2">
      <c r="A803">
        <v>2013002</v>
      </c>
      <c r="B803">
        <v>245</v>
      </c>
      <c r="C803">
        <v>2013002245</v>
      </c>
      <c r="D803" t="s">
        <v>28</v>
      </c>
      <c r="E803" t="str">
        <f>VLOOKUP(D803,[1]!Species_table[[SpeciesID]:[ID_new]],5,FALSE)</f>
        <v>LUTLU06</v>
      </c>
      <c r="F803" t="str">
        <f>VLOOKUP(E803,[1]!Species_table[[ID_new]:[Sci_name_new]],2,FALSE)</f>
        <v>Lutjanus bohar</v>
      </c>
      <c r="G803" t="str">
        <f>VLOOKUP(E803,[1]!Species_table[[ID_new]:[fam_new]],3,FALSE)</f>
        <v>LUTJANIDAE</v>
      </c>
      <c r="H803" t="s">
        <v>29</v>
      </c>
      <c r="I803">
        <f t="shared" si="12"/>
        <v>1</v>
      </c>
      <c r="J803">
        <v>3.64</v>
      </c>
      <c r="K803">
        <v>1</v>
      </c>
      <c r="L803">
        <v>0</v>
      </c>
      <c r="M803">
        <v>37.324333330000002</v>
      </c>
      <c r="N803">
        <v>20.998999999999999</v>
      </c>
      <c r="O803">
        <v>2</v>
      </c>
      <c r="Q803" t="s">
        <v>23</v>
      </c>
      <c r="R803" s="1">
        <v>41443.699305555558</v>
      </c>
      <c r="S803" s="1">
        <v>41444.331250000003</v>
      </c>
      <c r="T803">
        <v>15.183</v>
      </c>
      <c r="U803">
        <v>169</v>
      </c>
      <c r="V803">
        <v>170</v>
      </c>
      <c r="W803">
        <v>16.783000000000001</v>
      </c>
      <c r="X803">
        <v>7.95</v>
      </c>
    </row>
    <row r="804" spans="1:24" x14ac:dyDescent="0.2">
      <c r="A804">
        <v>2013002</v>
      </c>
      <c r="B804">
        <v>245</v>
      </c>
      <c r="C804">
        <v>2013002245</v>
      </c>
      <c r="D804" t="s">
        <v>40</v>
      </c>
      <c r="E804" t="str">
        <f>VLOOKUP(D804,[1]!Species_table[[SpeciesID]:[ID_new]],5,FALSE)</f>
        <v>SERAE01</v>
      </c>
      <c r="F804" t="str">
        <f>VLOOKUP(E804,[1]!Species_table[[ID_new]:[Sci_name_new]],2,FALSE)</f>
        <v>Cephaplpholis rogaa</v>
      </c>
      <c r="G804" t="str">
        <f>VLOOKUP(E804,[1]!Species_table[[ID_new]:[fam_new]],3,FALSE)</f>
        <v>SERRANIDAE</v>
      </c>
      <c r="H804" t="s">
        <v>36</v>
      </c>
      <c r="I804">
        <f t="shared" si="12"/>
        <v>1</v>
      </c>
      <c r="J804">
        <v>0.67</v>
      </c>
      <c r="K804">
        <v>1</v>
      </c>
      <c r="L804">
        <v>0</v>
      </c>
      <c r="M804">
        <v>37.324333330000002</v>
      </c>
      <c r="N804">
        <v>20.998999999999999</v>
      </c>
      <c r="O804">
        <v>2</v>
      </c>
      <c r="Q804" t="s">
        <v>23</v>
      </c>
      <c r="R804" s="1">
        <v>41443.699305555558</v>
      </c>
      <c r="S804" s="1">
        <v>41444.331250000003</v>
      </c>
      <c r="T804">
        <v>15.183</v>
      </c>
      <c r="U804">
        <v>169</v>
      </c>
      <c r="V804">
        <v>170</v>
      </c>
      <c r="W804">
        <v>16.783000000000001</v>
      </c>
      <c r="X804">
        <v>7.95</v>
      </c>
    </row>
    <row r="805" spans="1:24" x14ac:dyDescent="0.2">
      <c r="A805">
        <v>2013002</v>
      </c>
      <c r="B805">
        <v>246</v>
      </c>
      <c r="C805">
        <v>2013002246</v>
      </c>
      <c r="D805" t="s">
        <v>33</v>
      </c>
      <c r="E805" t="str">
        <f>VLOOKUP(D805,[1]!Species_table[[SpeciesID]:[ID_new]],5,FALSE)</f>
        <v>LUTLU04</v>
      </c>
      <c r="F805" t="str">
        <f>VLOOKUP(E805,[1]!Species_table[[ID_new]:[Sci_name_new]],2,FALSE)</f>
        <v>Lutjanus gibbus</v>
      </c>
      <c r="G805" t="str">
        <f>VLOOKUP(E805,[1]!Species_table[[ID_new]:[fam_new]],3,FALSE)</f>
        <v>LUTJANIDAE</v>
      </c>
      <c r="H805" t="s">
        <v>29</v>
      </c>
      <c r="I805">
        <f t="shared" si="12"/>
        <v>1</v>
      </c>
      <c r="J805">
        <v>0.76</v>
      </c>
      <c r="K805">
        <v>1</v>
      </c>
      <c r="L805">
        <v>0</v>
      </c>
      <c r="M805">
        <v>37.326166669999999</v>
      </c>
      <c r="N805">
        <v>20.99516667</v>
      </c>
      <c r="O805">
        <v>2</v>
      </c>
      <c r="Q805" t="s">
        <v>23</v>
      </c>
      <c r="R805" s="1">
        <v>41443.70416666667</v>
      </c>
      <c r="S805" s="1">
        <v>41444.336805555555</v>
      </c>
      <c r="T805">
        <v>15.2</v>
      </c>
      <c r="U805">
        <v>169</v>
      </c>
      <c r="V805">
        <v>170</v>
      </c>
      <c r="W805">
        <v>16.899999999999999</v>
      </c>
      <c r="X805">
        <v>8.0830000000000002</v>
      </c>
    </row>
    <row r="806" spans="1:24" x14ac:dyDescent="0.2">
      <c r="A806">
        <v>2013002</v>
      </c>
      <c r="B806">
        <v>246</v>
      </c>
      <c r="C806">
        <v>2013002246</v>
      </c>
      <c r="D806" t="s">
        <v>32</v>
      </c>
      <c r="E806" t="str">
        <f>VLOOKUP(D806,[1]!Species_table[[SpeciesID]:[ID_new]],5,FALSE)</f>
        <v>MURGY13</v>
      </c>
      <c r="F806" t="str">
        <f>VLOOKUP(E806,[1]!Species_table[[ID_new]:[Sci_name_new]],2,FALSE)</f>
        <v>Gymnothorax javanicus</v>
      </c>
      <c r="G806" t="str">
        <f>VLOOKUP(E806,[1]!Species_table[[ID_new]:[fam_new]],3,FALSE)</f>
        <v>MURAENIDAE</v>
      </c>
      <c r="H806" t="s">
        <v>27</v>
      </c>
      <c r="I806">
        <f t="shared" si="12"/>
        <v>0</v>
      </c>
      <c r="J806">
        <v>6.53</v>
      </c>
      <c r="K806">
        <v>1</v>
      </c>
      <c r="L806">
        <v>0</v>
      </c>
      <c r="M806">
        <v>37.326166669999999</v>
      </c>
      <c r="N806">
        <v>20.99516667</v>
      </c>
      <c r="O806">
        <v>2</v>
      </c>
      <c r="Q806" t="s">
        <v>23</v>
      </c>
      <c r="R806" s="1">
        <v>41443.70416666667</v>
      </c>
      <c r="S806" s="1">
        <v>41444.336805555555</v>
      </c>
      <c r="T806">
        <v>15.2</v>
      </c>
      <c r="U806">
        <v>169</v>
      </c>
      <c r="V806">
        <v>170</v>
      </c>
      <c r="W806">
        <v>16.899999999999999</v>
      </c>
      <c r="X806">
        <v>8.0830000000000002</v>
      </c>
    </row>
    <row r="807" spans="1:24" x14ac:dyDescent="0.2">
      <c r="A807">
        <v>2013002</v>
      </c>
      <c r="B807">
        <v>246</v>
      </c>
      <c r="C807">
        <v>2013002246</v>
      </c>
      <c r="D807" t="s">
        <v>40</v>
      </c>
      <c r="E807" t="str">
        <f>VLOOKUP(D807,[1]!Species_table[[SpeciesID]:[ID_new]],5,FALSE)</f>
        <v>SERAE01</v>
      </c>
      <c r="F807" t="str">
        <f>VLOOKUP(E807,[1]!Species_table[[ID_new]:[Sci_name_new]],2,FALSE)</f>
        <v>Cephaplpholis rogaa</v>
      </c>
      <c r="G807" t="str">
        <f>VLOOKUP(E807,[1]!Species_table[[ID_new]:[fam_new]],3,FALSE)</f>
        <v>SERRANIDAE</v>
      </c>
      <c r="H807" t="s">
        <v>36</v>
      </c>
      <c r="I807">
        <f t="shared" si="12"/>
        <v>1</v>
      </c>
      <c r="J807">
        <v>0.59</v>
      </c>
      <c r="K807">
        <v>1</v>
      </c>
      <c r="L807">
        <v>0</v>
      </c>
      <c r="M807">
        <v>37.326166669999999</v>
      </c>
      <c r="N807">
        <v>20.99516667</v>
      </c>
      <c r="O807">
        <v>2</v>
      </c>
      <c r="Q807" t="s">
        <v>23</v>
      </c>
      <c r="R807" s="1">
        <v>41443.70416666667</v>
      </c>
      <c r="S807" s="1">
        <v>41444.336805555555</v>
      </c>
      <c r="T807">
        <v>15.2</v>
      </c>
      <c r="U807">
        <v>169</v>
      </c>
      <c r="V807">
        <v>170</v>
      </c>
      <c r="W807">
        <v>16.899999999999999</v>
      </c>
      <c r="X807">
        <v>8.0830000000000002</v>
      </c>
    </row>
    <row r="808" spans="1:24" x14ac:dyDescent="0.2">
      <c r="A808">
        <v>2013002</v>
      </c>
      <c r="B808">
        <v>247</v>
      </c>
      <c r="C808">
        <v>2013002247</v>
      </c>
      <c r="D808" t="s">
        <v>26</v>
      </c>
      <c r="E808" t="str">
        <f>VLOOKUP(D808,[1]!Species_table[[SpeciesID]:[ID_new]],5,FALSE)</f>
        <v>NOCATCH</v>
      </c>
      <c r="F808" t="str">
        <f>VLOOKUP(E808,[1]!Species_table[[ID_new]:[Sci_name_new]],2,FALSE)</f>
        <v>NO CATCH</v>
      </c>
      <c r="G808" t="str">
        <f>VLOOKUP(E808,[1]!Species_table[[ID_new]:[fam_new]],3,FALSE)</f>
        <v>NO CATCH</v>
      </c>
      <c r="H808" t="s">
        <v>27</v>
      </c>
      <c r="I808">
        <f t="shared" si="12"/>
        <v>0</v>
      </c>
      <c r="J808">
        <v>0</v>
      </c>
      <c r="K808">
        <v>0</v>
      </c>
      <c r="L808">
        <v>0</v>
      </c>
      <c r="M808">
        <v>37.315666669999999</v>
      </c>
      <c r="N808">
        <v>21.003833329999999</v>
      </c>
      <c r="O808">
        <v>2</v>
      </c>
      <c r="Q808" t="s">
        <v>38</v>
      </c>
      <c r="R808" s="1">
        <v>41443.756944444445</v>
      </c>
      <c r="S808" s="1">
        <v>41444.760416666664</v>
      </c>
      <c r="T808">
        <v>24.1</v>
      </c>
      <c r="U808">
        <v>169</v>
      </c>
      <c r="V808">
        <v>170</v>
      </c>
      <c r="W808">
        <v>18.167000000000002</v>
      </c>
      <c r="X808">
        <v>18.25</v>
      </c>
    </row>
    <row r="809" spans="1:24" x14ac:dyDescent="0.2">
      <c r="A809">
        <v>2013002</v>
      </c>
      <c r="B809">
        <v>248</v>
      </c>
      <c r="C809">
        <v>2013002248</v>
      </c>
      <c r="D809" t="s">
        <v>26</v>
      </c>
      <c r="E809" t="str">
        <f>VLOOKUP(D809,[1]!Species_table[[SpeciesID]:[ID_new]],5,FALSE)</f>
        <v>NOCATCH</v>
      </c>
      <c r="F809" t="str">
        <f>VLOOKUP(E809,[1]!Species_table[[ID_new]:[Sci_name_new]],2,FALSE)</f>
        <v>NO CATCH</v>
      </c>
      <c r="G809" t="str">
        <f>VLOOKUP(E809,[1]!Species_table[[ID_new]:[fam_new]],3,FALSE)</f>
        <v>NO CATCH</v>
      </c>
      <c r="H809" t="s">
        <v>27</v>
      </c>
      <c r="I809">
        <f t="shared" si="12"/>
        <v>0</v>
      </c>
      <c r="J809">
        <v>0</v>
      </c>
      <c r="K809">
        <v>0</v>
      </c>
      <c r="L809">
        <v>10</v>
      </c>
      <c r="M809">
        <v>37.209499999999998</v>
      </c>
      <c r="N809">
        <v>20.910666670000001</v>
      </c>
      <c r="O809">
        <v>2</v>
      </c>
      <c r="Q809" t="s">
        <v>23</v>
      </c>
      <c r="R809" s="1">
        <v>41445.622916666667</v>
      </c>
      <c r="S809" s="1">
        <v>41446.271527777775</v>
      </c>
      <c r="T809">
        <v>15.583</v>
      </c>
      <c r="U809">
        <v>171</v>
      </c>
      <c r="V809">
        <v>172</v>
      </c>
      <c r="W809">
        <v>14.95</v>
      </c>
      <c r="X809">
        <v>6.5170000000000003</v>
      </c>
    </row>
    <row r="810" spans="1:24" x14ac:dyDescent="0.2">
      <c r="A810">
        <v>2013002</v>
      </c>
      <c r="B810">
        <v>249</v>
      </c>
      <c r="C810">
        <v>2013002249</v>
      </c>
      <c r="D810" t="s">
        <v>28</v>
      </c>
      <c r="E810" t="str">
        <f>VLOOKUP(D810,[1]!Species_table[[SpeciesID]:[ID_new]],5,FALSE)</f>
        <v>LUTLU06</v>
      </c>
      <c r="F810" t="str">
        <f>VLOOKUP(E810,[1]!Species_table[[ID_new]:[Sci_name_new]],2,FALSE)</f>
        <v>Lutjanus bohar</v>
      </c>
      <c r="G810" t="str">
        <f>VLOOKUP(E810,[1]!Species_table[[ID_new]:[fam_new]],3,FALSE)</f>
        <v>LUTJANIDAE</v>
      </c>
      <c r="H810" t="s">
        <v>29</v>
      </c>
      <c r="I810">
        <f t="shared" si="12"/>
        <v>1</v>
      </c>
      <c r="J810">
        <v>3.51</v>
      </c>
      <c r="K810">
        <v>1</v>
      </c>
      <c r="L810">
        <v>20</v>
      </c>
      <c r="M810">
        <v>37.20333333</v>
      </c>
      <c r="N810">
        <v>20.907166669999999</v>
      </c>
      <c r="O810">
        <v>2</v>
      </c>
      <c r="Q810" t="s">
        <v>23</v>
      </c>
      <c r="R810" s="1">
        <v>41445.630555555559</v>
      </c>
      <c r="S810" s="1">
        <v>41446.277777777781</v>
      </c>
      <c r="T810">
        <v>15.55</v>
      </c>
      <c r="U810">
        <v>171</v>
      </c>
      <c r="V810">
        <v>172</v>
      </c>
      <c r="W810">
        <v>15.132999999999999</v>
      </c>
      <c r="X810">
        <v>6.6669999999999998</v>
      </c>
    </row>
    <row r="811" spans="1:24" x14ac:dyDescent="0.2">
      <c r="A811">
        <v>2013002</v>
      </c>
      <c r="B811">
        <v>250</v>
      </c>
      <c r="C811">
        <v>2013002250</v>
      </c>
      <c r="D811" t="s">
        <v>26</v>
      </c>
      <c r="E811" t="str">
        <f>VLOOKUP(D811,[1]!Species_table[[SpeciesID]:[ID_new]],5,FALSE)</f>
        <v>NOCATCH</v>
      </c>
      <c r="F811" t="str">
        <f>VLOOKUP(E811,[1]!Species_table[[ID_new]:[Sci_name_new]],2,FALSE)</f>
        <v>NO CATCH</v>
      </c>
      <c r="G811" t="str">
        <f>VLOOKUP(E811,[1]!Species_table[[ID_new]:[fam_new]],3,FALSE)</f>
        <v>NO CATCH</v>
      </c>
      <c r="H811" t="s">
        <v>27</v>
      </c>
      <c r="I811">
        <f t="shared" si="12"/>
        <v>0</v>
      </c>
      <c r="J811">
        <v>0</v>
      </c>
      <c r="K811">
        <v>0</v>
      </c>
      <c r="L811">
        <v>43</v>
      </c>
      <c r="M811">
        <v>37.202500000000001</v>
      </c>
      <c r="N811">
        <v>20.898666670000001</v>
      </c>
      <c r="O811">
        <v>2</v>
      </c>
      <c r="Q811" t="s">
        <v>23</v>
      </c>
      <c r="R811" s="1">
        <v>41445.638194444444</v>
      </c>
      <c r="S811" s="1">
        <v>41446.28402777778</v>
      </c>
      <c r="T811">
        <v>15.5</v>
      </c>
      <c r="U811">
        <v>171</v>
      </c>
      <c r="V811">
        <v>172</v>
      </c>
      <c r="W811">
        <v>15.317</v>
      </c>
      <c r="X811">
        <v>6.8170000000000002</v>
      </c>
    </row>
    <row r="812" spans="1:24" x14ac:dyDescent="0.2">
      <c r="A812">
        <v>2013002</v>
      </c>
      <c r="B812">
        <v>251</v>
      </c>
      <c r="C812">
        <v>2013002251</v>
      </c>
      <c r="D812" t="s">
        <v>26</v>
      </c>
      <c r="E812" t="str">
        <f>VLOOKUP(D812,[1]!Species_table[[SpeciesID]:[ID_new]],5,FALSE)</f>
        <v>NOCATCH</v>
      </c>
      <c r="F812" t="str">
        <f>VLOOKUP(E812,[1]!Species_table[[ID_new]:[Sci_name_new]],2,FALSE)</f>
        <v>NO CATCH</v>
      </c>
      <c r="G812" t="str">
        <f>VLOOKUP(E812,[1]!Species_table[[ID_new]:[fam_new]],3,FALSE)</f>
        <v>NO CATCH</v>
      </c>
      <c r="H812" t="s">
        <v>27</v>
      </c>
      <c r="I812">
        <f t="shared" si="12"/>
        <v>0</v>
      </c>
      <c r="J812">
        <v>0</v>
      </c>
      <c r="K812">
        <v>0</v>
      </c>
      <c r="L812">
        <v>42</v>
      </c>
      <c r="M812">
        <v>37.205166669999997</v>
      </c>
      <c r="N812">
        <v>20.891500000000001</v>
      </c>
      <c r="O812">
        <v>2</v>
      </c>
      <c r="Q812" t="s">
        <v>23</v>
      </c>
      <c r="R812" s="1">
        <v>41445.644444444442</v>
      </c>
      <c r="S812" s="1">
        <v>41446.290277777778</v>
      </c>
      <c r="T812">
        <v>15.5</v>
      </c>
      <c r="U812">
        <v>171</v>
      </c>
      <c r="V812">
        <v>172</v>
      </c>
      <c r="W812">
        <v>15.467000000000001</v>
      </c>
      <c r="X812">
        <v>6.9669999999999996</v>
      </c>
    </row>
    <row r="813" spans="1:24" x14ac:dyDescent="0.2">
      <c r="A813">
        <v>2013002</v>
      </c>
      <c r="B813">
        <v>252</v>
      </c>
      <c r="C813">
        <v>2013002252</v>
      </c>
      <c r="D813" t="s">
        <v>26</v>
      </c>
      <c r="E813" t="str">
        <f>VLOOKUP(D813,[1]!Species_table[[SpeciesID]:[ID_new]],5,FALSE)</f>
        <v>NOCATCH</v>
      </c>
      <c r="F813" t="str">
        <f>VLOOKUP(E813,[1]!Species_table[[ID_new]:[Sci_name_new]],2,FALSE)</f>
        <v>NO CATCH</v>
      </c>
      <c r="G813" t="str">
        <f>VLOOKUP(E813,[1]!Species_table[[ID_new]:[fam_new]],3,FALSE)</f>
        <v>NO CATCH</v>
      </c>
      <c r="H813" t="s">
        <v>27</v>
      </c>
      <c r="I813">
        <f t="shared" si="12"/>
        <v>0</v>
      </c>
      <c r="J813">
        <v>0</v>
      </c>
      <c r="K813">
        <v>0</v>
      </c>
      <c r="L813">
        <v>46</v>
      </c>
      <c r="M813">
        <v>37.205500000000001</v>
      </c>
      <c r="N813">
        <v>20.885000000000002</v>
      </c>
      <c r="O813">
        <v>2</v>
      </c>
      <c r="Q813" t="s">
        <v>23</v>
      </c>
      <c r="R813" s="1">
        <v>41445.649305555555</v>
      </c>
      <c r="S813" s="1">
        <v>41446.29791666667</v>
      </c>
      <c r="T813">
        <v>15.567</v>
      </c>
      <c r="U813">
        <v>171</v>
      </c>
      <c r="V813">
        <v>172</v>
      </c>
      <c r="W813">
        <v>15.583</v>
      </c>
      <c r="X813">
        <v>7.15</v>
      </c>
    </row>
    <row r="814" spans="1:24" x14ac:dyDescent="0.2">
      <c r="A814">
        <v>2013002</v>
      </c>
      <c r="B814">
        <v>253</v>
      </c>
      <c r="C814">
        <v>2013002253</v>
      </c>
      <c r="D814" t="s">
        <v>28</v>
      </c>
      <c r="E814" t="str">
        <f>VLOOKUP(D814,[1]!Species_table[[SpeciesID]:[ID_new]],5,FALSE)</f>
        <v>LUTLU06</v>
      </c>
      <c r="F814" t="str">
        <f>VLOOKUP(E814,[1]!Species_table[[ID_new]:[Sci_name_new]],2,FALSE)</f>
        <v>Lutjanus bohar</v>
      </c>
      <c r="G814" t="str">
        <f>VLOOKUP(E814,[1]!Species_table[[ID_new]:[fam_new]],3,FALSE)</f>
        <v>LUTJANIDAE</v>
      </c>
      <c r="H814" t="s">
        <v>29</v>
      </c>
      <c r="I814">
        <f t="shared" si="12"/>
        <v>1</v>
      </c>
      <c r="J814">
        <v>3.28</v>
      </c>
      <c r="K814">
        <v>1</v>
      </c>
      <c r="L814">
        <v>14</v>
      </c>
      <c r="M814">
        <v>37.209166670000002</v>
      </c>
      <c r="N814">
        <v>20.884166669999999</v>
      </c>
      <c r="O814">
        <v>2</v>
      </c>
      <c r="Q814" t="s">
        <v>23</v>
      </c>
      <c r="R814" s="1">
        <v>41445.65347222222</v>
      </c>
      <c r="S814" s="1">
        <v>41446.306250000001</v>
      </c>
      <c r="T814">
        <v>15.667</v>
      </c>
      <c r="U814">
        <v>171</v>
      </c>
      <c r="V814">
        <v>172</v>
      </c>
      <c r="W814">
        <v>15.683</v>
      </c>
      <c r="X814">
        <v>7.35</v>
      </c>
    </row>
    <row r="815" spans="1:24" x14ac:dyDescent="0.2">
      <c r="A815">
        <v>2013002</v>
      </c>
      <c r="B815">
        <v>254</v>
      </c>
      <c r="C815">
        <v>2013002254</v>
      </c>
      <c r="D815" t="s">
        <v>26</v>
      </c>
      <c r="E815" t="str">
        <f>VLOOKUP(D815,[1]!Species_table[[SpeciesID]:[ID_new]],5,FALSE)</f>
        <v>NOCATCH</v>
      </c>
      <c r="F815" t="str">
        <f>VLOOKUP(E815,[1]!Species_table[[ID_new]:[Sci_name_new]],2,FALSE)</f>
        <v>NO CATCH</v>
      </c>
      <c r="G815" t="str">
        <f>VLOOKUP(E815,[1]!Species_table[[ID_new]:[fam_new]],3,FALSE)</f>
        <v>NO CATCH</v>
      </c>
      <c r="H815" t="s">
        <v>27</v>
      </c>
      <c r="I815">
        <f t="shared" si="12"/>
        <v>0</v>
      </c>
      <c r="J815">
        <v>0</v>
      </c>
      <c r="K815">
        <v>0</v>
      </c>
      <c r="L815">
        <v>48</v>
      </c>
      <c r="M815">
        <v>37.209833330000002</v>
      </c>
      <c r="N815">
        <v>20.877833330000001</v>
      </c>
      <c r="O815">
        <v>2</v>
      </c>
      <c r="Q815" t="s">
        <v>23</v>
      </c>
      <c r="R815" s="1">
        <v>41445.658333333333</v>
      </c>
      <c r="S815" s="1">
        <v>41446.3125</v>
      </c>
      <c r="T815">
        <v>15.7</v>
      </c>
      <c r="U815">
        <v>171</v>
      </c>
      <c r="V815">
        <v>172</v>
      </c>
      <c r="W815">
        <v>15.8</v>
      </c>
      <c r="X815">
        <v>7.5</v>
      </c>
    </row>
    <row r="816" spans="1:24" x14ac:dyDescent="0.2">
      <c r="A816">
        <v>2013002</v>
      </c>
      <c r="B816">
        <v>255</v>
      </c>
      <c r="C816">
        <v>2013002255</v>
      </c>
      <c r="D816" t="s">
        <v>132</v>
      </c>
      <c r="E816" t="str">
        <f>VLOOKUP(D816,[1]!Species_table[[SpeciesID]:[ID_new]],5,FALSE)</f>
        <v>LABCH10</v>
      </c>
      <c r="F816" t="str">
        <f>VLOOKUP(E816,[1]!Species_table[[ID_new]:[Sci_name_new]],2,FALSE)</f>
        <v>Cheilinus lunulatus</v>
      </c>
      <c r="G816" t="str">
        <f>VLOOKUP(E816,[1]!Species_table[[ID_new]:[fam_new]],3,FALSE)</f>
        <v>LABRIDAE</v>
      </c>
      <c r="H816" t="s">
        <v>27</v>
      </c>
      <c r="I816">
        <f t="shared" si="12"/>
        <v>0</v>
      </c>
      <c r="J816">
        <v>0.13</v>
      </c>
      <c r="K816">
        <v>1</v>
      </c>
      <c r="L816">
        <v>27</v>
      </c>
      <c r="M816">
        <v>37.216500000000003</v>
      </c>
      <c r="N816">
        <v>20.874166670000001</v>
      </c>
      <c r="O816">
        <v>2</v>
      </c>
      <c r="Q816" t="s">
        <v>23</v>
      </c>
      <c r="R816" s="1">
        <v>41445.662499999999</v>
      </c>
      <c r="S816" s="1">
        <v>41446.318055555559</v>
      </c>
      <c r="T816">
        <v>15.733000000000001</v>
      </c>
      <c r="U816">
        <v>171</v>
      </c>
      <c r="V816">
        <v>172</v>
      </c>
      <c r="W816">
        <v>15.9</v>
      </c>
      <c r="X816">
        <v>7.633</v>
      </c>
    </row>
    <row r="817" spans="1:24" x14ac:dyDescent="0.2">
      <c r="A817">
        <v>2013002</v>
      </c>
      <c r="B817">
        <v>255</v>
      </c>
      <c r="C817">
        <v>2013002255</v>
      </c>
      <c r="D817" t="s">
        <v>45</v>
      </c>
      <c r="E817" t="str">
        <f>VLOOKUP(D817,[1]!Species_table[[SpeciesID]:[ID_new]],5,FALSE)</f>
        <v>LETLE02</v>
      </c>
      <c r="F817" t="str">
        <f>VLOOKUP(E817,[1]!Species_table[[ID_new]:[Sci_name_new]],2,FALSE)</f>
        <v>Lethrinus lentjan</v>
      </c>
      <c r="G817" t="str">
        <f>VLOOKUP(E817,[1]!Species_table[[ID_new]:[fam_new]],3,FALSE)</f>
        <v>LETHRINIDAE</v>
      </c>
      <c r="H817" t="s">
        <v>44</v>
      </c>
      <c r="I817">
        <f t="shared" si="12"/>
        <v>1</v>
      </c>
      <c r="J817">
        <v>0.48</v>
      </c>
      <c r="K817">
        <v>1</v>
      </c>
      <c r="L817">
        <v>27</v>
      </c>
      <c r="M817">
        <v>37.216500000000003</v>
      </c>
      <c r="N817">
        <v>20.874166670000001</v>
      </c>
      <c r="O817">
        <v>2</v>
      </c>
      <c r="Q817" t="s">
        <v>23</v>
      </c>
      <c r="R817" s="1">
        <v>41445.662499999999</v>
      </c>
      <c r="S817" s="1">
        <v>41446.318055555559</v>
      </c>
      <c r="T817">
        <v>15.733000000000001</v>
      </c>
      <c r="U817">
        <v>171</v>
      </c>
      <c r="V817">
        <v>172</v>
      </c>
      <c r="W817">
        <v>15.9</v>
      </c>
      <c r="X817">
        <v>7.633</v>
      </c>
    </row>
    <row r="818" spans="1:24" x14ac:dyDescent="0.2">
      <c r="A818">
        <v>2013002</v>
      </c>
      <c r="B818">
        <v>256</v>
      </c>
      <c r="C818">
        <v>2013002256</v>
      </c>
      <c r="D818" t="s">
        <v>28</v>
      </c>
      <c r="E818" t="str">
        <f>VLOOKUP(D818,[1]!Species_table[[SpeciesID]:[ID_new]],5,FALSE)</f>
        <v>LUTLU06</v>
      </c>
      <c r="F818" t="str">
        <f>VLOOKUP(E818,[1]!Species_table[[ID_new]:[Sci_name_new]],2,FALSE)</f>
        <v>Lutjanus bohar</v>
      </c>
      <c r="G818" t="str">
        <f>VLOOKUP(E818,[1]!Species_table[[ID_new]:[fam_new]],3,FALSE)</f>
        <v>LUTJANIDAE</v>
      </c>
      <c r="H818" t="s">
        <v>29</v>
      </c>
      <c r="I818">
        <f t="shared" si="12"/>
        <v>1</v>
      </c>
      <c r="J818">
        <v>1</v>
      </c>
      <c r="K818">
        <v>1</v>
      </c>
      <c r="L818">
        <v>11</v>
      </c>
      <c r="M818">
        <v>37.222999999999999</v>
      </c>
      <c r="N818">
        <v>20.883500000000002</v>
      </c>
      <c r="O818">
        <v>2</v>
      </c>
      <c r="Q818" t="s">
        <v>23</v>
      </c>
      <c r="R818" s="1">
        <v>41445.669444444444</v>
      </c>
      <c r="S818" s="1">
        <v>41446.324305555558</v>
      </c>
      <c r="T818">
        <v>15.733000000000001</v>
      </c>
      <c r="U818">
        <v>171</v>
      </c>
      <c r="V818">
        <v>172</v>
      </c>
      <c r="W818">
        <v>16.067</v>
      </c>
      <c r="X818">
        <v>7.7830000000000004</v>
      </c>
    </row>
    <row r="819" spans="1:24" x14ac:dyDescent="0.2">
      <c r="A819">
        <v>2013002</v>
      </c>
      <c r="B819">
        <v>257</v>
      </c>
      <c r="C819">
        <v>2013002257</v>
      </c>
      <c r="D819" t="s">
        <v>26</v>
      </c>
      <c r="E819" t="str">
        <f>VLOOKUP(D819,[1]!Species_table[[SpeciesID]:[ID_new]],5,FALSE)</f>
        <v>NOCATCH</v>
      </c>
      <c r="F819" t="str">
        <f>VLOOKUP(E819,[1]!Species_table[[ID_new]:[Sci_name_new]],2,FALSE)</f>
        <v>NO CATCH</v>
      </c>
      <c r="G819" t="str">
        <f>VLOOKUP(E819,[1]!Species_table[[ID_new]:[fam_new]],3,FALSE)</f>
        <v>NO CATCH</v>
      </c>
      <c r="H819" t="s">
        <v>27</v>
      </c>
      <c r="I819">
        <f t="shared" si="12"/>
        <v>0</v>
      </c>
      <c r="J819">
        <v>0</v>
      </c>
      <c r="K819">
        <v>0</v>
      </c>
      <c r="L819">
        <v>5</v>
      </c>
      <c r="M819">
        <v>37.230333330000001</v>
      </c>
      <c r="N819">
        <v>20.893999999999998</v>
      </c>
      <c r="O819">
        <v>2</v>
      </c>
      <c r="Q819" t="s">
        <v>23</v>
      </c>
      <c r="R819" s="1">
        <v>41445.675000000003</v>
      </c>
      <c r="S819" s="1">
        <v>41446.331250000003</v>
      </c>
      <c r="T819">
        <v>15.75</v>
      </c>
      <c r="U819">
        <v>171</v>
      </c>
      <c r="V819">
        <v>172</v>
      </c>
      <c r="W819">
        <v>16.2</v>
      </c>
      <c r="X819">
        <v>7.95</v>
      </c>
    </row>
    <row r="820" spans="1:24" x14ac:dyDescent="0.2">
      <c r="A820">
        <v>2013002</v>
      </c>
      <c r="B820">
        <v>258</v>
      </c>
      <c r="C820">
        <v>2013002258</v>
      </c>
      <c r="D820" t="s">
        <v>26</v>
      </c>
      <c r="E820" t="str">
        <f>VLOOKUP(D820,[1]!Species_table[[SpeciesID]:[ID_new]],5,FALSE)</f>
        <v>NOCATCH</v>
      </c>
      <c r="F820" t="str">
        <f>VLOOKUP(E820,[1]!Species_table[[ID_new]:[Sci_name_new]],2,FALSE)</f>
        <v>NO CATCH</v>
      </c>
      <c r="G820" t="str">
        <f>VLOOKUP(E820,[1]!Species_table[[ID_new]:[fam_new]],3,FALSE)</f>
        <v>NO CATCH</v>
      </c>
      <c r="H820" t="s">
        <v>27</v>
      </c>
      <c r="I820">
        <f t="shared" si="12"/>
        <v>0</v>
      </c>
      <c r="J820">
        <v>0</v>
      </c>
      <c r="K820">
        <v>0</v>
      </c>
      <c r="L820">
        <v>15</v>
      </c>
      <c r="M820">
        <v>37.237666670000003</v>
      </c>
      <c r="N820">
        <v>20.898166669999998</v>
      </c>
      <c r="O820">
        <v>2</v>
      </c>
      <c r="Q820" t="s">
        <v>23</v>
      </c>
      <c r="R820" s="1">
        <v>41445.683333333334</v>
      </c>
      <c r="S820" s="1">
        <v>41446.337500000001</v>
      </c>
      <c r="T820">
        <v>15.715999999999999</v>
      </c>
      <c r="U820">
        <v>171</v>
      </c>
      <c r="V820">
        <v>172</v>
      </c>
      <c r="W820">
        <v>16.399999999999999</v>
      </c>
      <c r="X820">
        <v>8.1</v>
      </c>
    </row>
    <row r="821" spans="1:24" x14ac:dyDescent="0.2">
      <c r="A821">
        <v>2013002</v>
      </c>
      <c r="B821">
        <v>259</v>
      </c>
      <c r="C821">
        <v>2013002259</v>
      </c>
      <c r="D821" t="s">
        <v>45</v>
      </c>
      <c r="E821" t="str">
        <f>VLOOKUP(D821,[1]!Species_table[[SpeciesID]:[ID_new]],5,FALSE)</f>
        <v>LETLE02</v>
      </c>
      <c r="F821" t="str">
        <f>VLOOKUP(E821,[1]!Species_table[[ID_new]:[Sci_name_new]],2,FALSE)</f>
        <v>Lethrinus lentjan</v>
      </c>
      <c r="G821" t="str">
        <f>VLOOKUP(E821,[1]!Species_table[[ID_new]:[fam_new]],3,FALSE)</f>
        <v>LETHRINIDAE</v>
      </c>
      <c r="H821" t="s">
        <v>44</v>
      </c>
      <c r="I821">
        <f t="shared" si="12"/>
        <v>1</v>
      </c>
      <c r="J821">
        <v>4.79</v>
      </c>
      <c r="K821">
        <v>3</v>
      </c>
      <c r="L821">
        <v>21</v>
      </c>
      <c r="M821">
        <v>37.247666670000001</v>
      </c>
      <c r="N821">
        <v>20.898166669999998</v>
      </c>
      <c r="O821">
        <v>2</v>
      </c>
      <c r="Q821" t="s">
        <v>23</v>
      </c>
      <c r="R821" s="1">
        <v>41445.689583333333</v>
      </c>
      <c r="S821" s="1">
        <v>41446.344444444447</v>
      </c>
      <c r="T821">
        <v>15.717000000000001</v>
      </c>
      <c r="U821">
        <v>171</v>
      </c>
      <c r="V821">
        <v>172</v>
      </c>
      <c r="W821">
        <v>16.55</v>
      </c>
      <c r="X821">
        <v>8.2669999999999995</v>
      </c>
    </row>
    <row r="822" spans="1:24" x14ac:dyDescent="0.2">
      <c r="A822">
        <v>2013002</v>
      </c>
      <c r="B822">
        <v>259</v>
      </c>
      <c r="C822">
        <v>2013002259</v>
      </c>
      <c r="D822" t="s">
        <v>47</v>
      </c>
      <c r="E822" t="str">
        <f>VLOOKUP(D822,[1]!Species_table[[SpeciesID]:[ID_new]],5,FALSE)</f>
        <v>SEREP07</v>
      </c>
      <c r="F822" t="str">
        <f>VLOOKUP(E822,[1]!Species_table[[ID_new]:[Sci_name_new]],2,FALSE)</f>
        <v>Epinephelus tauvina</v>
      </c>
      <c r="G822" t="str">
        <f>VLOOKUP(E822,[1]!Species_table[[ID_new]:[fam_new]],3,FALSE)</f>
        <v>SERRANIDAE</v>
      </c>
      <c r="H822" t="s">
        <v>36</v>
      </c>
      <c r="I822">
        <f t="shared" si="12"/>
        <v>1</v>
      </c>
      <c r="J822">
        <v>8.58</v>
      </c>
      <c r="K822">
        <v>1</v>
      </c>
      <c r="L822">
        <v>21</v>
      </c>
      <c r="M822">
        <v>37.247666670000001</v>
      </c>
      <c r="N822">
        <v>20.898166669999998</v>
      </c>
      <c r="O822">
        <v>2</v>
      </c>
      <c r="Q822" t="s">
        <v>23</v>
      </c>
      <c r="R822" s="1">
        <v>41445.689583333333</v>
      </c>
      <c r="S822" s="1">
        <v>41446.344444444447</v>
      </c>
      <c r="T822">
        <v>15.717000000000001</v>
      </c>
      <c r="U822">
        <v>171</v>
      </c>
      <c r="V822">
        <v>172</v>
      </c>
      <c r="W822">
        <v>16.55</v>
      </c>
      <c r="X822">
        <v>8.2669999999999995</v>
      </c>
    </row>
    <row r="823" spans="1:24" x14ac:dyDescent="0.2">
      <c r="A823">
        <v>2013002</v>
      </c>
      <c r="B823">
        <v>260</v>
      </c>
      <c r="C823">
        <v>2013002260</v>
      </c>
      <c r="D823" t="s">
        <v>45</v>
      </c>
      <c r="E823" t="str">
        <f>VLOOKUP(D823,[1]!Species_table[[SpeciesID]:[ID_new]],5,FALSE)</f>
        <v>LETLE02</v>
      </c>
      <c r="F823" t="str">
        <f>VLOOKUP(E823,[1]!Species_table[[ID_new]:[Sci_name_new]],2,FALSE)</f>
        <v>Lethrinus lentjan</v>
      </c>
      <c r="G823" t="str">
        <f>VLOOKUP(E823,[1]!Species_table[[ID_new]:[fam_new]],3,FALSE)</f>
        <v>LETHRINIDAE</v>
      </c>
      <c r="H823" t="s">
        <v>44</v>
      </c>
      <c r="I823">
        <f t="shared" si="12"/>
        <v>1</v>
      </c>
      <c r="J823">
        <v>0.88</v>
      </c>
      <c r="K823">
        <v>2</v>
      </c>
      <c r="L823">
        <v>26</v>
      </c>
      <c r="M823">
        <v>37.255000000000003</v>
      </c>
      <c r="N823">
        <v>20.901166669999999</v>
      </c>
      <c r="O823">
        <v>2</v>
      </c>
      <c r="Q823" t="s">
        <v>23</v>
      </c>
      <c r="R823" s="1">
        <v>41445.693749999999</v>
      </c>
      <c r="S823" s="1">
        <v>41446.351388888892</v>
      </c>
      <c r="T823">
        <v>15.8</v>
      </c>
      <c r="U823">
        <v>171</v>
      </c>
      <c r="V823">
        <v>172</v>
      </c>
      <c r="W823">
        <v>16.649999999999999</v>
      </c>
      <c r="X823">
        <v>8.4329999999999998</v>
      </c>
    </row>
    <row r="824" spans="1:24" x14ac:dyDescent="0.2">
      <c r="A824">
        <v>2013002</v>
      </c>
      <c r="B824">
        <v>261</v>
      </c>
      <c r="C824">
        <v>2013002261</v>
      </c>
      <c r="D824" t="s">
        <v>45</v>
      </c>
      <c r="E824" t="str">
        <f>VLOOKUP(D824,[1]!Species_table[[SpeciesID]:[ID_new]],5,FALSE)</f>
        <v>LETLE02</v>
      </c>
      <c r="F824" t="str">
        <f>VLOOKUP(E824,[1]!Species_table[[ID_new]:[Sci_name_new]],2,FALSE)</f>
        <v>Lethrinus lentjan</v>
      </c>
      <c r="G824" t="str">
        <f>VLOOKUP(E824,[1]!Species_table[[ID_new]:[fam_new]],3,FALSE)</f>
        <v>LETHRINIDAE</v>
      </c>
      <c r="H824" t="s">
        <v>44</v>
      </c>
      <c r="I824">
        <f t="shared" si="12"/>
        <v>1</v>
      </c>
      <c r="J824">
        <v>0.63</v>
      </c>
      <c r="K824">
        <v>1</v>
      </c>
      <c r="L824">
        <v>28</v>
      </c>
      <c r="M824">
        <v>37.248666669999999</v>
      </c>
      <c r="N824">
        <v>20.903333329999999</v>
      </c>
      <c r="O824">
        <v>2</v>
      </c>
      <c r="Q824" t="s">
        <v>23</v>
      </c>
      <c r="R824" s="1">
        <v>41445.697916666664</v>
      </c>
      <c r="S824" s="1">
        <v>41446.359722222223</v>
      </c>
      <c r="T824">
        <v>15.882999999999999</v>
      </c>
      <c r="U824">
        <v>171</v>
      </c>
      <c r="V824">
        <v>172</v>
      </c>
      <c r="W824">
        <v>16.75</v>
      </c>
      <c r="X824">
        <v>8.6329999999999991</v>
      </c>
    </row>
    <row r="825" spans="1:24" x14ac:dyDescent="0.2">
      <c r="A825">
        <v>2013002</v>
      </c>
      <c r="B825">
        <v>262</v>
      </c>
      <c r="C825">
        <v>2013002262</v>
      </c>
      <c r="D825" t="s">
        <v>67</v>
      </c>
      <c r="E825" t="str">
        <f>VLOOKUP(D825,[1]!Species_table[[SpeciesID]:[ID_new]],5,FALSE)</f>
        <v>BELTY08</v>
      </c>
      <c r="F825" t="str">
        <f>VLOOKUP(E825,[1]!Species_table[[ID_new]:[Sci_name_new]],2,FALSE)</f>
        <v>Tylosurus choram</v>
      </c>
      <c r="G825" t="str">
        <f>VLOOKUP(E825,[1]!Species_table[[ID_new]:[fam_new]],3,FALSE)</f>
        <v>BELONIDAE</v>
      </c>
      <c r="H825" t="s">
        <v>27</v>
      </c>
      <c r="I825">
        <f t="shared" si="12"/>
        <v>0</v>
      </c>
      <c r="J825">
        <v>0.52</v>
      </c>
      <c r="K825">
        <v>1</v>
      </c>
      <c r="L825">
        <v>0</v>
      </c>
      <c r="M825">
        <v>37.185666670000003</v>
      </c>
      <c r="N825">
        <v>20.93633333</v>
      </c>
      <c r="O825">
        <v>2</v>
      </c>
      <c r="Q825" t="s">
        <v>38</v>
      </c>
      <c r="R825" s="1">
        <v>41446.75</v>
      </c>
      <c r="S825" s="1">
        <v>41447.291666666664</v>
      </c>
      <c r="T825">
        <v>13</v>
      </c>
      <c r="U825">
        <v>172</v>
      </c>
      <c r="V825">
        <v>173</v>
      </c>
      <c r="W825">
        <v>18</v>
      </c>
      <c r="X825">
        <v>7</v>
      </c>
    </row>
    <row r="826" spans="1:24" x14ac:dyDescent="0.2">
      <c r="A826">
        <v>2013002</v>
      </c>
      <c r="B826">
        <v>262</v>
      </c>
      <c r="C826">
        <v>2013002262</v>
      </c>
      <c r="D826" t="s">
        <v>133</v>
      </c>
      <c r="E826" t="str">
        <f>VLOOKUP(D826,[1]!Species_table[[SpeciesID]:[ID_new]],5,FALSE)</f>
        <v>CARDE04</v>
      </c>
      <c r="F826" t="str">
        <f>VLOOKUP(E826,[1]!Species_table[[ID_new]:[Sci_name_new]],2,FALSE)</f>
        <v>Decapterus macarellus</v>
      </c>
      <c r="G826" t="str">
        <f>VLOOKUP(E826,[1]!Species_table[[ID_new]:[fam_new]],3,FALSE)</f>
        <v>CARANGIDAE</v>
      </c>
      <c r="H826" t="s">
        <v>22</v>
      </c>
      <c r="I826">
        <f t="shared" si="12"/>
        <v>1</v>
      </c>
      <c r="J826">
        <v>0.15</v>
      </c>
      <c r="K826">
        <v>1</v>
      </c>
      <c r="L826">
        <v>0</v>
      </c>
      <c r="M826">
        <v>37.185666670000003</v>
      </c>
      <c r="N826">
        <v>20.93633333</v>
      </c>
      <c r="O826">
        <v>2</v>
      </c>
      <c r="Q826" t="s">
        <v>38</v>
      </c>
      <c r="R826" s="1">
        <v>41446.75</v>
      </c>
      <c r="S826" s="1">
        <v>41447.291666666664</v>
      </c>
      <c r="T826">
        <v>13</v>
      </c>
      <c r="U826">
        <v>172</v>
      </c>
      <c r="V826">
        <v>173</v>
      </c>
      <c r="W826">
        <v>18</v>
      </c>
      <c r="X826">
        <v>7</v>
      </c>
    </row>
    <row r="827" spans="1:24" x14ac:dyDescent="0.2">
      <c r="A827">
        <v>2013002</v>
      </c>
      <c r="B827">
        <v>262</v>
      </c>
      <c r="C827">
        <v>2013002262</v>
      </c>
      <c r="D827" t="s">
        <v>114</v>
      </c>
      <c r="E827" t="str">
        <f>VLOOKUP(D827,[1]!Species_table[[SpeciesID]:[ID_new]],5,FALSE)</f>
        <v>CAREL01</v>
      </c>
      <c r="F827" t="str">
        <f>VLOOKUP(E827,[1]!Species_table[[ID_new]:[Sci_name_new]],2,FALSE)</f>
        <v>Elagatis bipinnulata</v>
      </c>
      <c r="G827" t="str">
        <f>VLOOKUP(E827,[1]!Species_table[[ID_new]:[fam_new]],3,FALSE)</f>
        <v>CARANGIDAE</v>
      </c>
      <c r="H827" t="s">
        <v>25</v>
      </c>
      <c r="I827">
        <f t="shared" si="12"/>
        <v>0</v>
      </c>
      <c r="J827">
        <v>0.57999999999999996</v>
      </c>
      <c r="K827">
        <v>3</v>
      </c>
      <c r="L827">
        <v>0</v>
      </c>
      <c r="M827">
        <v>37.185666670000003</v>
      </c>
      <c r="N827">
        <v>20.93633333</v>
      </c>
      <c r="O827">
        <v>2</v>
      </c>
      <c r="Q827" t="s">
        <v>38</v>
      </c>
      <c r="R827" s="1">
        <v>41446.75</v>
      </c>
      <c r="S827" s="1">
        <v>41447.291666666664</v>
      </c>
      <c r="T827">
        <v>13</v>
      </c>
      <c r="U827">
        <v>172</v>
      </c>
      <c r="V827">
        <v>173</v>
      </c>
      <c r="W827">
        <v>18</v>
      </c>
      <c r="X827">
        <v>7</v>
      </c>
    </row>
    <row r="828" spans="1:24" x14ac:dyDescent="0.2">
      <c r="A828">
        <v>2013002</v>
      </c>
      <c r="B828">
        <v>262</v>
      </c>
      <c r="C828">
        <v>2013002262</v>
      </c>
      <c r="D828" t="s">
        <v>134</v>
      </c>
      <c r="E828" t="str">
        <f>VLOOKUP(D828,[1]!Species_table[[SpeciesID]:[ID_new]],5,FALSE)</f>
        <v>MULMO02</v>
      </c>
      <c r="F828" t="str">
        <f>VLOOKUP(E828,[1]!Species_table[[ID_new]:[Sci_name_new]],2,FALSE)</f>
        <v>Mulloidichtys flavolineatus</v>
      </c>
      <c r="G828" t="str">
        <f>VLOOKUP(E828,[1]!Species_table[[ID_new]:[fam_new]],3,FALSE)</f>
        <v>MULLIDAE</v>
      </c>
      <c r="H828" t="s">
        <v>27</v>
      </c>
      <c r="I828">
        <f t="shared" si="12"/>
        <v>0</v>
      </c>
      <c r="J828">
        <v>0.17</v>
      </c>
      <c r="K828">
        <v>1</v>
      </c>
      <c r="L828">
        <v>0</v>
      </c>
      <c r="M828">
        <v>37.185666670000003</v>
      </c>
      <c r="N828">
        <v>20.93633333</v>
      </c>
      <c r="O828">
        <v>2</v>
      </c>
      <c r="Q828" t="s">
        <v>38</v>
      </c>
      <c r="R828" s="1">
        <v>41446.75</v>
      </c>
      <c r="S828" s="1">
        <v>41447.291666666664</v>
      </c>
      <c r="T828">
        <v>13</v>
      </c>
      <c r="U828">
        <v>172</v>
      </c>
      <c r="V828">
        <v>173</v>
      </c>
      <c r="W828">
        <v>18</v>
      </c>
      <c r="X828">
        <v>7</v>
      </c>
    </row>
    <row r="829" spans="1:24" x14ac:dyDescent="0.2">
      <c r="A829">
        <v>2013002</v>
      </c>
      <c r="B829">
        <v>262</v>
      </c>
      <c r="C829">
        <v>2013002262</v>
      </c>
      <c r="D829" t="s">
        <v>135</v>
      </c>
      <c r="E829" t="str">
        <f>VLOOKUP(D829,[1]!Species_table[[SpeciesID]:[ID_new]],5,FALSE)</f>
        <v>SIGSI09</v>
      </c>
      <c r="F829" t="str">
        <f>VLOOKUP(E829,[1]!Species_table[[ID_new]:[Sci_name_new]],2,FALSE)</f>
        <v>Siganus argenteus</v>
      </c>
      <c r="G829" t="str">
        <f>VLOOKUP(E829,[1]!Species_table[[ID_new]:[fam_new]],3,FALSE)</f>
        <v>SIGANIDAE</v>
      </c>
      <c r="H829" t="s">
        <v>27</v>
      </c>
      <c r="I829">
        <f t="shared" si="12"/>
        <v>0</v>
      </c>
      <c r="J829">
        <v>0.47</v>
      </c>
      <c r="K829">
        <v>3</v>
      </c>
      <c r="L829">
        <v>0</v>
      </c>
      <c r="M829">
        <v>37.185666670000003</v>
      </c>
      <c r="N829">
        <v>20.93633333</v>
      </c>
      <c r="O829">
        <v>2</v>
      </c>
      <c r="Q829" t="s">
        <v>38</v>
      </c>
      <c r="R829" s="1">
        <v>41446.75</v>
      </c>
      <c r="S829" s="1">
        <v>41447.291666666664</v>
      </c>
      <c r="T829">
        <v>13</v>
      </c>
      <c r="U829">
        <v>172</v>
      </c>
      <c r="V829">
        <v>173</v>
      </c>
      <c r="W829">
        <v>18</v>
      </c>
      <c r="X829">
        <v>7</v>
      </c>
    </row>
    <row r="830" spans="1:24" x14ac:dyDescent="0.2">
      <c r="A830">
        <v>2013002</v>
      </c>
      <c r="B830">
        <v>263</v>
      </c>
      <c r="C830">
        <v>2013002263</v>
      </c>
      <c r="D830" t="s">
        <v>68</v>
      </c>
      <c r="E830" t="str">
        <f>VLOOKUP(D830,[1]!Species_table[[SpeciesID]:[ID_new]],5,FALSE)</f>
        <v>CARCA04</v>
      </c>
      <c r="F830" t="str">
        <f>VLOOKUP(E830,[1]!Species_table[[ID_new]:[Sci_name_new]],2,FALSE)</f>
        <v>Caranx sexfasciatus</v>
      </c>
      <c r="G830" t="str">
        <f>VLOOKUP(E830,[1]!Species_table[[ID_new]:[fam_new]],3,FALSE)</f>
        <v>CARANGIDAE</v>
      </c>
      <c r="H830" t="s">
        <v>22</v>
      </c>
      <c r="I830">
        <f t="shared" si="12"/>
        <v>1</v>
      </c>
      <c r="J830">
        <v>7.83</v>
      </c>
      <c r="K830">
        <v>4</v>
      </c>
      <c r="L830">
        <v>0</v>
      </c>
      <c r="M830">
        <v>37.185666670000003</v>
      </c>
      <c r="N830">
        <v>20.93633333</v>
      </c>
      <c r="O830">
        <v>2</v>
      </c>
      <c r="Q830" t="s">
        <v>83</v>
      </c>
      <c r="R830" s="1">
        <v>41445.833333333336</v>
      </c>
      <c r="S830" s="1">
        <v>41446.978472222225</v>
      </c>
      <c r="T830">
        <v>27.5</v>
      </c>
      <c r="U830">
        <v>171</v>
      </c>
      <c r="V830">
        <v>172</v>
      </c>
      <c r="W830">
        <v>20</v>
      </c>
      <c r="X830">
        <v>23.483000000000001</v>
      </c>
    </row>
    <row r="831" spans="1:24" x14ac:dyDescent="0.2">
      <c r="A831">
        <v>2013002</v>
      </c>
      <c r="B831">
        <v>263</v>
      </c>
      <c r="C831">
        <v>2013002263</v>
      </c>
      <c r="D831" t="s">
        <v>34</v>
      </c>
      <c r="E831" t="str">
        <f>VLOOKUP(D831,[1]!Species_table[[SpeciesID]:[ID_new]],5,FALSE)</f>
        <v>HOLSA03</v>
      </c>
      <c r="F831" t="str">
        <f>VLOOKUP(E831,[1]!Species_table[[ID_new]:[Sci_name_new]],2,FALSE)</f>
        <v>Sargocentron spiniferum</v>
      </c>
      <c r="G831" t="str">
        <f>VLOOKUP(E831,[1]!Species_table[[ID_new]:[fam_new]],3,FALSE)</f>
        <v>HOLOCENTRIDAE</v>
      </c>
      <c r="H831" t="s">
        <v>27</v>
      </c>
      <c r="I831">
        <f t="shared" si="12"/>
        <v>0</v>
      </c>
      <c r="J831">
        <v>0.56000000000000005</v>
      </c>
      <c r="K831">
        <v>1</v>
      </c>
      <c r="L831">
        <v>0</v>
      </c>
      <c r="M831">
        <v>37.185666670000003</v>
      </c>
      <c r="N831">
        <v>20.93633333</v>
      </c>
      <c r="O831">
        <v>2</v>
      </c>
      <c r="Q831" t="s">
        <v>83</v>
      </c>
      <c r="R831" s="1">
        <v>41445.833333333336</v>
      </c>
      <c r="S831" s="1">
        <v>41446.978472222225</v>
      </c>
      <c r="T831">
        <v>27.5</v>
      </c>
      <c r="U831">
        <v>171</v>
      </c>
      <c r="V831">
        <v>172</v>
      </c>
      <c r="W831">
        <v>20</v>
      </c>
      <c r="X831">
        <v>23.483000000000001</v>
      </c>
    </row>
    <row r="832" spans="1:24" x14ac:dyDescent="0.2">
      <c r="A832">
        <v>2013002</v>
      </c>
      <c r="B832">
        <v>263</v>
      </c>
      <c r="C832">
        <v>2013002263</v>
      </c>
      <c r="D832" t="s">
        <v>101</v>
      </c>
      <c r="E832" t="str">
        <f>VLOOKUP(D832,[1]!Species_table[[SpeciesID]:[ID_new]],5,FALSE)</f>
        <v>LETGY02</v>
      </c>
      <c r="F832" t="str">
        <f>VLOOKUP(E832,[1]!Species_table[[ID_new]:[Sci_name_new]],2,FALSE)</f>
        <v>Gymnocranius grandoculis</v>
      </c>
      <c r="G832" t="str">
        <f>VLOOKUP(E832,[1]!Species_table[[ID_new]:[fam_new]],3,FALSE)</f>
        <v>LETHRINIDAE</v>
      </c>
      <c r="H832" t="s">
        <v>44</v>
      </c>
      <c r="I832">
        <f t="shared" si="12"/>
        <v>1</v>
      </c>
      <c r="J832">
        <v>1.43</v>
      </c>
      <c r="K832">
        <v>1</v>
      </c>
      <c r="L832">
        <v>0</v>
      </c>
      <c r="M832">
        <v>37.185666670000003</v>
      </c>
      <c r="N832">
        <v>20.93633333</v>
      </c>
      <c r="O832">
        <v>2</v>
      </c>
      <c r="Q832" t="s">
        <v>83</v>
      </c>
      <c r="R832" s="1">
        <v>41445.833333333336</v>
      </c>
      <c r="S832" s="1">
        <v>41446.978472222225</v>
      </c>
      <c r="T832">
        <v>27.5</v>
      </c>
      <c r="U832">
        <v>171</v>
      </c>
      <c r="V832">
        <v>172</v>
      </c>
      <c r="W832">
        <v>20</v>
      </c>
      <c r="X832">
        <v>23.483000000000001</v>
      </c>
    </row>
    <row r="833" spans="1:24" x14ac:dyDescent="0.2">
      <c r="A833">
        <v>2013002</v>
      </c>
      <c r="B833">
        <v>263</v>
      </c>
      <c r="C833">
        <v>2013002263</v>
      </c>
      <c r="D833" t="s">
        <v>28</v>
      </c>
      <c r="E833" t="str">
        <f>VLOOKUP(D833,[1]!Species_table[[SpeciesID]:[ID_new]],5,FALSE)</f>
        <v>LUTLU06</v>
      </c>
      <c r="F833" t="str">
        <f>VLOOKUP(E833,[1]!Species_table[[ID_new]:[Sci_name_new]],2,FALSE)</f>
        <v>Lutjanus bohar</v>
      </c>
      <c r="G833" t="str">
        <f>VLOOKUP(E833,[1]!Species_table[[ID_new]:[fam_new]],3,FALSE)</f>
        <v>LUTJANIDAE</v>
      </c>
      <c r="H833" t="s">
        <v>29</v>
      </c>
      <c r="I833">
        <f t="shared" si="12"/>
        <v>1</v>
      </c>
      <c r="J833">
        <v>6.33</v>
      </c>
      <c r="K833">
        <v>5</v>
      </c>
      <c r="L833">
        <v>0</v>
      </c>
      <c r="M833">
        <v>37.185666670000003</v>
      </c>
      <c r="N833">
        <v>20.93633333</v>
      </c>
      <c r="O833">
        <v>2</v>
      </c>
      <c r="Q833" t="s">
        <v>83</v>
      </c>
      <c r="R833" s="1">
        <v>41445.833333333336</v>
      </c>
      <c r="S833" s="1">
        <v>41446.978472222225</v>
      </c>
      <c r="T833">
        <v>27.5</v>
      </c>
      <c r="U833">
        <v>171</v>
      </c>
      <c r="V833">
        <v>172</v>
      </c>
      <c r="W833">
        <v>20</v>
      </c>
      <c r="X833">
        <v>23.483000000000001</v>
      </c>
    </row>
    <row r="834" spans="1:24" x14ac:dyDescent="0.2">
      <c r="A834">
        <v>2013002</v>
      </c>
      <c r="B834">
        <v>263</v>
      </c>
      <c r="C834">
        <v>2013002263</v>
      </c>
      <c r="D834" t="s">
        <v>136</v>
      </c>
      <c r="E834" t="str">
        <f>VLOOKUP(D834,[1]!Species_table[[SpeciesID]:[ID_new]],5,FALSE)</f>
        <v>LUTLU15</v>
      </c>
      <c r="F834" t="str">
        <f>VLOOKUP(E834,[1]!Species_table[[ID_new]:[Sci_name_new]],2,FALSE)</f>
        <v>Lutjanus malabaricus</v>
      </c>
      <c r="G834" t="str">
        <f>VLOOKUP(E834,[1]!Species_table[[ID_new]:[fam_new]],3,FALSE)</f>
        <v>LUTJANIDAE</v>
      </c>
      <c r="H834" t="s">
        <v>29</v>
      </c>
      <c r="I834">
        <f t="shared" ref="I834:I897" si="13">IF(G834=H834,1,0)</f>
        <v>1</v>
      </c>
      <c r="J834">
        <v>4.8600000000000003</v>
      </c>
      <c r="K834">
        <v>3</v>
      </c>
      <c r="L834">
        <v>0</v>
      </c>
      <c r="M834">
        <v>37.185666670000003</v>
      </c>
      <c r="N834">
        <v>20.93633333</v>
      </c>
      <c r="O834">
        <v>2</v>
      </c>
      <c r="Q834" t="s">
        <v>83</v>
      </c>
      <c r="R834" s="1">
        <v>41445.833333333336</v>
      </c>
      <c r="S834" s="1">
        <v>41446.978472222225</v>
      </c>
      <c r="T834">
        <v>27.5</v>
      </c>
      <c r="U834">
        <v>171</v>
      </c>
      <c r="V834">
        <v>172</v>
      </c>
      <c r="W834">
        <v>20</v>
      </c>
      <c r="X834">
        <v>23.483000000000001</v>
      </c>
    </row>
    <row r="835" spans="1:24" x14ac:dyDescent="0.2">
      <c r="A835">
        <v>2013002</v>
      </c>
      <c r="B835">
        <v>264</v>
      </c>
      <c r="C835">
        <v>2013002264</v>
      </c>
      <c r="D835" t="s">
        <v>26</v>
      </c>
      <c r="E835" t="str">
        <f>VLOOKUP(D835,[1]!Species_table[[SpeciesID]:[ID_new]],5,FALSE)</f>
        <v>NOCATCH</v>
      </c>
      <c r="F835" t="str">
        <f>VLOOKUP(E835,[1]!Species_table[[ID_new]:[Sci_name_new]],2,FALSE)</f>
        <v>NO CATCH</v>
      </c>
      <c r="G835" t="str">
        <f>VLOOKUP(E835,[1]!Species_table[[ID_new]:[fam_new]],3,FALSE)</f>
        <v>NO CATCH</v>
      </c>
      <c r="H835" t="s">
        <v>27</v>
      </c>
      <c r="I835">
        <f t="shared" si="13"/>
        <v>0</v>
      </c>
      <c r="J835">
        <v>0</v>
      </c>
      <c r="K835">
        <v>0</v>
      </c>
      <c r="L835">
        <v>32</v>
      </c>
      <c r="M835">
        <v>37.201666670000002</v>
      </c>
      <c r="N835">
        <v>20.957666669999998</v>
      </c>
      <c r="O835">
        <v>2</v>
      </c>
      <c r="Q835" t="s">
        <v>23</v>
      </c>
      <c r="R835" s="1">
        <v>41446.616666666669</v>
      </c>
      <c r="S835" s="1">
        <v>41447.271527777775</v>
      </c>
      <c r="T835">
        <v>15.733000000000001</v>
      </c>
      <c r="U835">
        <v>172</v>
      </c>
      <c r="V835">
        <v>173</v>
      </c>
      <c r="W835">
        <v>14.8</v>
      </c>
      <c r="X835">
        <v>6.5170000000000003</v>
      </c>
    </row>
    <row r="836" spans="1:24" x14ac:dyDescent="0.2">
      <c r="A836">
        <v>2013002</v>
      </c>
      <c r="B836">
        <v>265</v>
      </c>
      <c r="C836">
        <v>2013002265</v>
      </c>
      <c r="D836" t="s">
        <v>26</v>
      </c>
      <c r="E836" t="str">
        <f>VLOOKUP(D836,[1]!Species_table[[SpeciesID]:[ID_new]],5,FALSE)</f>
        <v>NOCATCH</v>
      </c>
      <c r="F836" t="str">
        <f>VLOOKUP(E836,[1]!Species_table[[ID_new]:[Sci_name_new]],2,FALSE)</f>
        <v>NO CATCH</v>
      </c>
      <c r="G836" t="str">
        <f>VLOOKUP(E836,[1]!Species_table[[ID_new]:[fam_new]],3,FALSE)</f>
        <v>NO CATCH</v>
      </c>
      <c r="H836" t="s">
        <v>27</v>
      </c>
      <c r="I836">
        <f t="shared" si="13"/>
        <v>0</v>
      </c>
      <c r="J836">
        <v>0</v>
      </c>
      <c r="K836">
        <v>0</v>
      </c>
      <c r="L836">
        <v>32</v>
      </c>
      <c r="M836">
        <v>37.201166669999999</v>
      </c>
      <c r="N836">
        <v>20.966000000000001</v>
      </c>
      <c r="O836">
        <v>2</v>
      </c>
      <c r="Q836" t="s">
        <v>23</v>
      </c>
      <c r="R836" s="1">
        <v>41446.62222222222</v>
      </c>
      <c r="S836" s="1">
        <v>41447.27847222222</v>
      </c>
      <c r="T836">
        <v>15.75</v>
      </c>
      <c r="U836">
        <v>172</v>
      </c>
      <c r="V836">
        <v>173</v>
      </c>
      <c r="W836">
        <v>14.933</v>
      </c>
      <c r="X836">
        <v>6.6829999999999998</v>
      </c>
    </row>
    <row r="837" spans="1:24" x14ac:dyDescent="0.2">
      <c r="A837">
        <v>2013002</v>
      </c>
      <c r="B837">
        <v>266</v>
      </c>
      <c r="C837">
        <v>2013002266</v>
      </c>
      <c r="D837" t="s">
        <v>137</v>
      </c>
      <c r="E837" t="str">
        <f>VLOOKUP(D837,[1]!Species_table[[SpeciesID]:[ID_new]],5,FALSE)</f>
        <v>ECNEC01</v>
      </c>
      <c r="F837" t="str">
        <f>VLOOKUP(E837,[1]!Species_table[[ID_new]:[Sci_name_new]],2,FALSE)</f>
        <v>Echeneis naucrates</v>
      </c>
      <c r="G837" t="str">
        <f>VLOOKUP(E837,[1]!Species_table[[ID_new]:[fam_new]],3,FALSE)</f>
        <v>ECHENEIDIDAE</v>
      </c>
      <c r="H837" t="s">
        <v>27</v>
      </c>
      <c r="I837">
        <f t="shared" si="13"/>
        <v>0</v>
      </c>
      <c r="J837">
        <v>2.3199999999999998</v>
      </c>
      <c r="K837">
        <v>2</v>
      </c>
      <c r="L837">
        <v>34</v>
      </c>
      <c r="M837">
        <v>37.199666669999999</v>
      </c>
      <c r="N837">
        <v>20.937999999999999</v>
      </c>
      <c r="O837">
        <v>2</v>
      </c>
      <c r="Q837" t="s">
        <v>23</v>
      </c>
      <c r="R837" s="1">
        <v>41446.627083333333</v>
      </c>
      <c r="S837" s="1">
        <v>41447.28402777778</v>
      </c>
      <c r="T837">
        <v>15.766999999999999</v>
      </c>
      <c r="U837">
        <v>172</v>
      </c>
      <c r="V837">
        <v>173</v>
      </c>
      <c r="W837">
        <v>15.05</v>
      </c>
      <c r="X837">
        <v>6.8170000000000002</v>
      </c>
    </row>
    <row r="838" spans="1:24" x14ac:dyDescent="0.2">
      <c r="A838">
        <v>2013002</v>
      </c>
      <c r="B838">
        <v>267</v>
      </c>
      <c r="C838">
        <v>2013002267</v>
      </c>
      <c r="D838" t="s">
        <v>138</v>
      </c>
      <c r="E838" t="str">
        <f>VLOOKUP(D838,[1]!Species_table[[SpeciesID]:[ID_new]],5,FALSE)</f>
        <v>ARDAR03</v>
      </c>
      <c r="F838" t="str">
        <f>VLOOKUP(E838,[1]!Species_table[[ID_new]:[Sci_name_new]],2,FALSE)</f>
        <v>Arius thalassinus</v>
      </c>
      <c r="G838" t="str">
        <f>VLOOKUP(E838,[1]!Species_table[[ID_new]:[fam_new]],3,FALSE)</f>
        <v>ARIIDAE</v>
      </c>
      <c r="H838" t="s">
        <v>27</v>
      </c>
      <c r="I838">
        <f t="shared" si="13"/>
        <v>0</v>
      </c>
      <c r="J838">
        <v>1.18</v>
      </c>
      <c r="K838">
        <v>1</v>
      </c>
      <c r="L838">
        <v>36</v>
      </c>
      <c r="M838">
        <v>37.196666669999999</v>
      </c>
      <c r="N838">
        <v>20.996166670000001</v>
      </c>
      <c r="O838">
        <v>2</v>
      </c>
      <c r="Q838" t="s">
        <v>23</v>
      </c>
      <c r="R838" s="1">
        <v>41446.631944444445</v>
      </c>
      <c r="S838" s="1">
        <v>41447.289583333331</v>
      </c>
      <c r="T838">
        <v>15.8</v>
      </c>
      <c r="U838">
        <v>172</v>
      </c>
      <c r="V838">
        <v>173</v>
      </c>
      <c r="W838">
        <v>15.167</v>
      </c>
      <c r="X838">
        <v>6.95</v>
      </c>
    </row>
    <row r="839" spans="1:24" x14ac:dyDescent="0.2">
      <c r="A839">
        <v>2013002</v>
      </c>
      <c r="B839">
        <v>268</v>
      </c>
      <c r="C839">
        <v>2013002268</v>
      </c>
      <c r="D839" t="s">
        <v>138</v>
      </c>
      <c r="E839" t="str">
        <f>VLOOKUP(D839,[1]!Species_table[[SpeciesID]:[ID_new]],5,FALSE)</f>
        <v>ARDAR03</v>
      </c>
      <c r="F839" t="str">
        <f>VLOOKUP(E839,[1]!Species_table[[ID_new]:[Sci_name_new]],2,FALSE)</f>
        <v>Arius thalassinus</v>
      </c>
      <c r="G839" t="str">
        <f>VLOOKUP(E839,[1]!Species_table[[ID_new]:[fam_new]],3,FALSE)</f>
        <v>ARIIDAE</v>
      </c>
      <c r="H839" t="s">
        <v>27</v>
      </c>
      <c r="I839">
        <f t="shared" si="13"/>
        <v>0</v>
      </c>
      <c r="J839">
        <v>0.84</v>
      </c>
      <c r="K839">
        <v>1</v>
      </c>
      <c r="L839">
        <v>40</v>
      </c>
      <c r="M839">
        <v>37.192166669999999</v>
      </c>
      <c r="N839">
        <v>20.98983333</v>
      </c>
      <c r="O839">
        <v>2</v>
      </c>
      <c r="Q839" t="s">
        <v>23</v>
      </c>
      <c r="R839" s="1">
        <v>41446.638194444444</v>
      </c>
      <c r="S839" s="1">
        <v>41447.29791666667</v>
      </c>
      <c r="T839">
        <v>15.833</v>
      </c>
      <c r="U839">
        <v>172</v>
      </c>
      <c r="V839">
        <v>173</v>
      </c>
      <c r="W839">
        <v>15.317</v>
      </c>
      <c r="X839">
        <v>7.15</v>
      </c>
    </row>
    <row r="840" spans="1:24" x14ac:dyDescent="0.2">
      <c r="A840">
        <v>2013002</v>
      </c>
      <c r="B840">
        <v>269</v>
      </c>
      <c r="C840">
        <v>2013002269</v>
      </c>
      <c r="D840" t="s">
        <v>26</v>
      </c>
      <c r="E840" t="str">
        <f>VLOOKUP(D840,[1]!Species_table[[SpeciesID]:[ID_new]],5,FALSE)</f>
        <v>NOCATCH</v>
      </c>
      <c r="F840" t="str">
        <f>VLOOKUP(E840,[1]!Species_table[[ID_new]:[Sci_name_new]],2,FALSE)</f>
        <v>NO CATCH</v>
      </c>
      <c r="G840" t="str">
        <f>VLOOKUP(E840,[1]!Species_table[[ID_new]:[fam_new]],3,FALSE)</f>
        <v>NO CATCH</v>
      </c>
      <c r="H840" t="s">
        <v>27</v>
      </c>
      <c r="I840">
        <f t="shared" si="13"/>
        <v>0</v>
      </c>
      <c r="J840">
        <v>0</v>
      </c>
      <c r="K840">
        <v>0</v>
      </c>
      <c r="L840">
        <v>40</v>
      </c>
      <c r="M840">
        <v>37.177500000000002</v>
      </c>
      <c r="N840">
        <v>20.98983333</v>
      </c>
      <c r="O840">
        <v>2</v>
      </c>
      <c r="Q840" t="s">
        <v>23</v>
      </c>
      <c r="R840" s="1">
        <v>41446.644444444442</v>
      </c>
      <c r="S840" s="1">
        <v>41447.306250000001</v>
      </c>
      <c r="T840">
        <v>15.882999999999999</v>
      </c>
      <c r="U840">
        <v>172</v>
      </c>
      <c r="V840">
        <v>173</v>
      </c>
      <c r="W840">
        <v>15.467000000000001</v>
      </c>
      <c r="X840">
        <v>7.35</v>
      </c>
    </row>
    <row r="841" spans="1:24" x14ac:dyDescent="0.2">
      <c r="A841">
        <v>2013002</v>
      </c>
      <c r="B841">
        <v>270</v>
      </c>
      <c r="C841">
        <v>2013002270</v>
      </c>
      <c r="D841" t="s">
        <v>26</v>
      </c>
      <c r="E841" t="str">
        <f>VLOOKUP(D841,[1]!Species_table[[SpeciesID]:[ID_new]],5,FALSE)</f>
        <v>NOCATCH</v>
      </c>
      <c r="F841" t="str">
        <f>VLOOKUP(E841,[1]!Species_table[[ID_new]:[Sci_name_new]],2,FALSE)</f>
        <v>NO CATCH</v>
      </c>
      <c r="G841" t="str">
        <f>VLOOKUP(E841,[1]!Species_table[[ID_new]:[fam_new]],3,FALSE)</f>
        <v>NO CATCH</v>
      </c>
      <c r="H841" t="s">
        <v>27</v>
      </c>
      <c r="I841">
        <f t="shared" si="13"/>
        <v>0</v>
      </c>
      <c r="J841">
        <v>0</v>
      </c>
      <c r="K841">
        <v>0</v>
      </c>
      <c r="L841">
        <v>35</v>
      </c>
      <c r="M841">
        <v>37.165999999999997</v>
      </c>
      <c r="N841">
        <v>20.9895</v>
      </c>
      <c r="O841">
        <v>2</v>
      </c>
      <c r="Q841" t="s">
        <v>23</v>
      </c>
      <c r="R841" s="1">
        <v>41446.652083333334</v>
      </c>
      <c r="S841" s="1">
        <v>41447.311805555553</v>
      </c>
      <c r="T841">
        <v>15.85</v>
      </c>
      <c r="U841">
        <v>172</v>
      </c>
      <c r="V841">
        <v>173</v>
      </c>
      <c r="W841">
        <v>15.65</v>
      </c>
      <c r="X841">
        <v>7.4829999999999997</v>
      </c>
    </row>
    <row r="842" spans="1:24" x14ac:dyDescent="0.2">
      <c r="A842">
        <v>2013002</v>
      </c>
      <c r="B842">
        <v>271</v>
      </c>
      <c r="C842">
        <v>2013002271</v>
      </c>
      <c r="D842" t="s">
        <v>26</v>
      </c>
      <c r="E842" t="str">
        <f>VLOOKUP(D842,[1]!Species_table[[SpeciesID]:[ID_new]],5,FALSE)</f>
        <v>NOCATCH</v>
      </c>
      <c r="F842" t="str">
        <f>VLOOKUP(E842,[1]!Species_table[[ID_new]:[Sci_name_new]],2,FALSE)</f>
        <v>NO CATCH</v>
      </c>
      <c r="G842" t="str">
        <f>VLOOKUP(E842,[1]!Species_table[[ID_new]:[fam_new]],3,FALSE)</f>
        <v>NO CATCH</v>
      </c>
      <c r="H842" t="s">
        <v>27</v>
      </c>
      <c r="I842">
        <f t="shared" si="13"/>
        <v>0</v>
      </c>
      <c r="J842">
        <v>0</v>
      </c>
      <c r="K842">
        <v>0</v>
      </c>
      <c r="L842">
        <v>31</v>
      </c>
      <c r="M842">
        <v>37.154833330000002</v>
      </c>
      <c r="N842">
        <v>20.96833333</v>
      </c>
      <c r="O842">
        <v>2</v>
      </c>
      <c r="Q842" t="s">
        <v>23</v>
      </c>
      <c r="R842" s="1">
        <v>41446.658333333333</v>
      </c>
      <c r="S842" s="1">
        <v>41447.318055555559</v>
      </c>
      <c r="T842">
        <v>15.833</v>
      </c>
      <c r="U842">
        <v>172</v>
      </c>
      <c r="V842">
        <v>173</v>
      </c>
      <c r="W842">
        <v>15.8</v>
      </c>
      <c r="X842">
        <v>7.633</v>
      </c>
    </row>
    <row r="843" spans="1:24" x14ac:dyDescent="0.2">
      <c r="A843">
        <v>2013002</v>
      </c>
      <c r="B843">
        <v>272</v>
      </c>
      <c r="C843">
        <v>2013002272</v>
      </c>
      <c r="D843" t="s">
        <v>26</v>
      </c>
      <c r="E843" t="str">
        <f>VLOOKUP(D843,[1]!Species_table[[SpeciesID]:[ID_new]],5,FALSE)</f>
        <v>NOCATCH</v>
      </c>
      <c r="F843" t="str">
        <f>VLOOKUP(E843,[1]!Species_table[[ID_new]:[Sci_name_new]],2,FALSE)</f>
        <v>NO CATCH</v>
      </c>
      <c r="G843" t="str">
        <f>VLOOKUP(E843,[1]!Species_table[[ID_new]:[fam_new]],3,FALSE)</f>
        <v>NO CATCH</v>
      </c>
      <c r="H843" t="s">
        <v>27</v>
      </c>
      <c r="I843">
        <f t="shared" si="13"/>
        <v>0</v>
      </c>
      <c r="J843">
        <v>0</v>
      </c>
      <c r="K843">
        <v>0</v>
      </c>
      <c r="L843">
        <v>26</v>
      </c>
      <c r="M843">
        <v>37.149500000000003</v>
      </c>
      <c r="N843">
        <v>20.974499999999999</v>
      </c>
      <c r="O843">
        <v>2</v>
      </c>
      <c r="Q843" t="s">
        <v>23</v>
      </c>
      <c r="R843" s="1">
        <v>41446.706944444442</v>
      </c>
      <c r="S843" s="1">
        <v>41447.323611111111</v>
      </c>
      <c r="T843">
        <v>14.8</v>
      </c>
      <c r="U843">
        <v>172</v>
      </c>
      <c r="V843">
        <v>173</v>
      </c>
      <c r="W843">
        <v>16.966999999999999</v>
      </c>
      <c r="X843">
        <v>7.7670000000000003</v>
      </c>
    </row>
    <row r="844" spans="1:24" x14ac:dyDescent="0.2">
      <c r="A844">
        <v>2013002</v>
      </c>
      <c r="B844">
        <v>273</v>
      </c>
      <c r="C844">
        <v>2013002273</v>
      </c>
      <c r="D844" t="s">
        <v>26</v>
      </c>
      <c r="E844" t="str">
        <f>VLOOKUP(D844,[1]!Species_table[[SpeciesID]:[ID_new]],5,FALSE)</f>
        <v>NOCATCH</v>
      </c>
      <c r="F844" t="str">
        <f>VLOOKUP(E844,[1]!Species_table[[ID_new]:[Sci_name_new]],2,FALSE)</f>
        <v>NO CATCH</v>
      </c>
      <c r="G844" t="str">
        <f>VLOOKUP(E844,[1]!Species_table[[ID_new]:[fam_new]],3,FALSE)</f>
        <v>NO CATCH</v>
      </c>
      <c r="H844" t="s">
        <v>27</v>
      </c>
      <c r="I844">
        <f t="shared" si="13"/>
        <v>0</v>
      </c>
      <c r="J844">
        <v>0</v>
      </c>
      <c r="K844">
        <v>0</v>
      </c>
      <c r="L844">
        <v>27</v>
      </c>
      <c r="M844">
        <v>37.156166669999998</v>
      </c>
      <c r="N844">
        <v>20.967500000000001</v>
      </c>
      <c r="O844">
        <v>2</v>
      </c>
      <c r="Q844" t="s">
        <v>23</v>
      </c>
      <c r="R844" s="1">
        <v>41446.67083333333</v>
      </c>
      <c r="S844" s="1">
        <v>41447.331250000003</v>
      </c>
      <c r="T844">
        <v>15.85</v>
      </c>
      <c r="U844">
        <v>172</v>
      </c>
      <c r="V844">
        <v>173</v>
      </c>
      <c r="W844">
        <v>16.100000000000001</v>
      </c>
      <c r="X844">
        <v>7.95</v>
      </c>
    </row>
    <row r="845" spans="1:24" x14ac:dyDescent="0.2">
      <c r="A845">
        <v>2013002</v>
      </c>
      <c r="B845">
        <v>274</v>
      </c>
      <c r="C845">
        <v>2013002274</v>
      </c>
      <c r="D845" t="s">
        <v>45</v>
      </c>
      <c r="E845" t="str">
        <f>VLOOKUP(D845,[1]!Species_table[[SpeciesID]:[ID_new]],5,FALSE)</f>
        <v>LETLE02</v>
      </c>
      <c r="F845" t="str">
        <f>VLOOKUP(E845,[1]!Species_table[[ID_new]:[Sci_name_new]],2,FALSE)</f>
        <v>Lethrinus lentjan</v>
      </c>
      <c r="G845" t="str">
        <f>VLOOKUP(E845,[1]!Species_table[[ID_new]:[fam_new]],3,FALSE)</f>
        <v>LETHRINIDAE</v>
      </c>
      <c r="H845" t="s">
        <v>44</v>
      </c>
      <c r="I845">
        <f t="shared" si="13"/>
        <v>1</v>
      </c>
      <c r="J845">
        <v>1</v>
      </c>
      <c r="K845">
        <v>1</v>
      </c>
      <c r="L845">
        <v>21</v>
      </c>
      <c r="M845">
        <v>37.162166669999998</v>
      </c>
      <c r="N845">
        <v>20.957999999999998</v>
      </c>
      <c r="O845">
        <v>2</v>
      </c>
      <c r="Q845" t="s">
        <v>23</v>
      </c>
      <c r="R845" s="1">
        <v>41446.676388888889</v>
      </c>
      <c r="S845" s="1">
        <v>41447.337500000001</v>
      </c>
      <c r="T845">
        <v>15.882999999999999</v>
      </c>
      <c r="U845">
        <v>172</v>
      </c>
      <c r="V845">
        <v>173</v>
      </c>
      <c r="W845">
        <v>16.233000000000001</v>
      </c>
      <c r="X845">
        <v>8.1</v>
      </c>
    </row>
    <row r="846" spans="1:24" x14ac:dyDescent="0.2">
      <c r="A846">
        <v>2013002</v>
      </c>
      <c r="B846">
        <v>275</v>
      </c>
      <c r="C846">
        <v>2013002275</v>
      </c>
      <c r="D846" t="s">
        <v>59</v>
      </c>
      <c r="E846" t="str">
        <f>VLOOKUP(D846,[1]!Species_table[[SpeciesID]:[ID_new]],5,FALSE)</f>
        <v>LETLE05</v>
      </c>
      <c r="F846" t="str">
        <f>VLOOKUP(E846,[1]!Species_table[[ID_new]:[Sci_name_new]],2,FALSE)</f>
        <v xml:space="preserve">Lethrinus elongatus </v>
      </c>
      <c r="G846" t="str">
        <f>VLOOKUP(E846,[1]!Species_table[[ID_new]:[fam_new]],3,FALSE)</f>
        <v>LETHRINIDAE</v>
      </c>
      <c r="H846" t="s">
        <v>44</v>
      </c>
      <c r="I846">
        <f t="shared" si="13"/>
        <v>1</v>
      </c>
      <c r="J846">
        <v>0.6</v>
      </c>
      <c r="K846">
        <v>1</v>
      </c>
      <c r="L846">
        <v>16</v>
      </c>
      <c r="M846">
        <v>37.181166670000003</v>
      </c>
      <c r="N846">
        <v>20.954166669999999</v>
      </c>
      <c r="O846">
        <v>2</v>
      </c>
      <c r="Q846" t="s">
        <v>23</v>
      </c>
      <c r="R846" s="1">
        <v>41446.680555555555</v>
      </c>
      <c r="S846" s="1">
        <v>41447.344444444447</v>
      </c>
      <c r="T846">
        <v>15.933</v>
      </c>
      <c r="U846">
        <v>172</v>
      </c>
      <c r="V846">
        <v>173</v>
      </c>
      <c r="W846">
        <v>16.332999999999998</v>
      </c>
      <c r="X846">
        <v>8.2669999999999995</v>
      </c>
    </row>
    <row r="847" spans="1:24" x14ac:dyDescent="0.2">
      <c r="A847">
        <v>2013002</v>
      </c>
      <c r="B847">
        <v>276</v>
      </c>
      <c r="C847">
        <v>2013002276</v>
      </c>
      <c r="D847" t="s">
        <v>139</v>
      </c>
      <c r="E847" t="str">
        <f>VLOOKUP(D847,[1]!Species_table[[SpeciesID]:[ID_new]],5,FALSE)</f>
        <v>PLRPL02</v>
      </c>
      <c r="F847" t="str">
        <f>VLOOKUP(E847,[1]!Species_table[[ID_new]:[Sci_name_new]],2,FALSE)</f>
        <v>Plectrohinchus pictus</v>
      </c>
      <c r="G847" t="str">
        <f>VLOOKUP(E847,[1]!Species_table[[ID_new]:[fam_new]],3,FALSE)</f>
        <v>HAEMULIDAE</v>
      </c>
      <c r="H847" t="s">
        <v>27</v>
      </c>
      <c r="I847">
        <f t="shared" si="13"/>
        <v>0</v>
      </c>
      <c r="J847">
        <v>3.17</v>
      </c>
      <c r="K847">
        <v>2</v>
      </c>
      <c r="L847">
        <v>13</v>
      </c>
      <c r="M847">
        <v>37.181166670000003</v>
      </c>
      <c r="N847">
        <v>20.952999999999999</v>
      </c>
      <c r="O847">
        <v>2</v>
      </c>
      <c r="Q847" t="s">
        <v>23</v>
      </c>
      <c r="R847" s="1">
        <v>41446.685416666667</v>
      </c>
      <c r="S847" s="1">
        <v>41447.351388888892</v>
      </c>
      <c r="T847">
        <v>16</v>
      </c>
      <c r="U847">
        <v>172</v>
      </c>
      <c r="V847">
        <v>173</v>
      </c>
      <c r="W847">
        <v>16.45</v>
      </c>
      <c r="X847">
        <v>8.4329999999999998</v>
      </c>
    </row>
    <row r="848" spans="1:24" x14ac:dyDescent="0.2">
      <c r="A848">
        <v>2013002</v>
      </c>
      <c r="B848">
        <v>277</v>
      </c>
      <c r="C848">
        <v>2013002277</v>
      </c>
      <c r="D848" t="s">
        <v>26</v>
      </c>
      <c r="E848" t="str">
        <f>VLOOKUP(D848,[1]!Species_table[[SpeciesID]:[ID_new]],5,FALSE)</f>
        <v>NOCATCH</v>
      </c>
      <c r="F848" t="str">
        <f>VLOOKUP(E848,[1]!Species_table[[ID_new]:[Sci_name_new]],2,FALSE)</f>
        <v>NO CATCH</v>
      </c>
      <c r="G848" t="str">
        <f>VLOOKUP(E848,[1]!Species_table[[ID_new]:[fam_new]],3,FALSE)</f>
        <v>NO CATCH</v>
      </c>
      <c r="H848" t="s">
        <v>27</v>
      </c>
      <c r="I848">
        <f t="shared" si="13"/>
        <v>0</v>
      </c>
      <c r="J848">
        <v>0</v>
      </c>
      <c r="K848">
        <v>0</v>
      </c>
      <c r="L848">
        <v>10</v>
      </c>
      <c r="M848">
        <v>37.190833329999997</v>
      </c>
      <c r="N848">
        <v>20.954000000000001</v>
      </c>
      <c r="O848">
        <v>2</v>
      </c>
      <c r="Q848" t="s">
        <v>23</v>
      </c>
      <c r="R848" s="1">
        <v>41446.69027777778</v>
      </c>
      <c r="S848" s="1">
        <v>41447.356944444444</v>
      </c>
      <c r="T848">
        <v>16.015999999999998</v>
      </c>
      <c r="U848">
        <v>172</v>
      </c>
      <c r="V848">
        <v>173</v>
      </c>
      <c r="W848">
        <v>16.567</v>
      </c>
      <c r="X848">
        <v>8.5670000000000002</v>
      </c>
    </row>
    <row r="849" spans="1:24" x14ac:dyDescent="0.2">
      <c r="A849">
        <v>2013002</v>
      </c>
      <c r="B849">
        <v>280</v>
      </c>
      <c r="C849">
        <v>2013002280</v>
      </c>
      <c r="D849" t="s">
        <v>67</v>
      </c>
      <c r="E849" t="str">
        <f>VLOOKUP(D849,[1]!Species_table[[SpeciesID]:[ID_new]],5,FALSE)</f>
        <v>BELTY08</v>
      </c>
      <c r="F849" t="str">
        <f>VLOOKUP(E849,[1]!Species_table[[ID_new]:[Sci_name_new]],2,FALSE)</f>
        <v>Tylosurus choram</v>
      </c>
      <c r="G849" t="str">
        <f>VLOOKUP(E849,[1]!Species_table[[ID_new]:[fam_new]],3,FALSE)</f>
        <v>BELONIDAE</v>
      </c>
      <c r="H849" t="s">
        <v>27</v>
      </c>
      <c r="I849">
        <f t="shared" si="13"/>
        <v>0</v>
      </c>
      <c r="J849">
        <v>0.5</v>
      </c>
      <c r="K849">
        <v>1</v>
      </c>
      <c r="L849">
        <v>0</v>
      </c>
      <c r="M849">
        <v>37.185666670000003</v>
      </c>
      <c r="N849">
        <v>20.93633333</v>
      </c>
      <c r="O849">
        <v>2</v>
      </c>
      <c r="Q849" t="s">
        <v>140</v>
      </c>
      <c r="R849" s="1">
        <v>41445</v>
      </c>
      <c r="S849" s="1">
        <v>41446</v>
      </c>
      <c r="T849">
        <v>24</v>
      </c>
      <c r="U849">
        <v>171</v>
      </c>
      <c r="V849">
        <v>172</v>
      </c>
      <c r="W849">
        <v>0</v>
      </c>
      <c r="X849">
        <v>0</v>
      </c>
    </row>
    <row r="850" spans="1:24" x14ac:dyDescent="0.2">
      <c r="A850">
        <v>2013002</v>
      </c>
      <c r="B850">
        <v>280</v>
      </c>
      <c r="C850">
        <v>2013002280</v>
      </c>
      <c r="D850" t="s">
        <v>114</v>
      </c>
      <c r="E850" t="str">
        <f>VLOOKUP(D850,[1]!Species_table[[SpeciesID]:[ID_new]],5,FALSE)</f>
        <v>CAREL01</v>
      </c>
      <c r="F850" t="str">
        <f>VLOOKUP(E850,[1]!Species_table[[ID_new]:[Sci_name_new]],2,FALSE)</f>
        <v>Elagatis bipinnulata</v>
      </c>
      <c r="G850" t="str">
        <f>VLOOKUP(E850,[1]!Species_table[[ID_new]:[fam_new]],3,FALSE)</f>
        <v>CARANGIDAE</v>
      </c>
      <c r="H850" t="s">
        <v>25</v>
      </c>
      <c r="I850">
        <f t="shared" si="13"/>
        <v>0</v>
      </c>
      <c r="J850">
        <v>0.56999999999999995</v>
      </c>
      <c r="K850">
        <v>3</v>
      </c>
      <c r="L850">
        <v>0</v>
      </c>
      <c r="M850">
        <v>37.185666670000003</v>
      </c>
      <c r="N850">
        <v>20.93633333</v>
      </c>
      <c r="O850">
        <v>2</v>
      </c>
      <c r="Q850" t="s">
        <v>140</v>
      </c>
      <c r="R850" s="1">
        <v>41445</v>
      </c>
      <c r="S850" s="1">
        <v>41446</v>
      </c>
      <c r="T850">
        <v>24</v>
      </c>
      <c r="U850">
        <v>171</v>
      </c>
      <c r="V850">
        <v>172</v>
      </c>
      <c r="W850">
        <v>0</v>
      </c>
      <c r="X850">
        <v>0</v>
      </c>
    </row>
    <row r="851" spans="1:24" x14ac:dyDescent="0.2">
      <c r="A851">
        <v>2013002</v>
      </c>
      <c r="B851">
        <v>280</v>
      </c>
      <c r="C851">
        <v>2013002280</v>
      </c>
      <c r="D851" t="s">
        <v>43</v>
      </c>
      <c r="E851" t="str">
        <f>VLOOKUP(D851,[1]!Species_table[[SpeciesID]:[ID_new]],5,FALSE)</f>
        <v>LETLE13</v>
      </c>
      <c r="F851" t="str">
        <f>VLOOKUP(E851,[1]!Species_table[[ID_new]:[Sci_name_new]],2,FALSE)</f>
        <v>Lethrinus mahsena</v>
      </c>
      <c r="G851" t="str">
        <f>VLOOKUP(E851,[1]!Species_table[[ID_new]:[fam_new]],3,FALSE)</f>
        <v>LETHRINIDAE</v>
      </c>
      <c r="H851" t="s">
        <v>44</v>
      </c>
      <c r="I851">
        <f t="shared" si="13"/>
        <v>1</v>
      </c>
      <c r="J851">
        <v>1.7</v>
      </c>
      <c r="K851">
        <v>2</v>
      </c>
      <c r="L851">
        <v>0</v>
      </c>
      <c r="M851">
        <v>37.185666670000003</v>
      </c>
      <c r="N851">
        <v>20.93633333</v>
      </c>
      <c r="O851">
        <v>2</v>
      </c>
      <c r="Q851" t="s">
        <v>140</v>
      </c>
      <c r="R851" s="1">
        <v>41445</v>
      </c>
      <c r="S851" s="1">
        <v>41446</v>
      </c>
      <c r="T851">
        <v>24</v>
      </c>
      <c r="U851">
        <v>171</v>
      </c>
      <c r="V851">
        <v>172</v>
      </c>
      <c r="W851">
        <v>0</v>
      </c>
      <c r="X851">
        <v>0</v>
      </c>
    </row>
    <row r="852" spans="1:24" x14ac:dyDescent="0.2">
      <c r="A852">
        <v>2013002</v>
      </c>
      <c r="B852">
        <v>280</v>
      </c>
      <c r="C852">
        <v>2013002280</v>
      </c>
      <c r="D852" t="s">
        <v>141</v>
      </c>
      <c r="E852" t="str">
        <f>VLOOKUP(D852,[1]!Species_table[[SpeciesID]:[ID_new]],5,FALSE)</f>
        <v>LETLE15</v>
      </c>
      <c r="F852" t="str">
        <f>VLOOKUP(E852,[1]!Species_table[[ID_new]:[Sci_name_new]],2,FALSE)</f>
        <v>Lethrinus harak</v>
      </c>
      <c r="G852" t="str">
        <f>VLOOKUP(E852,[1]!Species_table[[ID_new]:[fam_new]],3,FALSE)</f>
        <v>LETHRINIDAE</v>
      </c>
      <c r="H852" t="s">
        <v>44</v>
      </c>
      <c r="I852">
        <f t="shared" si="13"/>
        <v>1</v>
      </c>
      <c r="J852">
        <v>0.9</v>
      </c>
      <c r="K852">
        <v>3</v>
      </c>
      <c r="L852">
        <v>0</v>
      </c>
      <c r="M852">
        <v>37.185666670000003</v>
      </c>
      <c r="N852">
        <v>20.93633333</v>
      </c>
      <c r="O852">
        <v>2</v>
      </c>
      <c r="Q852" t="s">
        <v>140</v>
      </c>
      <c r="R852" s="1">
        <v>41445</v>
      </c>
      <c r="S852" s="1">
        <v>41446</v>
      </c>
      <c r="T852">
        <v>24</v>
      </c>
      <c r="U852">
        <v>171</v>
      </c>
      <c r="V852">
        <v>172</v>
      </c>
      <c r="W852">
        <v>0</v>
      </c>
      <c r="X852">
        <v>0</v>
      </c>
    </row>
    <row r="853" spans="1:24" x14ac:dyDescent="0.2">
      <c r="A853">
        <v>2013002</v>
      </c>
      <c r="B853">
        <v>280</v>
      </c>
      <c r="C853">
        <v>2013002280</v>
      </c>
      <c r="D853" t="s">
        <v>142</v>
      </c>
      <c r="E853" t="str">
        <f>VLOOKUP(D853,[1]!Species_table[[SpeciesID]:[ID_new]],5,FALSE)</f>
        <v>LETLE29</v>
      </c>
      <c r="F853" t="str">
        <f>VLOOKUP(E853,[1]!Species_table[[ID_new]:[Sci_name_new]],2,FALSE)</f>
        <v>Lethrinus xanthochilus</v>
      </c>
      <c r="G853" t="str">
        <f>VLOOKUP(E853,[1]!Species_table[[ID_new]:[fam_new]],3,FALSE)</f>
        <v>LETHRINIDAE</v>
      </c>
      <c r="H853" t="s">
        <v>44</v>
      </c>
      <c r="I853">
        <f t="shared" si="13"/>
        <v>1</v>
      </c>
      <c r="J853">
        <v>0.34</v>
      </c>
      <c r="K853">
        <v>1</v>
      </c>
      <c r="L853">
        <v>0</v>
      </c>
      <c r="M853">
        <v>37.185666670000003</v>
      </c>
      <c r="N853">
        <v>20.93633333</v>
      </c>
      <c r="O853">
        <v>2</v>
      </c>
      <c r="Q853" t="s">
        <v>140</v>
      </c>
      <c r="R853" s="1">
        <v>41445</v>
      </c>
      <c r="S853" s="1">
        <v>41446</v>
      </c>
      <c r="T853">
        <v>24</v>
      </c>
      <c r="U853">
        <v>171</v>
      </c>
      <c r="V853">
        <v>172</v>
      </c>
      <c r="W853">
        <v>0</v>
      </c>
      <c r="X853">
        <v>0</v>
      </c>
    </row>
    <row r="854" spans="1:24" x14ac:dyDescent="0.2">
      <c r="A854">
        <v>2013002</v>
      </c>
      <c r="B854">
        <v>280</v>
      </c>
      <c r="C854">
        <v>2013002280</v>
      </c>
      <c r="D854" t="s">
        <v>73</v>
      </c>
      <c r="E854" t="str">
        <f>VLOOKUP(D854,[1]!Species_table[[SpeciesID]:[ID_new]],5,FALSE)</f>
        <v>LUTLU18</v>
      </c>
      <c r="F854" t="str">
        <f>VLOOKUP(E854,[1]!Species_table[[ID_new]:[Sci_name_new]],2,FALSE)</f>
        <v>Lutjanus kasmira</v>
      </c>
      <c r="G854" t="str">
        <f>VLOOKUP(E854,[1]!Species_table[[ID_new]:[fam_new]],3,FALSE)</f>
        <v>LUTJANIDAE</v>
      </c>
      <c r="H854" t="s">
        <v>29</v>
      </c>
      <c r="I854">
        <f t="shared" si="13"/>
        <v>1</v>
      </c>
      <c r="J854">
        <v>0.12</v>
      </c>
      <c r="K854">
        <v>1</v>
      </c>
      <c r="L854">
        <v>0</v>
      </c>
      <c r="M854">
        <v>37.185666670000003</v>
      </c>
      <c r="N854">
        <v>20.93633333</v>
      </c>
      <c r="O854">
        <v>2</v>
      </c>
      <c r="Q854" t="s">
        <v>140</v>
      </c>
      <c r="R854" s="1">
        <v>41445</v>
      </c>
      <c r="S854" s="1">
        <v>41446</v>
      </c>
      <c r="T854">
        <v>24</v>
      </c>
      <c r="U854">
        <v>171</v>
      </c>
      <c r="V854">
        <v>172</v>
      </c>
      <c r="W854">
        <v>0</v>
      </c>
      <c r="X854">
        <v>0</v>
      </c>
    </row>
    <row r="855" spans="1:24" x14ac:dyDescent="0.2">
      <c r="A855">
        <v>2013002</v>
      </c>
      <c r="B855">
        <v>280</v>
      </c>
      <c r="C855">
        <v>2013002280</v>
      </c>
      <c r="D855" t="s">
        <v>134</v>
      </c>
      <c r="E855" t="str">
        <f>VLOOKUP(D855,[1]!Species_table[[SpeciesID]:[ID_new]],5,FALSE)</f>
        <v>MULMO02</v>
      </c>
      <c r="F855" t="str">
        <f>VLOOKUP(E855,[1]!Species_table[[ID_new]:[Sci_name_new]],2,FALSE)</f>
        <v>Mulloidichtys flavolineatus</v>
      </c>
      <c r="G855" t="str">
        <f>VLOOKUP(E855,[1]!Species_table[[ID_new]:[fam_new]],3,FALSE)</f>
        <v>MULLIDAE</v>
      </c>
      <c r="H855" t="s">
        <v>27</v>
      </c>
      <c r="I855">
        <f t="shared" si="13"/>
        <v>0</v>
      </c>
      <c r="J855">
        <v>0.12</v>
      </c>
      <c r="K855">
        <v>1</v>
      </c>
      <c r="L855">
        <v>0</v>
      </c>
      <c r="M855">
        <v>37.185666670000003</v>
      </c>
      <c r="N855">
        <v>20.93633333</v>
      </c>
      <c r="O855">
        <v>2</v>
      </c>
      <c r="Q855" t="s">
        <v>140</v>
      </c>
      <c r="R855" s="1">
        <v>41445</v>
      </c>
      <c r="S855" s="1">
        <v>41446</v>
      </c>
      <c r="T855">
        <v>24</v>
      </c>
      <c r="U855">
        <v>171</v>
      </c>
      <c r="V855">
        <v>172</v>
      </c>
      <c r="W855">
        <v>0</v>
      </c>
      <c r="X855">
        <v>0</v>
      </c>
    </row>
    <row r="856" spans="1:24" x14ac:dyDescent="0.2">
      <c r="A856">
        <v>2013002</v>
      </c>
      <c r="B856">
        <v>280</v>
      </c>
      <c r="C856">
        <v>2013002280</v>
      </c>
      <c r="D856" t="s">
        <v>135</v>
      </c>
      <c r="E856" t="str">
        <f>VLOOKUP(D856,[1]!Species_table[[SpeciesID]:[ID_new]],5,FALSE)</f>
        <v>SIGSI09</v>
      </c>
      <c r="F856" t="str">
        <f>VLOOKUP(E856,[1]!Species_table[[ID_new]:[Sci_name_new]],2,FALSE)</f>
        <v>Siganus argenteus</v>
      </c>
      <c r="G856" t="str">
        <f>VLOOKUP(E856,[1]!Species_table[[ID_new]:[fam_new]],3,FALSE)</f>
        <v>SIGANIDAE</v>
      </c>
      <c r="H856" t="s">
        <v>27</v>
      </c>
      <c r="I856">
        <f t="shared" si="13"/>
        <v>0</v>
      </c>
      <c r="J856">
        <v>1.21</v>
      </c>
      <c r="K856">
        <v>9</v>
      </c>
      <c r="L856">
        <v>0</v>
      </c>
      <c r="M856">
        <v>37.185666670000003</v>
      </c>
      <c r="N856">
        <v>20.93633333</v>
      </c>
      <c r="O856">
        <v>2</v>
      </c>
      <c r="Q856" t="s">
        <v>140</v>
      </c>
      <c r="R856" s="1">
        <v>41445</v>
      </c>
      <c r="S856" s="1">
        <v>41446</v>
      </c>
      <c r="T856">
        <v>24</v>
      </c>
      <c r="U856">
        <v>171</v>
      </c>
      <c r="V856">
        <v>172</v>
      </c>
      <c r="W856">
        <v>0</v>
      </c>
      <c r="X856">
        <v>0</v>
      </c>
    </row>
    <row r="857" spans="1:24" x14ac:dyDescent="0.2">
      <c r="A857">
        <v>2013002</v>
      </c>
      <c r="B857">
        <v>281</v>
      </c>
      <c r="C857">
        <v>2013002281</v>
      </c>
      <c r="D857" t="s">
        <v>67</v>
      </c>
      <c r="E857" t="str">
        <f>VLOOKUP(D857,[1]!Species_table[[SpeciesID]:[ID_new]],5,FALSE)</f>
        <v>BELTY08</v>
      </c>
      <c r="F857" t="str">
        <f>VLOOKUP(E857,[1]!Species_table[[ID_new]:[Sci_name_new]],2,FALSE)</f>
        <v>Tylosurus choram</v>
      </c>
      <c r="G857" t="str">
        <f>VLOOKUP(E857,[1]!Species_table[[ID_new]:[fam_new]],3,FALSE)</f>
        <v>BELONIDAE</v>
      </c>
      <c r="H857" t="s">
        <v>27</v>
      </c>
      <c r="I857">
        <f t="shared" si="13"/>
        <v>0</v>
      </c>
      <c r="J857">
        <v>1.1499999999999999</v>
      </c>
      <c r="K857">
        <v>3</v>
      </c>
      <c r="L857">
        <v>0</v>
      </c>
      <c r="M857">
        <v>37.185666670000003</v>
      </c>
      <c r="N857">
        <v>20.93633333</v>
      </c>
      <c r="O857">
        <v>2</v>
      </c>
      <c r="Q857" t="s">
        <v>140</v>
      </c>
      <c r="R857" s="1">
        <v>41446</v>
      </c>
      <c r="S857" s="1">
        <v>41447</v>
      </c>
      <c r="T857">
        <v>24</v>
      </c>
      <c r="U857">
        <v>172</v>
      </c>
      <c r="V857">
        <v>173</v>
      </c>
      <c r="W857">
        <v>0</v>
      </c>
      <c r="X857">
        <v>0</v>
      </c>
    </row>
    <row r="858" spans="1:24" x14ac:dyDescent="0.2">
      <c r="A858">
        <v>2013002</v>
      </c>
      <c r="B858">
        <v>281</v>
      </c>
      <c r="C858">
        <v>2013002281</v>
      </c>
      <c r="D858" t="s">
        <v>127</v>
      </c>
      <c r="E858" t="str">
        <f>VLOOKUP(D858,[1]!Species_table[[SpeciesID]:[ID_new]],5,FALSE)</f>
        <v>GERGE02</v>
      </c>
      <c r="F858" t="str">
        <f>VLOOKUP(E858,[1]!Species_table[[ID_new]:[Sci_name_new]],2,FALSE)</f>
        <v>Gerres oyena</v>
      </c>
      <c r="G858" t="str">
        <f>VLOOKUP(E858,[1]!Species_table[[ID_new]:[fam_new]],3,FALSE)</f>
        <v>GERREIDAE</v>
      </c>
      <c r="H858" t="s">
        <v>27</v>
      </c>
      <c r="I858">
        <f t="shared" si="13"/>
        <v>0</v>
      </c>
      <c r="J858">
        <v>0.43</v>
      </c>
      <c r="K858">
        <v>5</v>
      </c>
      <c r="L858">
        <v>0</v>
      </c>
      <c r="M858">
        <v>37.185666670000003</v>
      </c>
      <c r="N858">
        <v>20.93633333</v>
      </c>
      <c r="O858">
        <v>2</v>
      </c>
      <c r="Q858" t="s">
        <v>140</v>
      </c>
      <c r="R858" s="1">
        <v>41446</v>
      </c>
      <c r="S858" s="1">
        <v>41447</v>
      </c>
      <c r="T858">
        <v>24</v>
      </c>
      <c r="U858">
        <v>172</v>
      </c>
      <c r="V858">
        <v>173</v>
      </c>
      <c r="W858">
        <v>0</v>
      </c>
      <c r="X858">
        <v>0</v>
      </c>
    </row>
    <row r="859" spans="1:24" x14ac:dyDescent="0.2">
      <c r="A859">
        <v>2013002</v>
      </c>
      <c r="B859">
        <v>281</v>
      </c>
      <c r="C859">
        <v>2013002281</v>
      </c>
      <c r="D859" t="s">
        <v>45</v>
      </c>
      <c r="E859" t="str">
        <f>VLOOKUP(D859,[1]!Species_table[[SpeciesID]:[ID_new]],5,FALSE)</f>
        <v>LETLE02</v>
      </c>
      <c r="F859" t="str">
        <f>VLOOKUP(E859,[1]!Species_table[[ID_new]:[Sci_name_new]],2,FALSE)</f>
        <v>Lethrinus lentjan</v>
      </c>
      <c r="G859" t="str">
        <f>VLOOKUP(E859,[1]!Species_table[[ID_new]:[fam_new]],3,FALSE)</f>
        <v>LETHRINIDAE</v>
      </c>
      <c r="H859" t="s">
        <v>44</v>
      </c>
      <c r="I859">
        <f t="shared" si="13"/>
        <v>1</v>
      </c>
      <c r="J859">
        <v>0.17</v>
      </c>
      <c r="K859">
        <v>1</v>
      </c>
      <c r="L859">
        <v>0</v>
      </c>
      <c r="M859">
        <v>37.185666670000003</v>
      </c>
      <c r="N859">
        <v>20.93633333</v>
      </c>
      <c r="O859">
        <v>2</v>
      </c>
      <c r="Q859" t="s">
        <v>140</v>
      </c>
      <c r="R859" s="1">
        <v>41446</v>
      </c>
      <c r="S859" s="1">
        <v>41447</v>
      </c>
      <c r="T859">
        <v>24</v>
      </c>
      <c r="U859">
        <v>172</v>
      </c>
      <c r="V859">
        <v>173</v>
      </c>
      <c r="W859">
        <v>0</v>
      </c>
      <c r="X859">
        <v>0</v>
      </c>
    </row>
    <row r="860" spans="1:24" x14ac:dyDescent="0.2">
      <c r="A860">
        <v>2013002</v>
      </c>
      <c r="B860">
        <v>281</v>
      </c>
      <c r="C860">
        <v>2013002281</v>
      </c>
      <c r="D860" t="s">
        <v>93</v>
      </c>
      <c r="E860" t="str">
        <f>VLOOKUP(D860,[1]!Species_table[[SpeciesID]:[ID_new]],5,FALSE)</f>
        <v>LETLE27</v>
      </c>
      <c r="F860" t="str">
        <f>VLOOKUP(E860,[1]!Species_table[[ID_new]:[Sci_name_new]],2,FALSE)</f>
        <v xml:space="preserve">Lethrinus obsoletus </v>
      </c>
      <c r="G860" t="str">
        <f>VLOOKUP(E860,[1]!Species_table[[ID_new]:[fam_new]],3,FALSE)</f>
        <v>LETHRINIDAE</v>
      </c>
      <c r="H860" t="s">
        <v>44</v>
      </c>
      <c r="I860">
        <f t="shared" si="13"/>
        <v>1</v>
      </c>
      <c r="J860">
        <v>0.13</v>
      </c>
      <c r="K860">
        <v>1</v>
      </c>
      <c r="L860">
        <v>0</v>
      </c>
      <c r="M860">
        <v>37.185666670000003</v>
      </c>
      <c r="N860">
        <v>20.93633333</v>
      </c>
      <c r="O860">
        <v>2</v>
      </c>
      <c r="Q860" t="s">
        <v>140</v>
      </c>
      <c r="R860" s="1">
        <v>41446</v>
      </c>
      <c r="S860" s="1">
        <v>41447</v>
      </c>
      <c r="T860">
        <v>24</v>
      </c>
      <c r="U860">
        <v>172</v>
      </c>
      <c r="V860">
        <v>173</v>
      </c>
      <c r="W860">
        <v>0</v>
      </c>
      <c r="X860">
        <v>0</v>
      </c>
    </row>
    <row r="861" spans="1:24" x14ac:dyDescent="0.2">
      <c r="A861">
        <v>2013002</v>
      </c>
      <c r="B861">
        <v>281</v>
      </c>
      <c r="C861">
        <v>2013002281</v>
      </c>
      <c r="D861" t="s">
        <v>71</v>
      </c>
      <c r="E861" t="str">
        <f>VLOOKUP(D861,[1]!Species_table[[SpeciesID]:[ID_new]],5,FALSE)</f>
        <v>LUTLU50</v>
      </c>
      <c r="F861" t="str">
        <f>VLOOKUP(E861,[1]!Species_table[[ID_new]:[Sci_name_new]],2,FALSE)</f>
        <v>Lutjanus ehrenbergii</v>
      </c>
      <c r="G861" t="str">
        <f>VLOOKUP(E861,[1]!Species_table[[ID_new]:[fam_new]],3,FALSE)</f>
        <v>LUTJANIDAE</v>
      </c>
      <c r="H861" t="s">
        <v>29</v>
      </c>
      <c r="I861">
        <f t="shared" si="13"/>
        <v>1</v>
      </c>
      <c r="J861">
        <v>0.12</v>
      </c>
      <c r="K861">
        <v>1</v>
      </c>
      <c r="L861">
        <v>0</v>
      </c>
      <c r="M861">
        <v>37.185666670000003</v>
      </c>
      <c r="N861">
        <v>20.93633333</v>
      </c>
      <c r="O861">
        <v>2</v>
      </c>
      <c r="Q861" t="s">
        <v>140</v>
      </c>
      <c r="R861" s="1">
        <v>41446</v>
      </c>
      <c r="S861" s="1">
        <v>41447</v>
      </c>
      <c r="T861">
        <v>24</v>
      </c>
      <c r="U861">
        <v>172</v>
      </c>
      <c r="V861">
        <v>173</v>
      </c>
      <c r="W861">
        <v>0</v>
      </c>
      <c r="X861">
        <v>0</v>
      </c>
    </row>
    <row r="862" spans="1:24" x14ac:dyDescent="0.2">
      <c r="A862">
        <v>2013002</v>
      </c>
      <c r="B862">
        <v>281</v>
      </c>
      <c r="C862">
        <v>2013002281</v>
      </c>
      <c r="D862" t="s">
        <v>65</v>
      </c>
      <c r="E862" t="str">
        <f>VLOOKUP(D862,[1]!Species_table[[SpeciesID]:[ID_new]],5,FALSE)</f>
        <v>LUTLU57</v>
      </c>
      <c r="F862" t="str">
        <f>VLOOKUP(E862,[1]!Species_table[[ID_new]:[Sci_name_new]],2,FALSE)</f>
        <v>Lutjanus monostigma</v>
      </c>
      <c r="G862" t="str">
        <f>VLOOKUP(E862,[1]!Species_table[[ID_new]:[fam_new]],3,FALSE)</f>
        <v>LUTJANIDAE</v>
      </c>
      <c r="H862" t="s">
        <v>29</v>
      </c>
      <c r="I862">
        <f t="shared" si="13"/>
        <v>1</v>
      </c>
      <c r="J862">
        <v>0.19</v>
      </c>
      <c r="K862">
        <v>1</v>
      </c>
      <c r="L862">
        <v>0</v>
      </c>
      <c r="M862">
        <v>37.185666670000003</v>
      </c>
      <c r="N862">
        <v>20.93633333</v>
      </c>
      <c r="O862">
        <v>2</v>
      </c>
      <c r="Q862" t="s">
        <v>140</v>
      </c>
      <c r="R862" s="1">
        <v>41446</v>
      </c>
      <c r="S862" s="1">
        <v>41447</v>
      </c>
      <c r="T862">
        <v>24</v>
      </c>
      <c r="U862">
        <v>172</v>
      </c>
      <c r="V862">
        <v>173</v>
      </c>
      <c r="W862">
        <v>0</v>
      </c>
      <c r="X862">
        <v>0</v>
      </c>
    </row>
    <row r="863" spans="1:24" x14ac:dyDescent="0.2">
      <c r="A863">
        <v>2013002</v>
      </c>
      <c r="B863">
        <v>281</v>
      </c>
      <c r="C863">
        <v>2013002281</v>
      </c>
      <c r="D863" t="s">
        <v>143</v>
      </c>
      <c r="E863" t="str">
        <f>VLOOKUP(D863,[1]!Species_table[[SpeciesID]:[ID_new]],5,FALSE)</f>
        <v>MUGAG01</v>
      </c>
      <c r="F863" t="str">
        <f>VLOOKUP(E863,[1]!Species_table[[ID_new]:[Sci_name_new]],2,FALSE)</f>
        <v>Agnostomas telfeirii</v>
      </c>
      <c r="G863" t="str">
        <f>VLOOKUP(E863,[1]!Species_table[[ID_new]:[fam_new]],3,FALSE)</f>
        <v>MUGILIDAE</v>
      </c>
      <c r="H863" t="s">
        <v>27</v>
      </c>
      <c r="I863">
        <f t="shared" si="13"/>
        <v>0</v>
      </c>
      <c r="J863">
        <v>1.92</v>
      </c>
      <c r="K863">
        <v>6</v>
      </c>
      <c r="L863">
        <v>0</v>
      </c>
      <c r="M863">
        <v>37.185666670000003</v>
      </c>
      <c r="N863">
        <v>20.93633333</v>
      </c>
      <c r="O863">
        <v>2</v>
      </c>
      <c r="Q863" t="s">
        <v>140</v>
      </c>
      <c r="R863" s="1">
        <v>41446</v>
      </c>
      <c r="S863" s="1">
        <v>41447</v>
      </c>
      <c r="T863">
        <v>24</v>
      </c>
      <c r="U863">
        <v>172</v>
      </c>
      <c r="V863">
        <v>173</v>
      </c>
      <c r="W863">
        <v>0</v>
      </c>
      <c r="X863">
        <v>0</v>
      </c>
    </row>
    <row r="864" spans="1:24" x14ac:dyDescent="0.2">
      <c r="A864">
        <v>2013002</v>
      </c>
      <c r="B864">
        <v>282</v>
      </c>
      <c r="C864">
        <v>2013002282</v>
      </c>
      <c r="D864" t="s">
        <v>137</v>
      </c>
      <c r="E864" t="str">
        <f>VLOOKUP(D864,[1]!Species_table[[SpeciesID]:[ID_new]],5,FALSE)</f>
        <v>ECNEC01</v>
      </c>
      <c r="F864" t="str">
        <f>VLOOKUP(E864,[1]!Species_table[[ID_new]:[Sci_name_new]],2,FALSE)</f>
        <v>Echeneis naucrates</v>
      </c>
      <c r="G864" t="str">
        <f>VLOOKUP(E864,[1]!Species_table[[ID_new]:[fam_new]],3,FALSE)</f>
        <v>ECHENEIDIDAE</v>
      </c>
      <c r="H864" t="s">
        <v>27</v>
      </c>
      <c r="I864">
        <f t="shared" si="13"/>
        <v>0</v>
      </c>
      <c r="J864">
        <v>0.97</v>
      </c>
      <c r="K864">
        <v>1</v>
      </c>
      <c r="L864">
        <v>11</v>
      </c>
      <c r="M864">
        <v>37.245833330000004</v>
      </c>
      <c r="N864">
        <v>20.750499999999999</v>
      </c>
      <c r="O864">
        <v>2</v>
      </c>
      <c r="Q864" t="s">
        <v>23</v>
      </c>
      <c r="R864" s="1">
        <v>41447.621527777781</v>
      </c>
      <c r="S864" s="1">
        <v>41448.284722222219</v>
      </c>
      <c r="T864">
        <v>15.933</v>
      </c>
      <c r="U864">
        <v>173</v>
      </c>
      <c r="V864">
        <v>174</v>
      </c>
      <c r="W864">
        <v>14.917</v>
      </c>
      <c r="X864">
        <v>6.8330000000000002</v>
      </c>
    </row>
    <row r="865" spans="1:24" x14ac:dyDescent="0.2">
      <c r="A865">
        <v>2013002</v>
      </c>
      <c r="B865">
        <v>283</v>
      </c>
      <c r="C865">
        <v>2013002283</v>
      </c>
      <c r="D865" t="s">
        <v>26</v>
      </c>
      <c r="E865" t="str">
        <f>VLOOKUP(D865,[1]!Species_table[[SpeciesID]:[ID_new]],5,FALSE)</f>
        <v>NOCATCH</v>
      </c>
      <c r="F865" t="str">
        <f>VLOOKUP(E865,[1]!Species_table[[ID_new]:[Sci_name_new]],2,FALSE)</f>
        <v>NO CATCH</v>
      </c>
      <c r="G865" t="str">
        <f>VLOOKUP(E865,[1]!Species_table[[ID_new]:[fam_new]],3,FALSE)</f>
        <v>NO CATCH</v>
      </c>
      <c r="H865" t="s">
        <v>27</v>
      </c>
      <c r="I865">
        <f t="shared" si="13"/>
        <v>0</v>
      </c>
      <c r="J865">
        <v>0</v>
      </c>
      <c r="K865">
        <v>0</v>
      </c>
      <c r="L865">
        <v>25</v>
      </c>
      <c r="M865">
        <v>37.244833329999999</v>
      </c>
      <c r="N865">
        <v>20.748000000000001</v>
      </c>
      <c r="O865">
        <v>2</v>
      </c>
      <c r="Q865" t="s">
        <v>23</v>
      </c>
      <c r="R865" s="1">
        <v>41447.624305555553</v>
      </c>
      <c r="S865" s="1">
        <v>41448.290972222225</v>
      </c>
      <c r="T865">
        <v>16.015999999999998</v>
      </c>
      <c r="U865">
        <v>173</v>
      </c>
      <c r="V865">
        <v>174</v>
      </c>
      <c r="W865">
        <v>14.983000000000001</v>
      </c>
      <c r="X865">
        <v>6.9829999999999997</v>
      </c>
    </row>
    <row r="866" spans="1:24" x14ac:dyDescent="0.2">
      <c r="A866">
        <v>2013002</v>
      </c>
      <c r="B866">
        <v>284</v>
      </c>
      <c r="C866">
        <v>2013002284</v>
      </c>
      <c r="D866" t="s">
        <v>139</v>
      </c>
      <c r="E866" t="str">
        <f>VLOOKUP(D866,[1]!Species_table[[SpeciesID]:[ID_new]],5,FALSE)</f>
        <v>PLRPL02</v>
      </c>
      <c r="F866" t="str">
        <f>VLOOKUP(E866,[1]!Species_table[[ID_new]:[Sci_name_new]],2,FALSE)</f>
        <v>Plectrohinchus pictus</v>
      </c>
      <c r="G866" t="str">
        <f>VLOOKUP(E866,[1]!Species_table[[ID_new]:[fam_new]],3,FALSE)</f>
        <v>HAEMULIDAE</v>
      </c>
      <c r="H866" t="s">
        <v>27</v>
      </c>
      <c r="I866">
        <f t="shared" si="13"/>
        <v>0</v>
      </c>
      <c r="J866">
        <v>5.45</v>
      </c>
      <c r="K866">
        <v>1</v>
      </c>
      <c r="L866">
        <v>50</v>
      </c>
      <c r="M866">
        <v>37.241333330000003</v>
      </c>
      <c r="N866">
        <v>20.744</v>
      </c>
      <c r="O866">
        <v>2</v>
      </c>
      <c r="Q866" t="s">
        <v>23</v>
      </c>
      <c r="R866" s="1">
        <v>41447.62777777778</v>
      </c>
      <c r="S866" s="1">
        <v>41448.29583333333</v>
      </c>
      <c r="T866">
        <v>16.05</v>
      </c>
      <c r="U866">
        <v>173</v>
      </c>
      <c r="V866">
        <v>174</v>
      </c>
      <c r="W866">
        <v>15.067</v>
      </c>
      <c r="X866">
        <v>7.1</v>
      </c>
    </row>
    <row r="867" spans="1:24" x14ac:dyDescent="0.2">
      <c r="A867">
        <v>2013002</v>
      </c>
      <c r="B867">
        <v>284</v>
      </c>
      <c r="C867">
        <v>2013002284</v>
      </c>
      <c r="D867" t="s">
        <v>125</v>
      </c>
      <c r="E867" t="str">
        <f>VLOOKUP(D867,[1]!Species_table[[SpeciesID]:[ID_new]],5,FALSE)</f>
        <v>SPAAR01</v>
      </c>
      <c r="F867" t="str">
        <f>VLOOKUP(E867,[1]!Species_table[[ID_new]:[Sci_name_new]],2,FALSE)</f>
        <v>Argyrops spinifer</v>
      </c>
      <c r="G867" t="str">
        <f>VLOOKUP(E867,[1]!Species_table[[ID_new]:[fam_new]],3,FALSE)</f>
        <v>SPARIDAE</v>
      </c>
      <c r="H867" t="s">
        <v>27</v>
      </c>
      <c r="I867">
        <f t="shared" si="13"/>
        <v>0</v>
      </c>
      <c r="J867">
        <v>0.45</v>
      </c>
      <c r="K867">
        <v>1</v>
      </c>
      <c r="L867">
        <v>50</v>
      </c>
      <c r="M867">
        <v>37.241333330000003</v>
      </c>
      <c r="N867">
        <v>20.744</v>
      </c>
      <c r="O867">
        <v>2</v>
      </c>
      <c r="Q867" t="s">
        <v>23</v>
      </c>
      <c r="R867" s="1">
        <v>41447.62777777778</v>
      </c>
      <c r="S867" s="1">
        <v>41448.29583333333</v>
      </c>
      <c r="T867">
        <v>16.05</v>
      </c>
      <c r="U867">
        <v>173</v>
      </c>
      <c r="V867">
        <v>174</v>
      </c>
      <c r="W867">
        <v>15.067</v>
      </c>
      <c r="X867">
        <v>7.1</v>
      </c>
    </row>
    <row r="868" spans="1:24" x14ac:dyDescent="0.2">
      <c r="A868">
        <v>2013002</v>
      </c>
      <c r="B868">
        <v>285</v>
      </c>
      <c r="C868">
        <v>2013002285</v>
      </c>
      <c r="D868" t="s">
        <v>45</v>
      </c>
      <c r="E868" t="str">
        <f>VLOOKUP(D868,[1]!Species_table[[SpeciesID]:[ID_new]],5,FALSE)</f>
        <v>LETLE02</v>
      </c>
      <c r="F868" t="str">
        <f>VLOOKUP(E868,[1]!Species_table[[ID_new]:[Sci_name_new]],2,FALSE)</f>
        <v>Lethrinus lentjan</v>
      </c>
      <c r="G868" t="str">
        <f>VLOOKUP(E868,[1]!Species_table[[ID_new]:[fam_new]],3,FALSE)</f>
        <v>LETHRINIDAE</v>
      </c>
      <c r="H868" t="s">
        <v>44</v>
      </c>
      <c r="I868">
        <f t="shared" si="13"/>
        <v>1</v>
      </c>
      <c r="J868">
        <v>1.1100000000000001</v>
      </c>
      <c r="K868">
        <v>2</v>
      </c>
      <c r="L868">
        <v>30</v>
      </c>
      <c r="M868">
        <v>37.243166670000001</v>
      </c>
      <c r="N868">
        <v>20.738499999999998</v>
      </c>
      <c r="O868">
        <v>2</v>
      </c>
      <c r="Q868" t="s">
        <v>23</v>
      </c>
      <c r="R868" s="1">
        <v>41447.632638888892</v>
      </c>
      <c r="S868" s="1">
        <v>41448.302083333336</v>
      </c>
      <c r="T868">
        <v>16.082999999999998</v>
      </c>
      <c r="U868">
        <v>173</v>
      </c>
      <c r="V868">
        <v>174</v>
      </c>
      <c r="W868">
        <v>15.183</v>
      </c>
      <c r="X868">
        <v>7.25</v>
      </c>
    </row>
    <row r="869" spans="1:24" x14ac:dyDescent="0.2">
      <c r="A869">
        <v>2013002</v>
      </c>
      <c r="B869">
        <v>285</v>
      </c>
      <c r="C869">
        <v>2013002285</v>
      </c>
      <c r="D869" t="s">
        <v>28</v>
      </c>
      <c r="E869" t="str">
        <f>VLOOKUP(D869,[1]!Species_table[[SpeciesID]:[ID_new]],5,FALSE)</f>
        <v>LUTLU06</v>
      </c>
      <c r="F869" t="str">
        <f>VLOOKUP(E869,[1]!Species_table[[ID_new]:[Sci_name_new]],2,FALSE)</f>
        <v>Lutjanus bohar</v>
      </c>
      <c r="G869" t="str">
        <f>VLOOKUP(E869,[1]!Species_table[[ID_new]:[fam_new]],3,FALSE)</f>
        <v>LUTJANIDAE</v>
      </c>
      <c r="H869" t="s">
        <v>29</v>
      </c>
      <c r="I869">
        <f t="shared" si="13"/>
        <v>1</v>
      </c>
      <c r="J869">
        <v>0.96</v>
      </c>
      <c r="K869">
        <v>1</v>
      </c>
      <c r="L869">
        <v>30</v>
      </c>
      <c r="M869">
        <v>37.243166670000001</v>
      </c>
      <c r="N869">
        <v>20.738499999999998</v>
      </c>
      <c r="O869">
        <v>2</v>
      </c>
      <c r="Q869" t="s">
        <v>23</v>
      </c>
      <c r="R869" s="1">
        <v>41447.632638888892</v>
      </c>
      <c r="S869" s="1">
        <v>41448.302083333336</v>
      </c>
      <c r="T869">
        <v>16.082999999999998</v>
      </c>
      <c r="U869">
        <v>173</v>
      </c>
      <c r="V869">
        <v>174</v>
      </c>
      <c r="W869">
        <v>15.183</v>
      </c>
      <c r="X869">
        <v>7.25</v>
      </c>
    </row>
    <row r="870" spans="1:24" x14ac:dyDescent="0.2">
      <c r="A870">
        <v>2013002</v>
      </c>
      <c r="B870">
        <v>285</v>
      </c>
      <c r="C870">
        <v>2013002285</v>
      </c>
      <c r="D870" t="s">
        <v>98</v>
      </c>
      <c r="E870" t="str">
        <f>VLOOKUP(D870,[1]!Species_table[[SpeciesID]:[ID_new]],5,FALSE)</f>
        <v>SEREP17</v>
      </c>
      <c r="F870" t="str">
        <f>VLOOKUP(E870,[1]!Species_table[[ID_new]:[Sci_name_new]],2,FALSE)</f>
        <v>Epinephelus summana</v>
      </c>
      <c r="G870" t="str">
        <f>VLOOKUP(E870,[1]!Species_table[[ID_new]:[fam_new]],3,FALSE)</f>
        <v>SERRANIDAE</v>
      </c>
      <c r="H870" t="s">
        <v>36</v>
      </c>
      <c r="I870">
        <f t="shared" si="13"/>
        <v>1</v>
      </c>
      <c r="J870">
        <v>1.23</v>
      </c>
      <c r="K870">
        <v>1</v>
      </c>
      <c r="L870">
        <v>30</v>
      </c>
      <c r="M870">
        <v>37.243166670000001</v>
      </c>
      <c r="N870">
        <v>20.738499999999998</v>
      </c>
      <c r="O870">
        <v>2</v>
      </c>
      <c r="Q870" t="s">
        <v>23</v>
      </c>
      <c r="R870" s="1">
        <v>41447.632638888892</v>
      </c>
      <c r="S870" s="1">
        <v>41448.302083333336</v>
      </c>
      <c r="T870">
        <v>16.082999999999998</v>
      </c>
      <c r="U870">
        <v>173</v>
      </c>
      <c r="V870">
        <v>174</v>
      </c>
      <c r="W870">
        <v>15.183</v>
      </c>
      <c r="X870">
        <v>7.25</v>
      </c>
    </row>
    <row r="871" spans="1:24" x14ac:dyDescent="0.2">
      <c r="A871">
        <v>2013002</v>
      </c>
      <c r="B871">
        <v>285</v>
      </c>
      <c r="C871">
        <v>2013002285</v>
      </c>
      <c r="D871" t="s">
        <v>48</v>
      </c>
      <c r="E871" t="str">
        <f>VLOOKUP(D871,[1]!Species_table[[SpeciesID]:[ID_new]],5,FALSE)</f>
        <v>SERPL07</v>
      </c>
      <c r="F871" t="str">
        <f>VLOOKUP(E871,[1]!Species_table[[ID_new]:[Sci_name_new]],2,FALSE)</f>
        <v>Plectropomus pessuliferus marisrubri</v>
      </c>
      <c r="G871" t="str">
        <f>VLOOKUP(E871,[1]!Species_table[[ID_new]:[fam_new]],3,FALSE)</f>
        <v>SERRANIDAE</v>
      </c>
      <c r="H871" t="s">
        <v>36</v>
      </c>
      <c r="I871">
        <f t="shared" si="13"/>
        <v>1</v>
      </c>
      <c r="J871">
        <v>4.03</v>
      </c>
      <c r="K871">
        <v>1</v>
      </c>
      <c r="L871">
        <v>30</v>
      </c>
      <c r="M871">
        <v>37.243166670000001</v>
      </c>
      <c r="N871">
        <v>20.738499999999998</v>
      </c>
      <c r="O871">
        <v>2</v>
      </c>
      <c r="Q871" t="s">
        <v>23</v>
      </c>
      <c r="R871" s="1">
        <v>41447.632638888892</v>
      </c>
      <c r="S871" s="1">
        <v>41448.302083333336</v>
      </c>
      <c r="T871">
        <v>16.082999999999998</v>
      </c>
      <c r="U871">
        <v>173</v>
      </c>
      <c r="V871">
        <v>174</v>
      </c>
      <c r="W871">
        <v>15.183</v>
      </c>
      <c r="X871">
        <v>7.25</v>
      </c>
    </row>
    <row r="872" spans="1:24" x14ac:dyDescent="0.2">
      <c r="A872">
        <v>2013002</v>
      </c>
      <c r="B872">
        <v>286</v>
      </c>
      <c r="C872">
        <v>2013002286</v>
      </c>
      <c r="D872" t="s">
        <v>26</v>
      </c>
      <c r="E872" t="str">
        <f>VLOOKUP(D872,[1]!Species_table[[SpeciesID]:[ID_new]],5,FALSE)</f>
        <v>NOCATCH</v>
      </c>
      <c r="F872" t="str">
        <f>VLOOKUP(E872,[1]!Species_table[[ID_new]:[Sci_name_new]],2,FALSE)</f>
        <v>NO CATCH</v>
      </c>
      <c r="G872" t="str">
        <f>VLOOKUP(E872,[1]!Species_table[[ID_new]:[fam_new]],3,FALSE)</f>
        <v>NO CATCH</v>
      </c>
      <c r="H872" t="s">
        <v>27</v>
      </c>
      <c r="I872">
        <f t="shared" si="13"/>
        <v>0</v>
      </c>
      <c r="J872">
        <v>0</v>
      </c>
      <c r="K872">
        <v>0</v>
      </c>
      <c r="L872">
        <v>20</v>
      </c>
      <c r="M872">
        <v>37.244833329999999</v>
      </c>
      <c r="N872">
        <v>20.734333329999998</v>
      </c>
      <c r="O872">
        <v>2</v>
      </c>
      <c r="Q872" t="s">
        <v>23</v>
      </c>
      <c r="R872" s="1">
        <v>41447.637499999997</v>
      </c>
      <c r="S872" s="1">
        <v>41448.308333333334</v>
      </c>
      <c r="T872">
        <v>16.100000000000001</v>
      </c>
      <c r="U872">
        <v>173</v>
      </c>
      <c r="V872">
        <v>174</v>
      </c>
      <c r="W872">
        <v>15.3</v>
      </c>
      <c r="X872">
        <v>7.4</v>
      </c>
    </row>
    <row r="873" spans="1:24" x14ac:dyDescent="0.2">
      <c r="A873">
        <v>2013002</v>
      </c>
      <c r="B873">
        <v>287</v>
      </c>
      <c r="C873">
        <v>2013002287</v>
      </c>
      <c r="D873" t="s">
        <v>45</v>
      </c>
      <c r="E873" t="str">
        <f>VLOOKUP(D873,[1]!Species_table[[SpeciesID]:[ID_new]],5,FALSE)</f>
        <v>LETLE02</v>
      </c>
      <c r="F873" t="str">
        <f>VLOOKUP(E873,[1]!Species_table[[ID_new]:[Sci_name_new]],2,FALSE)</f>
        <v>Lethrinus lentjan</v>
      </c>
      <c r="G873" t="str">
        <f>VLOOKUP(E873,[1]!Species_table[[ID_new]:[fam_new]],3,FALSE)</f>
        <v>LETHRINIDAE</v>
      </c>
      <c r="H873" t="s">
        <v>44</v>
      </c>
      <c r="I873">
        <f t="shared" si="13"/>
        <v>1</v>
      </c>
      <c r="J873">
        <v>0.43</v>
      </c>
      <c r="K873">
        <v>1</v>
      </c>
      <c r="L873">
        <v>14</v>
      </c>
      <c r="M873">
        <v>37.245833330000004</v>
      </c>
      <c r="N873">
        <v>20.730166669999999</v>
      </c>
      <c r="O873">
        <v>2</v>
      </c>
      <c r="Q873" t="s">
        <v>23</v>
      </c>
      <c r="R873" s="1">
        <v>41447.64166666667</v>
      </c>
      <c r="S873" s="1">
        <v>41448.311805555553</v>
      </c>
      <c r="T873">
        <v>16.100000000000001</v>
      </c>
      <c r="U873">
        <v>173</v>
      </c>
      <c r="V873">
        <v>174</v>
      </c>
      <c r="W873">
        <v>15.4</v>
      </c>
      <c r="X873">
        <v>7.4829999999999997</v>
      </c>
    </row>
    <row r="874" spans="1:24" x14ac:dyDescent="0.2">
      <c r="A874">
        <v>2013002</v>
      </c>
      <c r="B874">
        <v>288</v>
      </c>
      <c r="C874">
        <v>2013002288</v>
      </c>
      <c r="D874" t="s">
        <v>26</v>
      </c>
      <c r="E874" t="str">
        <f>VLOOKUP(D874,[1]!Species_table[[SpeciesID]:[ID_new]],5,FALSE)</f>
        <v>NOCATCH</v>
      </c>
      <c r="F874" t="str">
        <f>VLOOKUP(E874,[1]!Species_table[[ID_new]:[Sci_name_new]],2,FALSE)</f>
        <v>NO CATCH</v>
      </c>
      <c r="G874" t="str">
        <f>VLOOKUP(E874,[1]!Species_table[[ID_new]:[fam_new]],3,FALSE)</f>
        <v>NO CATCH</v>
      </c>
      <c r="H874" t="s">
        <v>27</v>
      </c>
      <c r="I874">
        <f t="shared" si="13"/>
        <v>0</v>
      </c>
      <c r="J874">
        <v>0</v>
      </c>
      <c r="K874">
        <v>0</v>
      </c>
      <c r="L874">
        <v>13</v>
      </c>
      <c r="M874">
        <v>37.247833329999999</v>
      </c>
      <c r="N874">
        <v>20.72733333</v>
      </c>
      <c r="O874">
        <v>2</v>
      </c>
      <c r="Q874" t="s">
        <v>23</v>
      </c>
      <c r="R874" s="1">
        <v>41447.644444444442</v>
      </c>
      <c r="S874" s="1">
        <v>41448.316666666666</v>
      </c>
      <c r="T874">
        <v>16.132999999999999</v>
      </c>
      <c r="U874">
        <v>173</v>
      </c>
      <c r="V874">
        <v>174</v>
      </c>
      <c r="W874">
        <v>15.467000000000001</v>
      </c>
      <c r="X874">
        <v>7.6</v>
      </c>
    </row>
    <row r="875" spans="1:24" x14ac:dyDescent="0.2">
      <c r="A875">
        <v>2013002</v>
      </c>
      <c r="B875">
        <v>289</v>
      </c>
      <c r="C875">
        <v>2013002289</v>
      </c>
      <c r="D875" t="s">
        <v>139</v>
      </c>
      <c r="E875" t="str">
        <f>VLOOKUP(D875,[1]!Species_table[[SpeciesID]:[ID_new]],5,FALSE)</f>
        <v>PLRPL02</v>
      </c>
      <c r="F875" t="str">
        <f>VLOOKUP(E875,[1]!Species_table[[ID_new]:[Sci_name_new]],2,FALSE)</f>
        <v>Plectrohinchus pictus</v>
      </c>
      <c r="G875" t="str">
        <f>VLOOKUP(E875,[1]!Species_table[[ID_new]:[fam_new]],3,FALSE)</f>
        <v>HAEMULIDAE</v>
      </c>
      <c r="H875" t="s">
        <v>27</v>
      </c>
      <c r="I875">
        <f t="shared" si="13"/>
        <v>0</v>
      </c>
      <c r="J875">
        <v>3.14</v>
      </c>
      <c r="K875">
        <v>1</v>
      </c>
      <c r="L875">
        <v>38</v>
      </c>
      <c r="M875">
        <v>37.252499999999998</v>
      </c>
      <c r="N875">
        <v>20.725999999999999</v>
      </c>
      <c r="O875">
        <v>2</v>
      </c>
      <c r="Q875" t="s">
        <v>23</v>
      </c>
      <c r="R875" s="1">
        <v>41447.649305555555</v>
      </c>
      <c r="S875" s="1">
        <v>41448.322222222225</v>
      </c>
      <c r="T875">
        <v>16.149999999999999</v>
      </c>
      <c r="U875">
        <v>173</v>
      </c>
      <c r="V875">
        <v>174</v>
      </c>
      <c r="W875">
        <v>15.583</v>
      </c>
      <c r="X875">
        <v>7.7329999999999997</v>
      </c>
    </row>
    <row r="876" spans="1:24" x14ac:dyDescent="0.2">
      <c r="A876">
        <v>2013002</v>
      </c>
      <c r="B876">
        <v>289</v>
      </c>
      <c r="C876">
        <v>2013002289</v>
      </c>
      <c r="D876" t="s">
        <v>45</v>
      </c>
      <c r="E876" t="str">
        <f>VLOOKUP(D876,[1]!Species_table[[SpeciesID]:[ID_new]],5,FALSE)</f>
        <v>LETLE02</v>
      </c>
      <c r="F876" t="str">
        <f>VLOOKUP(E876,[1]!Species_table[[ID_new]:[Sci_name_new]],2,FALSE)</f>
        <v>Lethrinus lentjan</v>
      </c>
      <c r="G876" t="str">
        <f>VLOOKUP(E876,[1]!Species_table[[ID_new]:[fam_new]],3,FALSE)</f>
        <v>LETHRINIDAE</v>
      </c>
      <c r="H876" t="s">
        <v>44</v>
      </c>
      <c r="I876">
        <f t="shared" si="13"/>
        <v>1</v>
      </c>
      <c r="J876">
        <v>4.6100000000000003</v>
      </c>
      <c r="K876">
        <v>7</v>
      </c>
      <c r="L876">
        <v>38</v>
      </c>
      <c r="M876">
        <v>37.252499999999998</v>
      </c>
      <c r="N876">
        <v>20.725999999999999</v>
      </c>
      <c r="O876">
        <v>2</v>
      </c>
      <c r="Q876" t="s">
        <v>23</v>
      </c>
      <c r="R876" s="1">
        <v>41447.649305555555</v>
      </c>
      <c r="S876" s="1">
        <v>41448.322222222225</v>
      </c>
      <c r="T876">
        <v>16.149999999999999</v>
      </c>
      <c r="U876">
        <v>173</v>
      </c>
      <c r="V876">
        <v>174</v>
      </c>
      <c r="W876">
        <v>15.583</v>
      </c>
      <c r="X876">
        <v>7.7329999999999997</v>
      </c>
    </row>
    <row r="877" spans="1:24" x14ac:dyDescent="0.2">
      <c r="A877">
        <v>2013002</v>
      </c>
      <c r="B877">
        <v>290</v>
      </c>
      <c r="C877">
        <v>2013002290</v>
      </c>
      <c r="D877" t="s">
        <v>103</v>
      </c>
      <c r="E877" t="str">
        <f>VLOOKUP(D877,[1]!Species_table[[SpeciesID]:[ID_new]],5,FALSE)</f>
        <v>ACAAC16</v>
      </c>
      <c r="F877" t="str">
        <f>VLOOKUP(E877,[1]!Species_table[[ID_new]:[Sci_name_new]],2,FALSE)</f>
        <v>Acanthurus nigrofuscus</v>
      </c>
      <c r="G877" t="str">
        <f>VLOOKUP(E877,[1]!Species_table[[ID_new]:[fam_new]],3,FALSE)</f>
        <v>ACANTHURIDAE</v>
      </c>
      <c r="H877" t="s">
        <v>78</v>
      </c>
      <c r="I877">
        <f t="shared" si="13"/>
        <v>1</v>
      </c>
      <c r="J877">
        <v>0.59</v>
      </c>
      <c r="K877">
        <v>1</v>
      </c>
      <c r="L877">
        <v>28</v>
      </c>
      <c r="M877">
        <v>37.254166669999996</v>
      </c>
      <c r="N877">
        <v>20.722999999999999</v>
      </c>
      <c r="O877">
        <v>2</v>
      </c>
      <c r="Q877" t="s">
        <v>23</v>
      </c>
      <c r="R877" s="1">
        <v>41447.65625</v>
      </c>
      <c r="S877" s="1">
        <v>41448.328472222223</v>
      </c>
      <c r="T877">
        <v>16.132999999999999</v>
      </c>
      <c r="U877">
        <v>173</v>
      </c>
      <c r="V877">
        <v>174</v>
      </c>
      <c r="W877">
        <v>15.75</v>
      </c>
      <c r="X877">
        <v>7.883</v>
      </c>
    </row>
    <row r="878" spans="1:24" x14ac:dyDescent="0.2">
      <c r="A878">
        <v>2013002</v>
      </c>
      <c r="B878">
        <v>290</v>
      </c>
      <c r="C878">
        <v>2013002290</v>
      </c>
      <c r="D878" t="s">
        <v>45</v>
      </c>
      <c r="E878" t="str">
        <f>VLOOKUP(D878,[1]!Species_table[[SpeciesID]:[ID_new]],5,FALSE)</f>
        <v>LETLE02</v>
      </c>
      <c r="F878" t="str">
        <f>VLOOKUP(E878,[1]!Species_table[[ID_new]:[Sci_name_new]],2,FALSE)</f>
        <v>Lethrinus lentjan</v>
      </c>
      <c r="G878" t="str">
        <f>VLOOKUP(E878,[1]!Species_table[[ID_new]:[fam_new]],3,FALSE)</f>
        <v>LETHRINIDAE</v>
      </c>
      <c r="H878" t="s">
        <v>44</v>
      </c>
      <c r="I878">
        <f t="shared" si="13"/>
        <v>1</v>
      </c>
      <c r="J878">
        <v>0.73</v>
      </c>
      <c r="K878">
        <v>1</v>
      </c>
      <c r="L878">
        <v>28</v>
      </c>
      <c r="M878">
        <v>37.254166669999996</v>
      </c>
      <c r="N878">
        <v>20.722999999999999</v>
      </c>
      <c r="O878">
        <v>2</v>
      </c>
      <c r="Q878" t="s">
        <v>23</v>
      </c>
      <c r="R878" s="1">
        <v>41447.65625</v>
      </c>
      <c r="S878" s="1">
        <v>41448.328472222223</v>
      </c>
      <c r="T878">
        <v>16.132999999999999</v>
      </c>
      <c r="U878">
        <v>173</v>
      </c>
      <c r="V878">
        <v>174</v>
      </c>
      <c r="W878">
        <v>15.75</v>
      </c>
      <c r="X878">
        <v>7.883</v>
      </c>
    </row>
    <row r="879" spans="1:24" x14ac:dyDescent="0.2">
      <c r="A879">
        <v>2013002</v>
      </c>
      <c r="B879">
        <v>290</v>
      </c>
      <c r="C879">
        <v>2013002290</v>
      </c>
      <c r="D879" t="s">
        <v>28</v>
      </c>
      <c r="E879" t="str">
        <f>VLOOKUP(D879,[1]!Species_table[[SpeciesID]:[ID_new]],5,FALSE)</f>
        <v>LUTLU06</v>
      </c>
      <c r="F879" t="str">
        <f>VLOOKUP(E879,[1]!Species_table[[ID_new]:[Sci_name_new]],2,FALSE)</f>
        <v>Lutjanus bohar</v>
      </c>
      <c r="G879" t="str">
        <f>VLOOKUP(E879,[1]!Species_table[[ID_new]:[fam_new]],3,FALSE)</f>
        <v>LUTJANIDAE</v>
      </c>
      <c r="H879" t="s">
        <v>29</v>
      </c>
      <c r="I879">
        <f t="shared" si="13"/>
        <v>1</v>
      </c>
      <c r="J879">
        <v>4.2699999999999996</v>
      </c>
      <c r="K879">
        <v>3</v>
      </c>
      <c r="L879">
        <v>28</v>
      </c>
      <c r="M879">
        <v>37.254166669999996</v>
      </c>
      <c r="N879">
        <v>20.722999999999999</v>
      </c>
      <c r="O879">
        <v>2</v>
      </c>
      <c r="Q879" t="s">
        <v>23</v>
      </c>
      <c r="R879" s="1">
        <v>41447.65625</v>
      </c>
      <c r="S879" s="1">
        <v>41448.328472222223</v>
      </c>
      <c r="T879">
        <v>16.132999999999999</v>
      </c>
      <c r="U879">
        <v>173</v>
      </c>
      <c r="V879">
        <v>174</v>
      </c>
      <c r="W879">
        <v>15.75</v>
      </c>
      <c r="X879">
        <v>7.883</v>
      </c>
    </row>
    <row r="880" spans="1:24" x14ac:dyDescent="0.2">
      <c r="A880">
        <v>2013002</v>
      </c>
      <c r="B880">
        <v>290</v>
      </c>
      <c r="C880">
        <v>2013002290</v>
      </c>
      <c r="D880" t="s">
        <v>144</v>
      </c>
      <c r="E880" t="str">
        <f>VLOOKUP(D880,[1]!Species_table[[SpeciesID]:[ID_new]],5,FALSE)</f>
        <v>SEREP18</v>
      </c>
      <c r="F880" t="str">
        <f>VLOOKUP(E880,[1]!Species_table[[ID_new]:[Sci_name_new]],2,FALSE)</f>
        <v>Epinephelus chlorostigma</v>
      </c>
      <c r="G880" t="str">
        <f>VLOOKUP(E880,[1]!Species_table[[ID_new]:[fam_new]],3,FALSE)</f>
        <v>SERRANIDAE</v>
      </c>
      <c r="H880" t="s">
        <v>36</v>
      </c>
      <c r="I880">
        <f t="shared" si="13"/>
        <v>1</v>
      </c>
      <c r="J880">
        <v>2.29</v>
      </c>
      <c r="K880">
        <v>1</v>
      </c>
      <c r="L880">
        <v>28</v>
      </c>
      <c r="M880">
        <v>37.254166669999996</v>
      </c>
      <c r="N880">
        <v>20.722999999999999</v>
      </c>
      <c r="O880">
        <v>2</v>
      </c>
      <c r="Q880" t="s">
        <v>23</v>
      </c>
      <c r="R880" s="1">
        <v>41447.65625</v>
      </c>
      <c r="S880" s="1">
        <v>41448.328472222223</v>
      </c>
      <c r="T880">
        <v>16.132999999999999</v>
      </c>
      <c r="U880">
        <v>173</v>
      </c>
      <c r="V880">
        <v>174</v>
      </c>
      <c r="W880">
        <v>15.75</v>
      </c>
      <c r="X880">
        <v>7.883</v>
      </c>
    </row>
    <row r="881" spans="1:24" x14ac:dyDescent="0.2">
      <c r="A881">
        <v>2013002</v>
      </c>
      <c r="B881">
        <v>290</v>
      </c>
      <c r="C881">
        <v>2013002290</v>
      </c>
      <c r="D881" t="s">
        <v>110</v>
      </c>
      <c r="E881" t="str">
        <f>VLOOKUP(D881,[1]!Species_table[[SpeciesID]:[ID_new]],5,FALSE)</f>
        <v>SERVA01</v>
      </c>
      <c r="F881" t="str">
        <f>VLOOKUP(E881,[1]!Species_table[[ID_new]:[Sci_name_new]],2,FALSE)</f>
        <v>Variola louti</v>
      </c>
      <c r="G881" t="str">
        <f>VLOOKUP(E881,[1]!Species_table[[ID_new]:[fam_new]],3,FALSE)</f>
        <v>SERRANIDAE</v>
      </c>
      <c r="H881" t="s">
        <v>36</v>
      </c>
      <c r="I881">
        <f t="shared" si="13"/>
        <v>1</v>
      </c>
      <c r="J881">
        <v>1.45</v>
      </c>
      <c r="K881">
        <v>1</v>
      </c>
      <c r="L881">
        <v>28</v>
      </c>
      <c r="M881">
        <v>37.254166669999996</v>
      </c>
      <c r="N881">
        <v>20.722999999999999</v>
      </c>
      <c r="O881">
        <v>2</v>
      </c>
      <c r="Q881" t="s">
        <v>23</v>
      </c>
      <c r="R881" s="1">
        <v>41447.65625</v>
      </c>
      <c r="S881" s="1">
        <v>41448.328472222223</v>
      </c>
      <c r="T881">
        <v>16.132999999999999</v>
      </c>
      <c r="U881">
        <v>173</v>
      </c>
      <c r="V881">
        <v>174</v>
      </c>
      <c r="W881">
        <v>15.75</v>
      </c>
      <c r="X881">
        <v>7.883</v>
      </c>
    </row>
    <row r="882" spans="1:24" x14ac:dyDescent="0.2">
      <c r="A882">
        <v>2013002</v>
      </c>
      <c r="B882">
        <v>291</v>
      </c>
      <c r="C882">
        <v>2013002291</v>
      </c>
      <c r="D882" t="s">
        <v>26</v>
      </c>
      <c r="E882" t="str">
        <f>VLOOKUP(D882,[1]!Species_table[[SpeciesID]:[ID_new]],5,FALSE)</f>
        <v>NOCATCH</v>
      </c>
      <c r="F882" t="str">
        <f>VLOOKUP(E882,[1]!Species_table[[ID_new]:[Sci_name_new]],2,FALSE)</f>
        <v>NO CATCH</v>
      </c>
      <c r="G882" t="str">
        <f>VLOOKUP(E882,[1]!Species_table[[ID_new]:[fam_new]],3,FALSE)</f>
        <v>NO CATCH</v>
      </c>
      <c r="H882" t="s">
        <v>27</v>
      </c>
      <c r="I882">
        <f t="shared" si="13"/>
        <v>0</v>
      </c>
      <c r="J882">
        <v>0</v>
      </c>
      <c r="K882">
        <v>0</v>
      </c>
      <c r="L882">
        <v>27</v>
      </c>
      <c r="M882">
        <v>37.259</v>
      </c>
      <c r="N882">
        <v>20.72966667</v>
      </c>
      <c r="O882">
        <v>2</v>
      </c>
      <c r="Q882" t="s">
        <v>23</v>
      </c>
      <c r="R882" s="1">
        <v>41447.661805555559</v>
      </c>
      <c r="S882" s="1">
        <v>41448.333333333336</v>
      </c>
      <c r="T882">
        <v>16.132999999999999</v>
      </c>
      <c r="U882">
        <v>173</v>
      </c>
      <c r="V882">
        <v>174</v>
      </c>
      <c r="W882">
        <v>15.882999999999999</v>
      </c>
      <c r="X882">
        <v>8</v>
      </c>
    </row>
    <row r="883" spans="1:24" x14ac:dyDescent="0.2">
      <c r="A883">
        <v>2013002</v>
      </c>
      <c r="B883">
        <v>292</v>
      </c>
      <c r="C883">
        <v>2013002292</v>
      </c>
      <c r="D883" t="s">
        <v>70</v>
      </c>
      <c r="E883" t="str">
        <f>VLOOKUP(D883,[1]!Species_table[[SpeciesID]:[ID_new]],5,FALSE)</f>
        <v>CARCS13</v>
      </c>
      <c r="F883" t="str">
        <f>VLOOKUP(E883,[1]!Species_table[[ID_new]:[Sci_name_new]],2,FALSE)</f>
        <v>Carangoides bajad</v>
      </c>
      <c r="G883" t="str">
        <f>VLOOKUP(E883,[1]!Species_table[[ID_new]:[fam_new]],3,FALSE)</f>
        <v>CARANGIDAE</v>
      </c>
      <c r="H883" t="s">
        <v>22</v>
      </c>
      <c r="I883">
        <f t="shared" si="13"/>
        <v>1</v>
      </c>
      <c r="J883">
        <v>0.62</v>
      </c>
      <c r="K883">
        <v>1</v>
      </c>
      <c r="L883">
        <v>10</v>
      </c>
      <c r="M883">
        <v>37.249666670000003</v>
      </c>
      <c r="N883">
        <v>20.72966667</v>
      </c>
      <c r="O883">
        <v>2</v>
      </c>
      <c r="Q883" t="s">
        <v>23</v>
      </c>
      <c r="R883" s="1">
        <v>41447.666666666664</v>
      </c>
      <c r="S883" s="1">
        <v>41448.340277777781</v>
      </c>
      <c r="T883">
        <v>16.167000000000002</v>
      </c>
      <c r="U883">
        <v>173</v>
      </c>
      <c r="V883">
        <v>174</v>
      </c>
      <c r="W883">
        <v>16</v>
      </c>
      <c r="X883">
        <v>8.1669999999999998</v>
      </c>
    </row>
    <row r="884" spans="1:24" x14ac:dyDescent="0.2">
      <c r="A884">
        <v>2013002</v>
      </c>
      <c r="B884">
        <v>292</v>
      </c>
      <c r="C884">
        <v>2013002292</v>
      </c>
      <c r="D884" t="s">
        <v>28</v>
      </c>
      <c r="E884" t="str">
        <f>VLOOKUP(D884,[1]!Species_table[[SpeciesID]:[ID_new]],5,FALSE)</f>
        <v>LUTLU06</v>
      </c>
      <c r="F884" t="str">
        <f>VLOOKUP(E884,[1]!Species_table[[ID_new]:[Sci_name_new]],2,FALSE)</f>
        <v>Lutjanus bohar</v>
      </c>
      <c r="G884" t="str">
        <f>VLOOKUP(E884,[1]!Species_table[[ID_new]:[fam_new]],3,FALSE)</f>
        <v>LUTJANIDAE</v>
      </c>
      <c r="H884" t="s">
        <v>29</v>
      </c>
      <c r="I884">
        <f t="shared" si="13"/>
        <v>1</v>
      </c>
      <c r="J884">
        <v>0.89</v>
      </c>
      <c r="K884">
        <v>2</v>
      </c>
      <c r="L884">
        <v>10</v>
      </c>
      <c r="M884">
        <v>37.249666670000003</v>
      </c>
      <c r="N884">
        <v>20.72966667</v>
      </c>
      <c r="O884">
        <v>2</v>
      </c>
      <c r="Q884" t="s">
        <v>23</v>
      </c>
      <c r="R884" s="1">
        <v>41447.666666666664</v>
      </c>
      <c r="S884" s="1">
        <v>41448.340277777781</v>
      </c>
      <c r="T884">
        <v>16.167000000000002</v>
      </c>
      <c r="U884">
        <v>173</v>
      </c>
      <c r="V884">
        <v>174</v>
      </c>
      <c r="W884">
        <v>16</v>
      </c>
      <c r="X884">
        <v>8.1669999999999998</v>
      </c>
    </row>
    <row r="885" spans="1:24" x14ac:dyDescent="0.2">
      <c r="A885">
        <v>2013002</v>
      </c>
      <c r="B885">
        <v>293</v>
      </c>
      <c r="C885">
        <v>2013002293</v>
      </c>
      <c r="D885" t="s">
        <v>103</v>
      </c>
      <c r="E885" t="str">
        <f>VLOOKUP(D885,[1]!Species_table[[SpeciesID]:[ID_new]],5,FALSE)</f>
        <v>ACAAC16</v>
      </c>
      <c r="F885" t="str">
        <f>VLOOKUP(E885,[1]!Species_table[[ID_new]:[Sci_name_new]],2,FALSE)</f>
        <v>Acanthurus nigrofuscus</v>
      </c>
      <c r="G885" t="str">
        <f>VLOOKUP(E885,[1]!Species_table[[ID_new]:[fam_new]],3,FALSE)</f>
        <v>ACANTHURIDAE</v>
      </c>
      <c r="H885" t="s">
        <v>78</v>
      </c>
      <c r="I885">
        <f t="shared" si="13"/>
        <v>1</v>
      </c>
      <c r="J885">
        <v>1.77</v>
      </c>
      <c r="K885">
        <v>2</v>
      </c>
      <c r="L885">
        <v>13</v>
      </c>
      <c r="M885">
        <v>37.244</v>
      </c>
      <c r="N885">
        <v>20.759499999999999</v>
      </c>
      <c r="O885">
        <v>2</v>
      </c>
      <c r="Q885" t="s">
        <v>23</v>
      </c>
      <c r="R885" s="1">
        <v>41447.68472222222</v>
      </c>
      <c r="S885" s="1">
        <v>41448.268750000003</v>
      </c>
      <c r="T885">
        <v>14.016999999999999</v>
      </c>
      <c r="U885">
        <v>173</v>
      </c>
      <c r="V885">
        <v>174</v>
      </c>
      <c r="W885">
        <v>16.433</v>
      </c>
      <c r="X885">
        <v>6.45</v>
      </c>
    </row>
    <row r="886" spans="1:24" x14ac:dyDescent="0.2">
      <c r="A886">
        <v>2013002</v>
      </c>
      <c r="B886">
        <v>294</v>
      </c>
      <c r="C886">
        <v>2013002294</v>
      </c>
      <c r="D886" t="s">
        <v>45</v>
      </c>
      <c r="E886" t="str">
        <f>VLOOKUP(D886,[1]!Species_table[[SpeciesID]:[ID_new]],5,FALSE)</f>
        <v>LETLE02</v>
      </c>
      <c r="F886" t="str">
        <f>VLOOKUP(E886,[1]!Species_table[[ID_new]:[Sci_name_new]],2,FALSE)</f>
        <v>Lethrinus lentjan</v>
      </c>
      <c r="G886" t="str">
        <f>VLOOKUP(E886,[1]!Species_table[[ID_new]:[fam_new]],3,FALSE)</f>
        <v>LETHRINIDAE</v>
      </c>
      <c r="H886" t="s">
        <v>44</v>
      </c>
      <c r="I886">
        <f t="shared" si="13"/>
        <v>1</v>
      </c>
      <c r="J886">
        <v>0.67</v>
      </c>
      <c r="K886">
        <v>1</v>
      </c>
      <c r="L886">
        <v>13</v>
      </c>
      <c r="M886">
        <v>37.244</v>
      </c>
      <c r="N886">
        <v>20.759499999999999</v>
      </c>
      <c r="O886">
        <v>2</v>
      </c>
      <c r="Q886" t="s">
        <v>23</v>
      </c>
      <c r="R886" s="1">
        <v>41447.68472222222</v>
      </c>
      <c r="S886" s="1">
        <v>41448.268750000003</v>
      </c>
      <c r="T886">
        <v>14.016999999999999</v>
      </c>
      <c r="U886">
        <v>173</v>
      </c>
      <c r="V886">
        <v>174</v>
      </c>
      <c r="W886">
        <v>16.433</v>
      </c>
      <c r="X886">
        <v>6.45</v>
      </c>
    </row>
    <row r="887" spans="1:24" x14ac:dyDescent="0.2">
      <c r="A887">
        <v>2013002</v>
      </c>
      <c r="B887">
        <v>294</v>
      </c>
      <c r="C887">
        <v>2013002294</v>
      </c>
      <c r="D887" t="s">
        <v>93</v>
      </c>
      <c r="E887" t="str">
        <f>VLOOKUP(D887,[1]!Species_table[[SpeciesID]:[ID_new]],5,FALSE)</f>
        <v>LETLE27</v>
      </c>
      <c r="F887" t="str">
        <f>VLOOKUP(E887,[1]!Species_table[[ID_new]:[Sci_name_new]],2,FALSE)</f>
        <v xml:space="preserve">Lethrinus obsoletus </v>
      </c>
      <c r="G887" t="str">
        <f>VLOOKUP(E887,[1]!Species_table[[ID_new]:[fam_new]],3,FALSE)</f>
        <v>LETHRINIDAE</v>
      </c>
      <c r="H887" t="s">
        <v>44</v>
      </c>
      <c r="I887">
        <f t="shared" si="13"/>
        <v>1</v>
      </c>
      <c r="J887">
        <v>0.48</v>
      </c>
      <c r="K887">
        <v>1</v>
      </c>
      <c r="L887">
        <v>13</v>
      </c>
      <c r="M887">
        <v>37.244</v>
      </c>
      <c r="N887">
        <v>20.759499999999999</v>
      </c>
      <c r="O887">
        <v>2</v>
      </c>
      <c r="Q887" t="s">
        <v>23</v>
      </c>
      <c r="R887" s="1">
        <v>41447.68472222222</v>
      </c>
      <c r="S887" s="1">
        <v>41448.268750000003</v>
      </c>
      <c r="T887">
        <v>14.016999999999999</v>
      </c>
      <c r="U887">
        <v>173</v>
      </c>
      <c r="V887">
        <v>174</v>
      </c>
      <c r="W887">
        <v>16.433</v>
      </c>
      <c r="X887">
        <v>6.45</v>
      </c>
    </row>
    <row r="888" spans="1:24" x14ac:dyDescent="0.2">
      <c r="A888">
        <v>2013002</v>
      </c>
      <c r="B888">
        <v>294</v>
      </c>
      <c r="C888">
        <v>2013002294</v>
      </c>
      <c r="D888" t="s">
        <v>28</v>
      </c>
      <c r="E888" t="str">
        <f>VLOOKUP(D888,[1]!Species_table[[SpeciesID]:[ID_new]],5,FALSE)</f>
        <v>LUTLU06</v>
      </c>
      <c r="F888" t="str">
        <f>VLOOKUP(E888,[1]!Species_table[[ID_new]:[Sci_name_new]],2,FALSE)</f>
        <v>Lutjanus bohar</v>
      </c>
      <c r="G888" t="str">
        <f>VLOOKUP(E888,[1]!Species_table[[ID_new]:[fam_new]],3,FALSE)</f>
        <v>LUTJANIDAE</v>
      </c>
      <c r="H888" t="s">
        <v>29</v>
      </c>
      <c r="I888">
        <f t="shared" si="13"/>
        <v>1</v>
      </c>
      <c r="J888">
        <v>0.57999999999999996</v>
      </c>
      <c r="K888">
        <v>1</v>
      </c>
      <c r="L888">
        <v>13</v>
      </c>
      <c r="M888">
        <v>37.244</v>
      </c>
      <c r="N888">
        <v>20.759499999999999</v>
      </c>
      <c r="O888">
        <v>2</v>
      </c>
      <c r="Q888" t="s">
        <v>23</v>
      </c>
      <c r="R888" s="1">
        <v>41447.68472222222</v>
      </c>
      <c r="S888" s="1">
        <v>41448.268750000003</v>
      </c>
      <c r="T888">
        <v>14.016999999999999</v>
      </c>
      <c r="U888">
        <v>173</v>
      </c>
      <c r="V888">
        <v>174</v>
      </c>
      <c r="W888">
        <v>16.433</v>
      </c>
      <c r="X888">
        <v>6.45</v>
      </c>
    </row>
    <row r="889" spans="1:24" x14ac:dyDescent="0.2">
      <c r="A889">
        <v>2013002</v>
      </c>
      <c r="B889">
        <v>295</v>
      </c>
      <c r="C889">
        <v>2013002295</v>
      </c>
      <c r="D889" t="s">
        <v>142</v>
      </c>
      <c r="E889" t="str">
        <f>VLOOKUP(D889,[1]!Species_table[[SpeciesID]:[ID_new]],5,FALSE)</f>
        <v>LETLE29</v>
      </c>
      <c r="F889" t="str">
        <f>VLOOKUP(E889,[1]!Species_table[[ID_new]:[Sci_name_new]],2,FALSE)</f>
        <v>Lethrinus xanthochilus</v>
      </c>
      <c r="G889" t="str">
        <f>VLOOKUP(E889,[1]!Species_table[[ID_new]:[fam_new]],3,FALSE)</f>
        <v>LETHRINIDAE</v>
      </c>
      <c r="H889" t="s">
        <v>44</v>
      </c>
      <c r="I889">
        <f t="shared" si="13"/>
        <v>1</v>
      </c>
      <c r="J889">
        <v>2.12</v>
      </c>
      <c r="K889">
        <v>2</v>
      </c>
      <c r="L889">
        <v>14</v>
      </c>
      <c r="M889">
        <v>37.243000000000002</v>
      </c>
      <c r="N889">
        <v>20.765000000000001</v>
      </c>
      <c r="O889">
        <v>2</v>
      </c>
      <c r="Q889" t="s">
        <v>23</v>
      </c>
      <c r="R889" s="1">
        <v>41447.693749999999</v>
      </c>
      <c r="S889" s="1">
        <v>41448.277777777781</v>
      </c>
      <c r="T889">
        <v>14.016999999999999</v>
      </c>
      <c r="U889">
        <v>173</v>
      </c>
      <c r="V889">
        <v>174</v>
      </c>
      <c r="W889">
        <v>16.649999999999999</v>
      </c>
      <c r="X889">
        <v>6.6669999999999998</v>
      </c>
    </row>
    <row r="890" spans="1:24" x14ac:dyDescent="0.2">
      <c r="A890">
        <v>2013002</v>
      </c>
      <c r="B890">
        <v>295</v>
      </c>
      <c r="C890">
        <v>2013002295</v>
      </c>
      <c r="D890" t="s">
        <v>28</v>
      </c>
      <c r="E890" t="str">
        <f>VLOOKUP(D890,[1]!Species_table[[SpeciesID]:[ID_new]],5,FALSE)</f>
        <v>LUTLU06</v>
      </c>
      <c r="F890" t="str">
        <f>VLOOKUP(E890,[1]!Species_table[[ID_new]:[Sci_name_new]],2,FALSE)</f>
        <v>Lutjanus bohar</v>
      </c>
      <c r="G890" t="str">
        <f>VLOOKUP(E890,[1]!Species_table[[ID_new]:[fam_new]],3,FALSE)</f>
        <v>LUTJANIDAE</v>
      </c>
      <c r="H890" t="s">
        <v>29</v>
      </c>
      <c r="I890">
        <f t="shared" si="13"/>
        <v>1</v>
      </c>
      <c r="J890">
        <v>0.43</v>
      </c>
      <c r="K890">
        <v>1</v>
      </c>
      <c r="L890">
        <v>14</v>
      </c>
      <c r="M890">
        <v>37.243000000000002</v>
      </c>
      <c r="N890">
        <v>20.765000000000001</v>
      </c>
      <c r="O890">
        <v>2</v>
      </c>
      <c r="Q890" t="s">
        <v>23</v>
      </c>
      <c r="R890" s="1">
        <v>41447.693749999999</v>
      </c>
      <c r="S890" s="1">
        <v>41448.277777777781</v>
      </c>
      <c r="T890">
        <v>14.016999999999999</v>
      </c>
      <c r="U890">
        <v>173</v>
      </c>
      <c r="V890">
        <v>174</v>
      </c>
      <c r="W890">
        <v>16.649999999999999</v>
      </c>
      <c r="X890">
        <v>6.6669999999999998</v>
      </c>
    </row>
    <row r="891" spans="1:24" x14ac:dyDescent="0.2">
      <c r="A891">
        <v>2013002</v>
      </c>
      <c r="B891">
        <v>297</v>
      </c>
      <c r="C891">
        <v>2013002297</v>
      </c>
      <c r="D891" t="s">
        <v>67</v>
      </c>
      <c r="E891" t="str">
        <f>VLOOKUP(D891,[1]!Species_table[[SpeciesID]:[ID_new]],5,FALSE)</f>
        <v>BELTY08</v>
      </c>
      <c r="F891" t="str">
        <f>VLOOKUP(E891,[1]!Species_table[[ID_new]:[Sci_name_new]],2,FALSE)</f>
        <v>Tylosurus choram</v>
      </c>
      <c r="G891" t="str">
        <f>VLOOKUP(E891,[1]!Species_table[[ID_new]:[fam_new]],3,FALSE)</f>
        <v>BELONIDAE</v>
      </c>
      <c r="H891" t="s">
        <v>27</v>
      </c>
      <c r="I891">
        <f t="shared" si="13"/>
        <v>0</v>
      </c>
      <c r="J891">
        <v>0.48</v>
      </c>
      <c r="K891">
        <v>1</v>
      </c>
      <c r="L891">
        <v>0</v>
      </c>
      <c r="M891">
        <v>37.243666670000003</v>
      </c>
      <c r="N891">
        <v>20.756166669999999</v>
      </c>
      <c r="O891">
        <v>2</v>
      </c>
      <c r="Q891" t="s">
        <v>83</v>
      </c>
      <c r="R891" s="1">
        <v>41447</v>
      </c>
      <c r="S891" s="1">
        <v>41448</v>
      </c>
      <c r="T891">
        <v>24</v>
      </c>
      <c r="U891">
        <v>173</v>
      </c>
      <c r="V891">
        <v>174</v>
      </c>
      <c r="W891">
        <v>0</v>
      </c>
      <c r="X891">
        <v>0</v>
      </c>
    </row>
    <row r="892" spans="1:24" x14ac:dyDescent="0.2">
      <c r="A892">
        <v>2013002</v>
      </c>
      <c r="B892">
        <v>297</v>
      </c>
      <c r="C892">
        <v>2013002297</v>
      </c>
      <c r="D892" t="s">
        <v>34</v>
      </c>
      <c r="E892" t="str">
        <f>VLOOKUP(D892,[1]!Species_table[[SpeciesID]:[ID_new]],5,FALSE)</f>
        <v>HOLSA03</v>
      </c>
      <c r="F892" t="str">
        <f>VLOOKUP(E892,[1]!Species_table[[ID_new]:[Sci_name_new]],2,FALSE)</f>
        <v>Sargocentron spiniferum</v>
      </c>
      <c r="G892" t="str">
        <f>VLOOKUP(E892,[1]!Species_table[[ID_new]:[fam_new]],3,FALSE)</f>
        <v>HOLOCENTRIDAE</v>
      </c>
      <c r="H892" t="s">
        <v>27</v>
      </c>
      <c r="I892">
        <f t="shared" si="13"/>
        <v>0</v>
      </c>
      <c r="J892">
        <v>0.46</v>
      </c>
      <c r="K892">
        <v>1</v>
      </c>
      <c r="L892">
        <v>0</v>
      </c>
      <c r="M892">
        <v>37.243666670000003</v>
      </c>
      <c r="N892">
        <v>20.756166669999999</v>
      </c>
      <c r="O892">
        <v>2</v>
      </c>
      <c r="Q892" t="s">
        <v>83</v>
      </c>
      <c r="R892" s="1">
        <v>41447</v>
      </c>
      <c r="S892" s="1">
        <v>41448</v>
      </c>
      <c r="T892">
        <v>24</v>
      </c>
      <c r="U892">
        <v>173</v>
      </c>
      <c r="V892">
        <v>174</v>
      </c>
      <c r="W892">
        <v>0</v>
      </c>
      <c r="X892">
        <v>0</v>
      </c>
    </row>
    <row r="893" spans="1:24" x14ac:dyDescent="0.2">
      <c r="A893">
        <v>2013002</v>
      </c>
      <c r="B893">
        <v>297</v>
      </c>
      <c r="C893">
        <v>2013002297</v>
      </c>
      <c r="D893" t="s">
        <v>81</v>
      </c>
      <c r="E893" t="str">
        <f>VLOOKUP(D893,[1]!Species_table[[SpeciesID]:[ID_new]],5,FALSE)</f>
        <v>LETLE02</v>
      </c>
      <c r="F893" t="str">
        <f>VLOOKUP(E893,[1]!Species_table[[ID_new]:[Sci_name_new]],2,FALSE)</f>
        <v>Lethrinus lentjan</v>
      </c>
      <c r="G893" t="str">
        <f>VLOOKUP(E893,[1]!Species_table[[ID_new]:[fam_new]],3,FALSE)</f>
        <v>LETHRINIDAE</v>
      </c>
      <c r="H893" t="s">
        <v>44</v>
      </c>
      <c r="I893">
        <f t="shared" si="13"/>
        <v>1</v>
      </c>
      <c r="J893">
        <v>3.2410000000000001</v>
      </c>
      <c r="K893">
        <v>13</v>
      </c>
      <c r="L893">
        <v>0</v>
      </c>
      <c r="M893">
        <v>37.243666670000003</v>
      </c>
      <c r="N893">
        <v>20.756166669999999</v>
      </c>
      <c r="O893">
        <v>2</v>
      </c>
      <c r="Q893" t="s">
        <v>83</v>
      </c>
      <c r="R893" s="1">
        <v>41447</v>
      </c>
      <c r="S893" s="1">
        <v>41448</v>
      </c>
      <c r="T893">
        <v>24</v>
      </c>
      <c r="U893">
        <v>173</v>
      </c>
      <c r="V893">
        <v>174</v>
      </c>
      <c r="W893">
        <v>0</v>
      </c>
      <c r="X893">
        <v>0</v>
      </c>
    </row>
    <row r="894" spans="1:24" x14ac:dyDescent="0.2">
      <c r="A894">
        <v>2013002</v>
      </c>
      <c r="B894">
        <v>297</v>
      </c>
      <c r="C894">
        <v>2013002297</v>
      </c>
      <c r="D894" t="s">
        <v>43</v>
      </c>
      <c r="E894" t="str">
        <f>VLOOKUP(D894,[1]!Species_table[[SpeciesID]:[ID_new]],5,FALSE)</f>
        <v>LETLE13</v>
      </c>
      <c r="F894" t="str">
        <f>VLOOKUP(E894,[1]!Species_table[[ID_new]:[Sci_name_new]],2,FALSE)</f>
        <v>Lethrinus mahsena</v>
      </c>
      <c r="G894" t="str">
        <f>VLOOKUP(E894,[1]!Species_table[[ID_new]:[fam_new]],3,FALSE)</f>
        <v>LETHRINIDAE</v>
      </c>
      <c r="H894" t="s">
        <v>44</v>
      </c>
      <c r="I894">
        <f t="shared" si="13"/>
        <v>1</v>
      </c>
      <c r="J894">
        <v>6.69</v>
      </c>
      <c r="K894">
        <v>9</v>
      </c>
      <c r="L894">
        <v>0</v>
      </c>
      <c r="M894">
        <v>37.243666670000003</v>
      </c>
      <c r="N894">
        <v>20.756166669999999</v>
      </c>
      <c r="O894">
        <v>2</v>
      </c>
      <c r="Q894" t="s">
        <v>83</v>
      </c>
      <c r="R894" s="1">
        <v>41447</v>
      </c>
      <c r="S894" s="1">
        <v>41448</v>
      </c>
      <c r="T894">
        <v>24</v>
      </c>
      <c r="U894">
        <v>173</v>
      </c>
      <c r="V894">
        <v>174</v>
      </c>
      <c r="W894">
        <v>0</v>
      </c>
      <c r="X894">
        <v>0</v>
      </c>
    </row>
    <row r="895" spans="1:24" x14ac:dyDescent="0.2">
      <c r="A895">
        <v>2013002</v>
      </c>
      <c r="B895">
        <v>297</v>
      </c>
      <c r="C895">
        <v>2013002297</v>
      </c>
      <c r="D895" t="s">
        <v>28</v>
      </c>
      <c r="E895" t="str">
        <f>VLOOKUP(D895,[1]!Species_table[[SpeciesID]:[ID_new]],5,FALSE)</f>
        <v>LUTLU06</v>
      </c>
      <c r="F895" t="str">
        <f>VLOOKUP(E895,[1]!Species_table[[ID_new]:[Sci_name_new]],2,FALSE)</f>
        <v>Lutjanus bohar</v>
      </c>
      <c r="G895" t="str">
        <f>VLOOKUP(E895,[1]!Species_table[[ID_new]:[fam_new]],3,FALSE)</f>
        <v>LUTJANIDAE</v>
      </c>
      <c r="H895" t="s">
        <v>29</v>
      </c>
      <c r="I895">
        <f t="shared" si="13"/>
        <v>1</v>
      </c>
      <c r="J895">
        <v>4.91</v>
      </c>
      <c r="K895">
        <v>6</v>
      </c>
      <c r="L895">
        <v>0</v>
      </c>
      <c r="M895">
        <v>37.243666670000003</v>
      </c>
      <c r="N895">
        <v>20.756166669999999</v>
      </c>
      <c r="O895">
        <v>2</v>
      </c>
      <c r="Q895" t="s">
        <v>83</v>
      </c>
      <c r="R895" s="1">
        <v>41447</v>
      </c>
      <c r="S895" s="1">
        <v>41448</v>
      </c>
      <c r="T895">
        <v>24</v>
      </c>
      <c r="U895">
        <v>173</v>
      </c>
      <c r="V895">
        <v>174</v>
      </c>
      <c r="W895">
        <v>0</v>
      </c>
      <c r="X895">
        <v>0</v>
      </c>
    </row>
    <row r="896" spans="1:24" x14ac:dyDescent="0.2">
      <c r="A896">
        <v>2013002</v>
      </c>
      <c r="B896">
        <v>297</v>
      </c>
      <c r="C896">
        <v>2013002297</v>
      </c>
      <c r="D896" t="s">
        <v>73</v>
      </c>
      <c r="E896" t="str">
        <f>VLOOKUP(D896,[1]!Species_table[[SpeciesID]:[ID_new]],5,FALSE)</f>
        <v>LUTLU18</v>
      </c>
      <c r="F896" t="str">
        <f>VLOOKUP(E896,[1]!Species_table[[ID_new]:[Sci_name_new]],2,FALSE)</f>
        <v>Lutjanus kasmira</v>
      </c>
      <c r="G896" t="str">
        <f>VLOOKUP(E896,[1]!Species_table[[ID_new]:[fam_new]],3,FALSE)</f>
        <v>LUTJANIDAE</v>
      </c>
      <c r="H896" t="s">
        <v>29</v>
      </c>
      <c r="I896">
        <f t="shared" si="13"/>
        <v>1</v>
      </c>
      <c r="J896">
        <v>0.19</v>
      </c>
      <c r="K896">
        <v>1</v>
      </c>
      <c r="L896">
        <v>0</v>
      </c>
      <c r="M896">
        <v>37.243666670000003</v>
      </c>
      <c r="N896">
        <v>20.756166669999999</v>
      </c>
      <c r="O896">
        <v>2</v>
      </c>
      <c r="Q896" t="s">
        <v>83</v>
      </c>
      <c r="R896" s="1">
        <v>41447</v>
      </c>
      <c r="S896" s="1">
        <v>41448</v>
      </c>
      <c r="T896">
        <v>24</v>
      </c>
      <c r="U896">
        <v>173</v>
      </c>
      <c r="V896">
        <v>174</v>
      </c>
      <c r="W896">
        <v>0</v>
      </c>
      <c r="X896">
        <v>0</v>
      </c>
    </row>
    <row r="897" spans="1:24" x14ac:dyDescent="0.2">
      <c r="A897">
        <v>2013002</v>
      </c>
      <c r="B897">
        <v>297</v>
      </c>
      <c r="C897">
        <v>2013002297</v>
      </c>
      <c r="D897" t="s">
        <v>71</v>
      </c>
      <c r="E897" t="str">
        <f>VLOOKUP(D897,[1]!Species_table[[SpeciesID]:[ID_new]],5,FALSE)</f>
        <v>LUTLU50</v>
      </c>
      <c r="F897" t="str">
        <f>VLOOKUP(E897,[1]!Species_table[[ID_new]:[Sci_name_new]],2,FALSE)</f>
        <v>Lutjanus ehrenbergii</v>
      </c>
      <c r="G897" t="str">
        <f>VLOOKUP(E897,[1]!Species_table[[ID_new]:[fam_new]],3,FALSE)</f>
        <v>LUTJANIDAE</v>
      </c>
      <c r="H897" t="s">
        <v>29</v>
      </c>
      <c r="I897">
        <f t="shared" si="13"/>
        <v>1</v>
      </c>
      <c r="J897">
        <v>0.2</v>
      </c>
      <c r="K897">
        <v>1</v>
      </c>
      <c r="L897">
        <v>0</v>
      </c>
      <c r="M897">
        <v>37.243666670000003</v>
      </c>
      <c r="N897">
        <v>20.756166669999999</v>
      </c>
      <c r="O897">
        <v>2</v>
      </c>
      <c r="Q897" t="s">
        <v>83</v>
      </c>
      <c r="R897" s="1">
        <v>41447</v>
      </c>
      <c r="S897" s="1">
        <v>41448</v>
      </c>
      <c r="T897">
        <v>24</v>
      </c>
      <c r="U897">
        <v>173</v>
      </c>
      <c r="V897">
        <v>174</v>
      </c>
      <c r="W897">
        <v>0</v>
      </c>
      <c r="X897">
        <v>0</v>
      </c>
    </row>
    <row r="898" spans="1:24" x14ac:dyDescent="0.2">
      <c r="A898">
        <v>2013002</v>
      </c>
      <c r="B898">
        <v>297</v>
      </c>
      <c r="C898">
        <v>2013002297</v>
      </c>
      <c r="D898" t="s">
        <v>105</v>
      </c>
      <c r="E898" t="str">
        <f>VLOOKUP(D898,[1]!Species_table[[SpeciesID]:[ID_new]],5,FALSE)</f>
        <v>SCMGR02</v>
      </c>
      <c r="F898" t="str">
        <f>VLOOKUP(E898,[1]!Species_table[[ID_new]:[Sci_name_new]],2,FALSE)</f>
        <v>Grammatorcynus bilineatus</v>
      </c>
      <c r="G898" t="str">
        <f>VLOOKUP(E898,[1]!Species_table[[ID_new]:[fam_new]],3,FALSE)</f>
        <v>SCOMBRIDAE</v>
      </c>
      <c r="H898" t="s">
        <v>25</v>
      </c>
      <c r="I898">
        <f t="shared" ref="I898:I961" si="14">IF(G898=H898,1,0)</f>
        <v>1</v>
      </c>
      <c r="J898">
        <v>0.16</v>
      </c>
      <c r="K898">
        <v>1</v>
      </c>
      <c r="L898">
        <v>0</v>
      </c>
      <c r="M898">
        <v>37.243666670000003</v>
      </c>
      <c r="N898">
        <v>20.756166669999999</v>
      </c>
      <c r="O898">
        <v>2</v>
      </c>
      <c r="Q898" t="s">
        <v>83</v>
      </c>
      <c r="R898" s="1">
        <v>41447</v>
      </c>
      <c r="S898" s="1">
        <v>41448</v>
      </c>
      <c r="T898">
        <v>24</v>
      </c>
      <c r="U898">
        <v>173</v>
      </c>
      <c r="V898">
        <v>174</v>
      </c>
      <c r="W898">
        <v>0</v>
      </c>
      <c r="X898">
        <v>0</v>
      </c>
    </row>
    <row r="899" spans="1:24" x14ac:dyDescent="0.2">
      <c r="A899">
        <v>2013002</v>
      </c>
      <c r="B899">
        <v>297</v>
      </c>
      <c r="C899">
        <v>2013002297</v>
      </c>
      <c r="D899" t="s">
        <v>145</v>
      </c>
      <c r="E899" t="str">
        <f>VLOOKUP(D899,[1]!Species_table[[SpeciesID]:[ID_new]],5,FALSE)</f>
        <v>SERCE04</v>
      </c>
      <c r="F899" t="str">
        <f>VLOOKUP(E899,[1]!Species_table[[ID_new]:[Sci_name_new]],2,FALSE)</f>
        <v>Cephalopholis oligosticta</v>
      </c>
      <c r="G899" t="str">
        <f>VLOOKUP(E899,[1]!Species_table[[ID_new]:[fam_new]],3,FALSE)</f>
        <v>SERRANIDAE</v>
      </c>
      <c r="H899" t="s">
        <v>36</v>
      </c>
      <c r="I899">
        <f t="shared" si="14"/>
        <v>1</v>
      </c>
      <c r="J899">
        <v>1.1499999999999999</v>
      </c>
      <c r="K899">
        <v>6</v>
      </c>
      <c r="L899">
        <v>0</v>
      </c>
      <c r="M899">
        <v>37.243666670000003</v>
      </c>
      <c r="N899">
        <v>20.756166669999999</v>
      </c>
      <c r="O899">
        <v>2</v>
      </c>
      <c r="Q899" t="s">
        <v>83</v>
      </c>
      <c r="R899" s="1">
        <v>41447</v>
      </c>
      <c r="S899" s="1">
        <v>41448</v>
      </c>
      <c r="T899">
        <v>24</v>
      </c>
      <c r="U899">
        <v>173</v>
      </c>
      <c r="V899">
        <v>174</v>
      </c>
      <c r="W899">
        <v>0</v>
      </c>
      <c r="X899">
        <v>0</v>
      </c>
    </row>
    <row r="900" spans="1:24" x14ac:dyDescent="0.2">
      <c r="A900">
        <v>2013002</v>
      </c>
      <c r="B900">
        <v>297</v>
      </c>
      <c r="C900">
        <v>2013002297</v>
      </c>
      <c r="D900" t="s">
        <v>41</v>
      </c>
      <c r="E900" t="str">
        <f>VLOOKUP(D900,[1]!Species_table[[SpeciesID]:[ID_new]],5,FALSE)</f>
        <v>SERCE07</v>
      </c>
      <c r="F900" t="str">
        <f>VLOOKUP(E900,[1]!Species_table[[ID_new]:[Sci_name_new]],2,FALSE)</f>
        <v>Cephalopholis argus</v>
      </c>
      <c r="G900" t="str">
        <f>VLOOKUP(E900,[1]!Species_table[[ID_new]:[fam_new]],3,FALSE)</f>
        <v>SERRANIDAE</v>
      </c>
      <c r="H900" t="s">
        <v>36</v>
      </c>
      <c r="I900">
        <f t="shared" si="14"/>
        <v>1</v>
      </c>
      <c r="J900">
        <v>0.62</v>
      </c>
      <c r="K900">
        <v>2</v>
      </c>
      <c r="L900">
        <v>0</v>
      </c>
      <c r="M900">
        <v>37.243666670000003</v>
      </c>
      <c r="N900">
        <v>20.756166669999999</v>
      </c>
      <c r="O900">
        <v>2</v>
      </c>
      <c r="Q900" t="s">
        <v>83</v>
      </c>
      <c r="R900" s="1">
        <v>41447</v>
      </c>
      <c r="S900" s="1">
        <v>41448</v>
      </c>
      <c r="T900">
        <v>24</v>
      </c>
      <c r="U900">
        <v>173</v>
      </c>
      <c r="V900">
        <v>174</v>
      </c>
      <c r="W900">
        <v>0</v>
      </c>
      <c r="X900">
        <v>0</v>
      </c>
    </row>
    <row r="901" spans="1:24" x14ac:dyDescent="0.2">
      <c r="A901">
        <v>2013002</v>
      </c>
      <c r="B901">
        <v>297</v>
      </c>
      <c r="C901">
        <v>2013002297</v>
      </c>
      <c r="D901" t="s">
        <v>110</v>
      </c>
      <c r="E901" t="str">
        <f>VLOOKUP(D901,[1]!Species_table[[SpeciesID]:[ID_new]],5,FALSE)</f>
        <v>SERVA01</v>
      </c>
      <c r="F901" t="str">
        <f>VLOOKUP(E901,[1]!Species_table[[ID_new]:[Sci_name_new]],2,FALSE)</f>
        <v>Variola louti</v>
      </c>
      <c r="G901" t="str">
        <f>VLOOKUP(E901,[1]!Species_table[[ID_new]:[fam_new]],3,FALSE)</f>
        <v>SERRANIDAE</v>
      </c>
      <c r="H901" t="s">
        <v>36</v>
      </c>
      <c r="I901">
        <f t="shared" si="14"/>
        <v>1</v>
      </c>
      <c r="J901">
        <v>0.75</v>
      </c>
      <c r="K901">
        <v>1</v>
      </c>
      <c r="L901">
        <v>0</v>
      </c>
      <c r="M901">
        <v>37.243666670000003</v>
      </c>
      <c r="N901">
        <v>20.756166669999999</v>
      </c>
      <c r="O901">
        <v>2</v>
      </c>
      <c r="Q901" t="s">
        <v>83</v>
      </c>
      <c r="R901" s="1">
        <v>41447</v>
      </c>
      <c r="S901" s="1">
        <v>41448</v>
      </c>
      <c r="T901">
        <v>24</v>
      </c>
      <c r="U901">
        <v>173</v>
      </c>
      <c r="V901">
        <v>174</v>
      </c>
      <c r="W901">
        <v>0</v>
      </c>
      <c r="X901">
        <v>0</v>
      </c>
    </row>
    <row r="902" spans="1:24" x14ac:dyDescent="0.2">
      <c r="A902">
        <v>2013002</v>
      </c>
      <c r="B902">
        <v>297</v>
      </c>
      <c r="C902">
        <v>2013002297</v>
      </c>
      <c r="D902" t="s">
        <v>53</v>
      </c>
      <c r="E902" t="str">
        <f>VLOOKUP(D902,[1]!Species_table[[SpeciesID]:[ID_new]],5,FALSE)</f>
        <v>SPHSP07</v>
      </c>
      <c r="F902" t="str">
        <f>VLOOKUP(E902,[1]!Species_table[[ID_new]:[Sci_name_new]],2,FALSE)</f>
        <v>Sphyraena jello</v>
      </c>
      <c r="G902" t="str">
        <f>VLOOKUP(E902,[1]!Species_table[[ID_new]:[fam_new]],3,FALSE)</f>
        <v>SPHYRAENIDAE</v>
      </c>
      <c r="H902" t="s">
        <v>27</v>
      </c>
      <c r="I902">
        <f t="shared" si="14"/>
        <v>0</v>
      </c>
      <c r="J902">
        <v>0.45</v>
      </c>
      <c r="K902">
        <v>1</v>
      </c>
      <c r="L902">
        <v>0</v>
      </c>
      <c r="M902">
        <v>37.243666670000003</v>
      </c>
      <c r="N902">
        <v>20.756166669999999</v>
      </c>
      <c r="O902">
        <v>2</v>
      </c>
      <c r="Q902" t="s">
        <v>83</v>
      </c>
      <c r="R902" s="1">
        <v>41447</v>
      </c>
      <c r="S902" s="1">
        <v>41448</v>
      </c>
      <c r="T902">
        <v>24</v>
      </c>
      <c r="U902">
        <v>173</v>
      </c>
      <c r="V902">
        <v>174</v>
      </c>
      <c r="W902">
        <v>0</v>
      </c>
      <c r="X902">
        <v>0</v>
      </c>
    </row>
    <row r="903" spans="1:24" x14ac:dyDescent="0.2">
      <c r="A903">
        <v>2013002</v>
      </c>
      <c r="B903">
        <v>298</v>
      </c>
      <c r="C903">
        <v>2013002298</v>
      </c>
      <c r="D903" t="s">
        <v>146</v>
      </c>
      <c r="E903" t="str">
        <f>VLOOKUP(D903,[1]!Species_table[[SpeciesID]:[ID_new]],5,FALSE)</f>
        <v>ALBAL04</v>
      </c>
      <c r="F903" t="str">
        <f>VLOOKUP(E903,[1]!Species_table[[ID_new]:[Sci_name_new]],2,FALSE)</f>
        <v>Albula glossodonta</v>
      </c>
      <c r="G903" t="str">
        <f>VLOOKUP(E903,[1]!Species_table[[ID_new]:[fam_new]],3,FALSE)</f>
        <v>ALBULIDAE</v>
      </c>
      <c r="H903" t="s">
        <v>27</v>
      </c>
      <c r="I903">
        <f t="shared" si="14"/>
        <v>0</v>
      </c>
      <c r="J903">
        <v>0.44</v>
      </c>
      <c r="K903">
        <v>1</v>
      </c>
      <c r="L903">
        <v>0</v>
      </c>
      <c r="M903">
        <v>37.243666670000003</v>
      </c>
      <c r="N903">
        <v>20.756166669999999</v>
      </c>
      <c r="O903">
        <v>2</v>
      </c>
      <c r="Q903" t="s">
        <v>140</v>
      </c>
      <c r="R903" s="1">
        <v>41447</v>
      </c>
      <c r="S903" s="1">
        <v>41448</v>
      </c>
      <c r="T903">
        <v>24</v>
      </c>
      <c r="U903">
        <v>173</v>
      </c>
      <c r="V903">
        <v>174</v>
      </c>
      <c r="W903">
        <v>0</v>
      </c>
      <c r="X903">
        <v>0</v>
      </c>
    </row>
    <row r="904" spans="1:24" x14ac:dyDescent="0.2">
      <c r="A904">
        <v>2013002</v>
      </c>
      <c r="B904">
        <v>298</v>
      </c>
      <c r="C904">
        <v>2013002298</v>
      </c>
      <c r="D904" t="s">
        <v>67</v>
      </c>
      <c r="E904" t="str">
        <f>VLOOKUP(D904,[1]!Species_table[[SpeciesID]:[ID_new]],5,FALSE)</f>
        <v>BELTY08</v>
      </c>
      <c r="F904" t="str">
        <f>VLOOKUP(E904,[1]!Species_table[[ID_new]:[Sci_name_new]],2,FALSE)</f>
        <v>Tylosurus choram</v>
      </c>
      <c r="G904" t="str">
        <f>VLOOKUP(E904,[1]!Species_table[[ID_new]:[fam_new]],3,FALSE)</f>
        <v>BELONIDAE</v>
      </c>
      <c r="H904" t="s">
        <v>27</v>
      </c>
      <c r="I904">
        <f t="shared" si="14"/>
        <v>0</v>
      </c>
      <c r="J904">
        <v>1.48</v>
      </c>
      <c r="K904">
        <v>3</v>
      </c>
      <c r="L904">
        <v>0</v>
      </c>
      <c r="M904">
        <v>37.243666670000003</v>
      </c>
      <c r="N904">
        <v>20.756166669999999</v>
      </c>
      <c r="O904">
        <v>2</v>
      </c>
      <c r="Q904" t="s">
        <v>140</v>
      </c>
      <c r="R904" s="1">
        <v>41447</v>
      </c>
      <c r="S904" s="1">
        <v>41448</v>
      </c>
      <c r="T904">
        <v>24</v>
      </c>
      <c r="U904">
        <v>173</v>
      </c>
      <c r="V904">
        <v>174</v>
      </c>
      <c r="W904">
        <v>0</v>
      </c>
      <c r="X904">
        <v>0</v>
      </c>
    </row>
    <row r="905" spans="1:24" x14ac:dyDescent="0.2">
      <c r="A905">
        <v>2013002</v>
      </c>
      <c r="B905">
        <v>298</v>
      </c>
      <c r="C905">
        <v>2013002298</v>
      </c>
      <c r="D905" t="s">
        <v>69</v>
      </c>
      <c r="E905" t="str">
        <f>VLOOKUP(D905,[1]!Species_table[[SpeciesID]:[ID_new]],5,FALSE)</f>
        <v>CARCA05</v>
      </c>
      <c r="F905" t="str">
        <f>VLOOKUP(E905,[1]!Species_table[[ID_new]:[Sci_name_new]],2,FALSE)</f>
        <v>Caranx melampygus</v>
      </c>
      <c r="G905" t="str">
        <f>VLOOKUP(E905,[1]!Species_table[[ID_new]:[fam_new]],3,FALSE)</f>
        <v>CARANGIDAE</v>
      </c>
      <c r="H905" t="s">
        <v>22</v>
      </c>
      <c r="I905">
        <f t="shared" si="14"/>
        <v>1</v>
      </c>
      <c r="J905">
        <v>1.77</v>
      </c>
      <c r="K905">
        <v>5</v>
      </c>
      <c r="L905">
        <v>0</v>
      </c>
      <c r="M905">
        <v>37.243666670000003</v>
      </c>
      <c r="N905">
        <v>20.756166669999999</v>
      </c>
      <c r="O905">
        <v>2</v>
      </c>
      <c r="Q905" t="s">
        <v>140</v>
      </c>
      <c r="R905" s="1">
        <v>41447</v>
      </c>
      <c r="S905" s="1">
        <v>41448</v>
      </c>
      <c r="T905">
        <v>24</v>
      </c>
      <c r="U905">
        <v>173</v>
      </c>
      <c r="V905">
        <v>174</v>
      </c>
      <c r="W905">
        <v>0</v>
      </c>
      <c r="X905">
        <v>0</v>
      </c>
    </row>
    <row r="906" spans="1:24" x14ac:dyDescent="0.2">
      <c r="A906">
        <v>2013002</v>
      </c>
      <c r="B906">
        <v>298</v>
      </c>
      <c r="C906">
        <v>2013002298</v>
      </c>
      <c r="D906" t="s">
        <v>70</v>
      </c>
      <c r="E906" t="str">
        <f>VLOOKUP(D906,[1]!Species_table[[SpeciesID]:[ID_new]],5,FALSE)</f>
        <v>CARCS13</v>
      </c>
      <c r="F906" t="str">
        <f>VLOOKUP(E906,[1]!Species_table[[ID_new]:[Sci_name_new]],2,FALSE)</f>
        <v>Carangoides bajad</v>
      </c>
      <c r="G906" t="str">
        <f>VLOOKUP(E906,[1]!Species_table[[ID_new]:[fam_new]],3,FALSE)</f>
        <v>CARANGIDAE</v>
      </c>
      <c r="H906" t="s">
        <v>22</v>
      </c>
      <c r="I906">
        <f t="shared" si="14"/>
        <v>1</v>
      </c>
      <c r="J906">
        <v>1.29</v>
      </c>
      <c r="K906">
        <v>3</v>
      </c>
      <c r="L906">
        <v>0</v>
      </c>
      <c r="M906">
        <v>37.243666670000003</v>
      </c>
      <c r="N906">
        <v>20.756166669999999</v>
      </c>
      <c r="O906">
        <v>2</v>
      </c>
      <c r="Q906" t="s">
        <v>140</v>
      </c>
      <c r="R906" s="1">
        <v>41447</v>
      </c>
      <c r="S906" s="1">
        <v>41448</v>
      </c>
      <c r="T906">
        <v>24</v>
      </c>
      <c r="U906">
        <v>173</v>
      </c>
      <c r="V906">
        <v>174</v>
      </c>
      <c r="W906">
        <v>0</v>
      </c>
      <c r="X906">
        <v>0</v>
      </c>
    </row>
    <row r="907" spans="1:24" x14ac:dyDescent="0.2">
      <c r="A907">
        <v>2013002</v>
      </c>
      <c r="B907">
        <v>298</v>
      </c>
      <c r="C907">
        <v>2013002298</v>
      </c>
      <c r="D907" t="s">
        <v>147</v>
      </c>
      <c r="E907" t="str">
        <f>VLOOKUP(D907,[1]!Species_table[[SpeciesID]:[ID_new]],5,FALSE)</f>
        <v>CHNCH01</v>
      </c>
      <c r="F907" t="str">
        <f>VLOOKUP(E907,[1]!Species_table[[ID_new]:[Sci_name_new]],2,FALSE)</f>
        <v>Chanos chanos</v>
      </c>
      <c r="G907" t="str">
        <f>VLOOKUP(E907,[1]!Species_table[[ID_new]:[fam_new]],3,FALSE)</f>
        <v>CHANIDAE</v>
      </c>
      <c r="H907" t="s">
        <v>27</v>
      </c>
      <c r="I907">
        <f t="shared" si="14"/>
        <v>0</v>
      </c>
      <c r="J907">
        <v>1.98</v>
      </c>
      <c r="K907">
        <v>3</v>
      </c>
      <c r="L907">
        <v>0</v>
      </c>
      <c r="M907">
        <v>37.243666670000003</v>
      </c>
      <c r="N907">
        <v>20.756166669999999</v>
      </c>
      <c r="O907">
        <v>2</v>
      </c>
      <c r="Q907" t="s">
        <v>140</v>
      </c>
      <c r="R907" s="1">
        <v>41447</v>
      </c>
      <c r="S907" s="1">
        <v>41448</v>
      </c>
      <c r="T907">
        <v>24</v>
      </c>
      <c r="U907">
        <v>173</v>
      </c>
      <c r="V907">
        <v>174</v>
      </c>
      <c r="W907">
        <v>0</v>
      </c>
      <c r="X907">
        <v>0</v>
      </c>
    </row>
    <row r="908" spans="1:24" x14ac:dyDescent="0.2">
      <c r="A908">
        <v>2013002</v>
      </c>
      <c r="B908">
        <v>298</v>
      </c>
      <c r="C908">
        <v>2013002298</v>
      </c>
      <c r="D908" t="s">
        <v>127</v>
      </c>
      <c r="E908" t="str">
        <f>VLOOKUP(D908,[1]!Species_table[[SpeciesID]:[ID_new]],5,FALSE)</f>
        <v>GERGE02</v>
      </c>
      <c r="F908" t="str">
        <f>VLOOKUP(E908,[1]!Species_table[[ID_new]:[Sci_name_new]],2,FALSE)</f>
        <v>Gerres oyena</v>
      </c>
      <c r="G908" t="str">
        <f>VLOOKUP(E908,[1]!Species_table[[ID_new]:[fam_new]],3,FALSE)</f>
        <v>GERREIDAE</v>
      </c>
      <c r="H908" t="s">
        <v>27</v>
      </c>
      <c r="I908">
        <f t="shared" si="14"/>
        <v>0</v>
      </c>
      <c r="J908">
        <v>0.51</v>
      </c>
      <c r="K908">
        <v>6</v>
      </c>
      <c r="L908">
        <v>0</v>
      </c>
      <c r="M908">
        <v>37.243666670000003</v>
      </c>
      <c r="N908">
        <v>20.756166669999999</v>
      </c>
      <c r="O908">
        <v>2</v>
      </c>
      <c r="Q908" t="s">
        <v>140</v>
      </c>
      <c r="R908" s="1">
        <v>41447</v>
      </c>
      <c r="S908" s="1">
        <v>41448</v>
      </c>
      <c r="T908">
        <v>24</v>
      </c>
      <c r="U908">
        <v>173</v>
      </c>
      <c r="V908">
        <v>174</v>
      </c>
      <c r="W908">
        <v>0</v>
      </c>
      <c r="X908">
        <v>0</v>
      </c>
    </row>
    <row r="909" spans="1:24" x14ac:dyDescent="0.2">
      <c r="A909">
        <v>2013002</v>
      </c>
      <c r="B909">
        <v>298</v>
      </c>
      <c r="C909">
        <v>2013002298</v>
      </c>
      <c r="D909" t="s">
        <v>124</v>
      </c>
      <c r="E909" t="str">
        <f>VLOOKUP(D909,[1]!Species_table[[SpeciesID]:[ID_new]],5,FALSE)</f>
        <v>LUTLU09</v>
      </c>
      <c r="F909" t="str">
        <f>VLOOKUP(E909,[1]!Species_table[[ID_new]:[Sci_name_new]],2,FALSE)</f>
        <v>Lutjanus argentimaculatus</v>
      </c>
      <c r="G909" t="str">
        <f>VLOOKUP(E909,[1]!Species_table[[ID_new]:[fam_new]],3,FALSE)</f>
        <v>LUTJANIDAE</v>
      </c>
      <c r="H909" t="s">
        <v>29</v>
      </c>
      <c r="I909">
        <f t="shared" si="14"/>
        <v>1</v>
      </c>
      <c r="J909">
        <v>0.2</v>
      </c>
      <c r="K909">
        <v>1</v>
      </c>
      <c r="L909">
        <v>0</v>
      </c>
      <c r="M909">
        <v>37.243666670000003</v>
      </c>
      <c r="N909">
        <v>20.756166669999999</v>
      </c>
      <c r="O909">
        <v>2</v>
      </c>
      <c r="Q909" t="s">
        <v>140</v>
      </c>
      <c r="R909" s="1">
        <v>41447</v>
      </c>
      <c r="S909" s="1">
        <v>41448</v>
      </c>
      <c r="T909">
        <v>24</v>
      </c>
      <c r="U909">
        <v>173</v>
      </c>
      <c r="V909">
        <v>174</v>
      </c>
      <c r="W909">
        <v>0</v>
      </c>
      <c r="X909">
        <v>0</v>
      </c>
    </row>
    <row r="910" spans="1:24" x14ac:dyDescent="0.2">
      <c r="A910">
        <v>2013002</v>
      </c>
      <c r="B910">
        <v>298</v>
      </c>
      <c r="C910">
        <v>2013002298</v>
      </c>
      <c r="D910" t="s">
        <v>73</v>
      </c>
      <c r="E910" t="str">
        <f>VLOOKUP(D910,[1]!Species_table[[SpeciesID]:[ID_new]],5,FALSE)</f>
        <v>LUTLU18</v>
      </c>
      <c r="F910" t="str">
        <f>VLOOKUP(E910,[1]!Species_table[[ID_new]:[Sci_name_new]],2,FALSE)</f>
        <v>Lutjanus kasmira</v>
      </c>
      <c r="G910" t="str">
        <f>VLOOKUP(E910,[1]!Species_table[[ID_new]:[fam_new]],3,FALSE)</f>
        <v>LUTJANIDAE</v>
      </c>
      <c r="H910" t="s">
        <v>29</v>
      </c>
      <c r="I910">
        <f t="shared" si="14"/>
        <v>1</v>
      </c>
      <c r="J910">
        <v>0.12</v>
      </c>
      <c r="K910">
        <v>1</v>
      </c>
      <c r="L910">
        <v>0</v>
      </c>
      <c r="M910">
        <v>37.243666670000003</v>
      </c>
      <c r="N910">
        <v>20.756166669999999</v>
      </c>
      <c r="O910">
        <v>2</v>
      </c>
      <c r="Q910" t="s">
        <v>140</v>
      </c>
      <c r="R910" s="1">
        <v>41447</v>
      </c>
      <c r="S910" s="1">
        <v>41448</v>
      </c>
      <c r="T910">
        <v>24</v>
      </c>
      <c r="U910">
        <v>173</v>
      </c>
      <c r="V910">
        <v>174</v>
      </c>
      <c r="W910">
        <v>0</v>
      </c>
      <c r="X910">
        <v>0</v>
      </c>
    </row>
    <row r="911" spans="1:24" x14ac:dyDescent="0.2">
      <c r="A911">
        <v>2013002</v>
      </c>
      <c r="B911">
        <v>298</v>
      </c>
      <c r="C911">
        <v>2013002298</v>
      </c>
      <c r="D911" t="s">
        <v>71</v>
      </c>
      <c r="E911" t="str">
        <f>VLOOKUP(D911,[1]!Species_table[[SpeciesID]:[ID_new]],5,FALSE)</f>
        <v>LUTLU50</v>
      </c>
      <c r="F911" t="str">
        <f>VLOOKUP(E911,[1]!Species_table[[ID_new]:[Sci_name_new]],2,FALSE)</f>
        <v>Lutjanus ehrenbergii</v>
      </c>
      <c r="G911" t="str">
        <f>VLOOKUP(E911,[1]!Species_table[[ID_new]:[fam_new]],3,FALSE)</f>
        <v>LUTJANIDAE</v>
      </c>
      <c r="H911" t="s">
        <v>29</v>
      </c>
      <c r="I911">
        <f t="shared" si="14"/>
        <v>1</v>
      </c>
      <c r="J911">
        <v>1.26</v>
      </c>
      <c r="K911">
        <v>7</v>
      </c>
      <c r="L911">
        <v>0</v>
      </c>
      <c r="M911">
        <v>37.243666670000003</v>
      </c>
      <c r="N911">
        <v>20.756166669999999</v>
      </c>
      <c r="O911">
        <v>2</v>
      </c>
      <c r="Q911" t="s">
        <v>140</v>
      </c>
      <c r="R911" s="1">
        <v>41447</v>
      </c>
      <c r="S911" s="1">
        <v>41448</v>
      </c>
      <c r="T911">
        <v>24</v>
      </c>
      <c r="U911">
        <v>173</v>
      </c>
      <c r="V911">
        <v>174</v>
      </c>
      <c r="W911">
        <v>0</v>
      </c>
      <c r="X911">
        <v>0</v>
      </c>
    </row>
    <row r="912" spans="1:24" x14ac:dyDescent="0.2">
      <c r="A912">
        <v>2013002</v>
      </c>
      <c r="B912">
        <v>298</v>
      </c>
      <c r="C912">
        <v>2013002298</v>
      </c>
      <c r="D912" t="s">
        <v>148</v>
      </c>
      <c r="E912" t="str">
        <f>VLOOKUP(D912,[1]!Species_table[[SpeciesID]:[ID_new]],5,FALSE)</f>
        <v>MUGMU09</v>
      </c>
      <c r="F912" t="str">
        <f>VLOOKUP(E912,[1]!Species_table[[ID_new]:[Sci_name_new]],2,FALSE)</f>
        <v>Mugil bananensis</v>
      </c>
      <c r="G912" t="str">
        <f>VLOOKUP(E912,[1]!Species_table[[ID_new]:[fam_new]],3,FALSE)</f>
        <v>MUGILIDAE</v>
      </c>
      <c r="H912" t="s">
        <v>27</v>
      </c>
      <c r="I912">
        <f t="shared" si="14"/>
        <v>0</v>
      </c>
      <c r="J912">
        <v>3.54</v>
      </c>
      <c r="K912">
        <v>14</v>
      </c>
      <c r="L912">
        <v>0</v>
      </c>
      <c r="M912">
        <v>37.243666670000003</v>
      </c>
      <c r="N912">
        <v>20.756166669999999</v>
      </c>
      <c r="O912">
        <v>2</v>
      </c>
      <c r="Q912" t="s">
        <v>140</v>
      </c>
      <c r="R912" s="1">
        <v>41447</v>
      </c>
      <c r="S912" s="1">
        <v>41448</v>
      </c>
      <c r="T912">
        <v>24</v>
      </c>
      <c r="U912">
        <v>173</v>
      </c>
      <c r="V912">
        <v>174</v>
      </c>
      <c r="W912">
        <v>0</v>
      </c>
      <c r="X912">
        <v>0</v>
      </c>
    </row>
    <row r="913" spans="1:24" x14ac:dyDescent="0.2">
      <c r="A913">
        <v>2013002</v>
      </c>
      <c r="B913">
        <v>298</v>
      </c>
      <c r="C913">
        <v>2013002298</v>
      </c>
      <c r="D913" t="s">
        <v>134</v>
      </c>
      <c r="E913" t="str">
        <f>VLOOKUP(D913,[1]!Species_table[[SpeciesID]:[ID_new]],5,FALSE)</f>
        <v>MULMO02</v>
      </c>
      <c r="F913" t="str">
        <f>VLOOKUP(E913,[1]!Species_table[[ID_new]:[Sci_name_new]],2,FALSE)</f>
        <v>Mulloidichtys flavolineatus</v>
      </c>
      <c r="G913" t="str">
        <f>VLOOKUP(E913,[1]!Species_table[[ID_new]:[fam_new]],3,FALSE)</f>
        <v>MULLIDAE</v>
      </c>
      <c r="H913" t="s">
        <v>27</v>
      </c>
      <c r="I913">
        <f t="shared" si="14"/>
        <v>0</v>
      </c>
      <c r="J913">
        <v>0.79</v>
      </c>
      <c r="K913">
        <v>4</v>
      </c>
      <c r="L913">
        <v>0</v>
      </c>
      <c r="M913">
        <v>37.243666670000003</v>
      </c>
      <c r="N913">
        <v>20.756166669999999</v>
      </c>
      <c r="O913">
        <v>2</v>
      </c>
      <c r="Q913" t="s">
        <v>140</v>
      </c>
      <c r="R913" s="1">
        <v>41447</v>
      </c>
      <c r="S913" s="1">
        <v>41448</v>
      </c>
      <c r="T913">
        <v>24</v>
      </c>
      <c r="U913">
        <v>173</v>
      </c>
      <c r="V913">
        <v>174</v>
      </c>
      <c r="W913">
        <v>0</v>
      </c>
      <c r="X913">
        <v>0</v>
      </c>
    </row>
    <row r="914" spans="1:24" x14ac:dyDescent="0.2">
      <c r="A914">
        <v>2013002</v>
      </c>
      <c r="B914">
        <v>298</v>
      </c>
      <c r="C914">
        <v>2013002298</v>
      </c>
      <c r="D914" t="s">
        <v>149</v>
      </c>
      <c r="E914" t="str">
        <f>VLOOKUP(D914,[1]!Species_table[[SpeciesID]:[ID_new]],5,FALSE)</f>
        <v>PMOAB01</v>
      </c>
      <c r="F914" t="str">
        <f>VLOOKUP(E914,[1]!Species_table[[ID_new]:[Sci_name_new]],2,FALSE)</f>
        <v>Abudefduf sordidus</v>
      </c>
      <c r="G914" t="str">
        <f>VLOOKUP(E914,[1]!Species_table[[ID_new]:[fam_new]],3,FALSE)</f>
        <v>POMACANTHIDAE</v>
      </c>
      <c r="H914" t="s">
        <v>27</v>
      </c>
      <c r="I914">
        <f t="shared" si="14"/>
        <v>0</v>
      </c>
      <c r="J914">
        <v>0.05</v>
      </c>
      <c r="K914">
        <v>1</v>
      </c>
      <c r="L914">
        <v>0</v>
      </c>
      <c r="M914">
        <v>37.243666670000003</v>
      </c>
      <c r="N914">
        <v>20.756166669999999</v>
      </c>
      <c r="O914">
        <v>2</v>
      </c>
      <c r="Q914" t="s">
        <v>140</v>
      </c>
      <c r="R914" s="1">
        <v>41447</v>
      </c>
      <c r="S914" s="1">
        <v>41448</v>
      </c>
      <c r="T914">
        <v>24</v>
      </c>
      <c r="U914">
        <v>173</v>
      </c>
      <c r="V914">
        <v>174</v>
      </c>
      <c r="W914">
        <v>0</v>
      </c>
      <c r="X914">
        <v>0</v>
      </c>
    </row>
    <row r="915" spans="1:24" x14ac:dyDescent="0.2">
      <c r="A915">
        <v>2013002</v>
      </c>
      <c r="B915">
        <v>298</v>
      </c>
      <c r="C915">
        <v>2013002298</v>
      </c>
      <c r="D915" t="s">
        <v>55</v>
      </c>
      <c r="E915" t="str">
        <f>VLOOKUP(D915,[1]!Species_table[[SpeciesID]:[ID_new]],5,FALSE)</f>
        <v>SHACA24</v>
      </c>
      <c r="F915" t="str">
        <f>VLOOKUP(E915,[1]!Species_table[[ID_new]:[Sci_name_new]],2,FALSE)</f>
        <v>Carcharhinus melanopterus</v>
      </c>
      <c r="G915" t="str">
        <f>VLOOKUP(E915,[1]!Species_table[[ID_new]:[fam_new]],3,FALSE)</f>
        <v>Carcharhinidae</v>
      </c>
      <c r="H915" t="s">
        <v>31</v>
      </c>
      <c r="I915">
        <f t="shared" si="14"/>
        <v>1</v>
      </c>
      <c r="J915">
        <v>1.66</v>
      </c>
      <c r="K915">
        <v>1</v>
      </c>
      <c r="L915">
        <v>0</v>
      </c>
      <c r="M915">
        <v>37.243666670000003</v>
      </c>
      <c r="N915">
        <v>20.756166669999999</v>
      </c>
      <c r="O915">
        <v>2</v>
      </c>
      <c r="Q915" t="s">
        <v>140</v>
      </c>
      <c r="R915" s="1">
        <v>41447</v>
      </c>
      <c r="S915" s="1">
        <v>41448</v>
      </c>
      <c r="T915">
        <v>24</v>
      </c>
      <c r="U915">
        <v>173</v>
      </c>
      <c r="V915">
        <v>174</v>
      </c>
      <c r="W915">
        <v>0</v>
      </c>
      <c r="X915">
        <v>0</v>
      </c>
    </row>
    <row r="916" spans="1:24" x14ac:dyDescent="0.2">
      <c r="A916">
        <v>2013002</v>
      </c>
      <c r="B916">
        <v>298</v>
      </c>
      <c r="C916">
        <v>2013002298</v>
      </c>
      <c r="D916" t="s">
        <v>150</v>
      </c>
      <c r="E916" t="str">
        <f>VLOOKUP(D916,[1]!Species_table[[SpeciesID]:[ID_new]],5,FALSE)</f>
        <v>SIGSI24</v>
      </c>
      <c r="F916" t="str">
        <f>VLOOKUP(E916,[1]!Species_table[[ID_new]:[Sci_name_new]],2,FALSE)</f>
        <v>Siganus rivulatus</v>
      </c>
      <c r="G916" t="str">
        <f>VLOOKUP(E916,[1]!Species_table[[ID_new]:[fam_new]],3,FALSE)</f>
        <v>SIGANIDAE</v>
      </c>
      <c r="H916" t="s">
        <v>27</v>
      </c>
      <c r="I916">
        <f t="shared" si="14"/>
        <v>0</v>
      </c>
      <c r="J916">
        <v>0.6</v>
      </c>
      <c r="K916">
        <v>5</v>
      </c>
      <c r="L916">
        <v>0</v>
      </c>
      <c r="M916">
        <v>37.243666670000003</v>
      </c>
      <c r="N916">
        <v>20.756166669999999</v>
      </c>
      <c r="O916">
        <v>2</v>
      </c>
      <c r="Q916" t="s">
        <v>140</v>
      </c>
      <c r="R916" s="1">
        <v>41447</v>
      </c>
      <c r="S916" s="1">
        <v>41448</v>
      </c>
      <c r="T916">
        <v>24</v>
      </c>
      <c r="U916">
        <v>173</v>
      </c>
      <c r="V916">
        <v>174</v>
      </c>
      <c r="W916">
        <v>0</v>
      </c>
      <c r="X916">
        <v>0</v>
      </c>
    </row>
    <row r="917" spans="1:24" x14ac:dyDescent="0.2">
      <c r="A917">
        <v>2013002</v>
      </c>
      <c r="B917">
        <v>298</v>
      </c>
      <c r="C917">
        <v>2013002298</v>
      </c>
      <c r="D917" t="s">
        <v>151</v>
      </c>
      <c r="E917" t="str">
        <f>VLOOKUP(D917,[1]!Species_table[[SpeciesID]:[ID_new]],5,FALSE)</f>
        <v>SPAAC02</v>
      </c>
      <c r="F917" t="str">
        <f>VLOOKUP(E917,[1]!Species_table[[ID_new]:[Sci_name_new]],2,FALSE)</f>
        <v>Acanthopagrus berda</v>
      </c>
      <c r="G917" t="str">
        <f>VLOOKUP(E917,[1]!Species_table[[ID_new]:[fam_new]],3,FALSE)</f>
        <v>SPARIDAE</v>
      </c>
      <c r="H917" t="s">
        <v>27</v>
      </c>
      <c r="I917">
        <f t="shared" si="14"/>
        <v>0</v>
      </c>
      <c r="J917">
        <v>2.931</v>
      </c>
      <c r="K917">
        <v>27</v>
      </c>
      <c r="L917">
        <v>0</v>
      </c>
      <c r="M917">
        <v>37.243666670000003</v>
      </c>
      <c r="N917">
        <v>20.756166669999999</v>
      </c>
      <c r="O917">
        <v>2</v>
      </c>
      <c r="Q917" t="s">
        <v>140</v>
      </c>
      <c r="R917" s="1">
        <v>41447</v>
      </c>
      <c r="S917" s="1">
        <v>41448</v>
      </c>
      <c r="T917">
        <v>24</v>
      </c>
      <c r="U917">
        <v>173</v>
      </c>
      <c r="V917">
        <v>174</v>
      </c>
      <c r="W917">
        <v>0</v>
      </c>
      <c r="X917">
        <v>0</v>
      </c>
    </row>
    <row r="918" spans="1:24" x14ac:dyDescent="0.2">
      <c r="A918">
        <v>2013002</v>
      </c>
      <c r="B918">
        <v>298</v>
      </c>
      <c r="C918">
        <v>2013002298</v>
      </c>
      <c r="D918" t="s">
        <v>53</v>
      </c>
      <c r="E918" t="str">
        <f>VLOOKUP(D918,[1]!Species_table[[SpeciesID]:[ID_new]],5,FALSE)</f>
        <v>SPHSP07</v>
      </c>
      <c r="F918" t="str">
        <f>VLOOKUP(E918,[1]!Species_table[[ID_new]:[Sci_name_new]],2,FALSE)</f>
        <v>Sphyraena jello</v>
      </c>
      <c r="G918" t="str">
        <f>VLOOKUP(E918,[1]!Species_table[[ID_new]:[fam_new]],3,FALSE)</f>
        <v>SPHYRAENIDAE</v>
      </c>
      <c r="H918" t="s">
        <v>27</v>
      </c>
      <c r="I918">
        <f t="shared" si="14"/>
        <v>0</v>
      </c>
      <c r="J918">
        <v>0.21</v>
      </c>
      <c r="K918">
        <v>1</v>
      </c>
      <c r="L918">
        <v>0</v>
      </c>
      <c r="M918">
        <v>37.243666670000003</v>
      </c>
      <c r="N918">
        <v>20.756166669999999</v>
      </c>
      <c r="O918">
        <v>2</v>
      </c>
      <c r="Q918" t="s">
        <v>140</v>
      </c>
      <c r="R918" s="1">
        <v>41447</v>
      </c>
      <c r="S918" s="1">
        <v>41448</v>
      </c>
      <c r="T918">
        <v>24</v>
      </c>
      <c r="U918">
        <v>173</v>
      </c>
      <c r="V918">
        <v>174</v>
      </c>
      <c r="W918">
        <v>0</v>
      </c>
      <c r="X918">
        <v>0</v>
      </c>
    </row>
    <row r="919" spans="1:24" x14ac:dyDescent="0.2">
      <c r="A919">
        <v>2013002</v>
      </c>
      <c r="B919">
        <v>298</v>
      </c>
      <c r="C919">
        <v>2013002298</v>
      </c>
      <c r="D919" t="s">
        <v>152</v>
      </c>
      <c r="E919" t="str">
        <f>VLOOKUP(D919,[1]!Species_table[[SpeciesID]:[ID_new]],5,FALSE)</f>
        <v>THETH01</v>
      </c>
      <c r="F919" t="str">
        <f>VLOOKUP(E919,[1]!Species_table[[ID_new]:[Sci_name_new]],2,FALSE)</f>
        <v>Terapon jarbua</v>
      </c>
      <c r="G919" t="str">
        <f>VLOOKUP(E919,[1]!Species_table[[ID_new]:[fam_new]],3,FALSE)</f>
        <v>TERAPONTIDAE</v>
      </c>
      <c r="H919" t="s">
        <v>27</v>
      </c>
      <c r="I919">
        <f t="shared" si="14"/>
        <v>0</v>
      </c>
      <c r="J919">
        <v>1.48</v>
      </c>
      <c r="K919">
        <v>9</v>
      </c>
      <c r="L919">
        <v>0</v>
      </c>
      <c r="M919">
        <v>37.243666670000003</v>
      </c>
      <c r="N919">
        <v>20.756166669999999</v>
      </c>
      <c r="O919">
        <v>2</v>
      </c>
      <c r="Q919" t="s">
        <v>140</v>
      </c>
      <c r="R919" s="1">
        <v>41447</v>
      </c>
      <c r="S919" s="1">
        <v>41448</v>
      </c>
      <c r="T919">
        <v>24</v>
      </c>
      <c r="U919">
        <v>173</v>
      </c>
      <c r="V919">
        <v>174</v>
      </c>
      <c r="W919">
        <v>0</v>
      </c>
      <c r="X919">
        <v>0</v>
      </c>
    </row>
    <row r="920" spans="1:24" x14ac:dyDescent="0.2">
      <c r="A920">
        <v>2013002</v>
      </c>
      <c r="B920">
        <v>299</v>
      </c>
      <c r="C920">
        <v>2013002299</v>
      </c>
      <c r="D920" t="s">
        <v>26</v>
      </c>
      <c r="E920" t="str">
        <f>VLOOKUP(D920,[1]!Species_table[[SpeciesID]:[ID_new]],5,FALSE)</f>
        <v>NOCATCH</v>
      </c>
      <c r="F920" t="str">
        <f>VLOOKUP(E920,[1]!Species_table[[ID_new]:[Sci_name_new]],2,FALSE)</f>
        <v>NO CATCH</v>
      </c>
      <c r="G920" t="str">
        <f>VLOOKUP(E920,[1]!Species_table[[ID_new]:[fam_new]],3,FALSE)</f>
        <v>NO CATCH</v>
      </c>
      <c r="H920" t="s">
        <v>27</v>
      </c>
      <c r="I920">
        <f t="shared" si="14"/>
        <v>0</v>
      </c>
      <c r="J920">
        <v>0</v>
      </c>
      <c r="K920">
        <v>0</v>
      </c>
      <c r="L920">
        <v>20</v>
      </c>
      <c r="M920">
        <v>37.347000000000001</v>
      </c>
      <c r="N920">
        <v>20.593666670000001</v>
      </c>
      <c r="O920">
        <v>2</v>
      </c>
      <c r="Q920" t="s">
        <v>140</v>
      </c>
      <c r="R920" s="1">
        <v>41448.624305555553</v>
      </c>
      <c r="S920" s="1">
        <v>41449.331944444442</v>
      </c>
      <c r="T920">
        <v>16.983000000000001</v>
      </c>
      <c r="U920">
        <v>174</v>
      </c>
      <c r="V920">
        <v>175</v>
      </c>
      <c r="W920">
        <v>14.983000000000001</v>
      </c>
      <c r="X920">
        <v>7.9669999999999996</v>
      </c>
    </row>
    <row r="921" spans="1:24" x14ac:dyDescent="0.2">
      <c r="A921">
        <v>2013002</v>
      </c>
      <c r="B921">
        <v>300</v>
      </c>
      <c r="C921">
        <v>2013002300</v>
      </c>
      <c r="D921" t="s">
        <v>26</v>
      </c>
      <c r="E921" t="str">
        <f>VLOOKUP(D921,[1]!Species_table[[SpeciesID]:[ID_new]],5,FALSE)</f>
        <v>NOCATCH</v>
      </c>
      <c r="F921" t="str">
        <f>VLOOKUP(E921,[1]!Species_table[[ID_new]:[Sci_name_new]],2,FALSE)</f>
        <v>NO CATCH</v>
      </c>
      <c r="G921" t="str">
        <f>VLOOKUP(E921,[1]!Species_table[[ID_new]:[fam_new]],3,FALSE)</f>
        <v>NO CATCH</v>
      </c>
      <c r="H921" t="s">
        <v>27</v>
      </c>
      <c r="I921">
        <f t="shared" si="14"/>
        <v>0</v>
      </c>
      <c r="J921">
        <v>0</v>
      </c>
      <c r="K921">
        <v>0</v>
      </c>
      <c r="L921">
        <v>30</v>
      </c>
      <c r="M921">
        <v>37.34933333</v>
      </c>
      <c r="N921">
        <v>20.59483333</v>
      </c>
      <c r="O921">
        <v>2</v>
      </c>
      <c r="Q921" t="s">
        <v>23</v>
      </c>
      <c r="R921" s="1">
        <v>41448.628472222219</v>
      </c>
      <c r="S921" s="1">
        <v>41449.325694444444</v>
      </c>
      <c r="T921">
        <v>16.733000000000001</v>
      </c>
      <c r="U921">
        <v>174</v>
      </c>
      <c r="V921">
        <v>175</v>
      </c>
      <c r="W921">
        <v>15.083</v>
      </c>
      <c r="X921">
        <v>7.8170000000000002</v>
      </c>
    </row>
    <row r="922" spans="1:24" x14ac:dyDescent="0.2">
      <c r="A922">
        <v>2013002</v>
      </c>
      <c r="B922">
        <v>301</v>
      </c>
      <c r="C922">
        <v>2013002301</v>
      </c>
      <c r="D922" t="s">
        <v>34</v>
      </c>
      <c r="E922" t="str">
        <f>VLOOKUP(D922,[1]!Species_table[[SpeciesID]:[ID_new]],5,FALSE)</f>
        <v>HOLSA03</v>
      </c>
      <c r="F922" t="str">
        <f>VLOOKUP(E922,[1]!Species_table[[ID_new]:[Sci_name_new]],2,FALSE)</f>
        <v>Sargocentron spiniferum</v>
      </c>
      <c r="G922" t="str">
        <f>VLOOKUP(E922,[1]!Species_table[[ID_new]:[fam_new]],3,FALSE)</f>
        <v>HOLOCENTRIDAE</v>
      </c>
      <c r="H922" t="s">
        <v>27</v>
      </c>
      <c r="I922">
        <f t="shared" si="14"/>
        <v>0</v>
      </c>
      <c r="J922">
        <v>0.81</v>
      </c>
      <c r="K922">
        <v>1</v>
      </c>
      <c r="L922">
        <v>68</v>
      </c>
      <c r="M922">
        <v>37.350999999999999</v>
      </c>
      <c r="N922">
        <v>20.593666670000001</v>
      </c>
      <c r="O922">
        <v>2</v>
      </c>
      <c r="Q922" t="s">
        <v>23</v>
      </c>
      <c r="R922" s="1">
        <v>41448.633333333331</v>
      </c>
      <c r="S922" s="1">
        <v>41449.319444444445</v>
      </c>
      <c r="T922">
        <v>16.466999999999999</v>
      </c>
      <c r="U922">
        <v>174</v>
      </c>
      <c r="V922">
        <v>175</v>
      </c>
      <c r="W922">
        <v>15.2</v>
      </c>
      <c r="X922">
        <v>7.6669999999999998</v>
      </c>
    </row>
    <row r="923" spans="1:24" x14ac:dyDescent="0.2">
      <c r="A923">
        <v>2013002</v>
      </c>
      <c r="B923">
        <v>302</v>
      </c>
      <c r="C923">
        <v>2013002302</v>
      </c>
      <c r="D923" t="s">
        <v>33</v>
      </c>
      <c r="E923" t="str">
        <f>VLOOKUP(D923,[1]!Species_table[[SpeciesID]:[ID_new]],5,FALSE)</f>
        <v>LUTLU04</v>
      </c>
      <c r="F923" t="str">
        <f>VLOOKUP(E923,[1]!Species_table[[ID_new]:[Sci_name_new]],2,FALSE)</f>
        <v>Lutjanus gibbus</v>
      </c>
      <c r="G923" t="str">
        <f>VLOOKUP(E923,[1]!Species_table[[ID_new]:[fam_new]],3,FALSE)</f>
        <v>LUTJANIDAE</v>
      </c>
      <c r="H923" t="s">
        <v>29</v>
      </c>
      <c r="I923">
        <f t="shared" si="14"/>
        <v>1</v>
      </c>
      <c r="J923">
        <v>0.9</v>
      </c>
      <c r="K923">
        <v>1</v>
      </c>
      <c r="L923">
        <v>40</v>
      </c>
      <c r="M923">
        <v>37.350999999999999</v>
      </c>
      <c r="N923">
        <v>20.592500000000001</v>
      </c>
      <c r="O923">
        <v>2</v>
      </c>
      <c r="Q923" t="s">
        <v>23</v>
      </c>
      <c r="R923" s="1">
        <v>41448.638194444444</v>
      </c>
      <c r="S923" s="1">
        <v>41449.3125</v>
      </c>
      <c r="T923">
        <v>16.183</v>
      </c>
      <c r="U923">
        <v>174</v>
      </c>
      <c r="V923">
        <v>175</v>
      </c>
      <c r="W923">
        <v>15.317</v>
      </c>
      <c r="X923">
        <v>7.5</v>
      </c>
    </row>
    <row r="924" spans="1:24" x14ac:dyDescent="0.2">
      <c r="A924">
        <v>2013002</v>
      </c>
      <c r="B924">
        <v>304</v>
      </c>
      <c r="C924">
        <v>2013002304</v>
      </c>
      <c r="D924" t="s">
        <v>33</v>
      </c>
      <c r="E924" t="str">
        <f>VLOOKUP(D924,[1]!Species_table[[SpeciesID]:[ID_new]],5,FALSE)</f>
        <v>LUTLU04</v>
      </c>
      <c r="F924" t="str">
        <f>VLOOKUP(E924,[1]!Species_table[[ID_new]:[Sci_name_new]],2,FALSE)</f>
        <v>Lutjanus gibbus</v>
      </c>
      <c r="G924" t="str">
        <f>VLOOKUP(E924,[1]!Species_table[[ID_new]:[fam_new]],3,FALSE)</f>
        <v>LUTJANIDAE</v>
      </c>
      <c r="H924" t="s">
        <v>29</v>
      </c>
      <c r="I924">
        <f t="shared" si="14"/>
        <v>1</v>
      </c>
      <c r="J924">
        <v>0.81</v>
      </c>
      <c r="K924">
        <v>1</v>
      </c>
      <c r="L924">
        <v>30</v>
      </c>
      <c r="M924">
        <v>37.349666669999998</v>
      </c>
      <c r="N924">
        <v>20.591666669999999</v>
      </c>
      <c r="O924">
        <v>2</v>
      </c>
      <c r="Q924" t="s">
        <v>23</v>
      </c>
      <c r="R924" s="1">
        <v>41448.64166666667</v>
      </c>
      <c r="S924" s="1">
        <v>41449.309027777781</v>
      </c>
      <c r="T924">
        <v>16.033000000000001</v>
      </c>
      <c r="U924">
        <v>174</v>
      </c>
      <c r="V924">
        <v>175</v>
      </c>
      <c r="W924">
        <v>15.4</v>
      </c>
      <c r="X924">
        <v>7.4169999999999998</v>
      </c>
    </row>
    <row r="925" spans="1:24" x14ac:dyDescent="0.2">
      <c r="A925">
        <v>2013002</v>
      </c>
      <c r="B925">
        <v>305</v>
      </c>
      <c r="C925">
        <v>2013002305</v>
      </c>
      <c r="D925" t="s">
        <v>26</v>
      </c>
      <c r="E925" t="str">
        <f>VLOOKUP(D925,[1]!Species_table[[SpeciesID]:[ID_new]],5,FALSE)</f>
        <v>NOCATCH</v>
      </c>
      <c r="F925" t="str">
        <f>VLOOKUP(E925,[1]!Species_table[[ID_new]:[Sci_name_new]],2,FALSE)</f>
        <v>NO CATCH</v>
      </c>
      <c r="G925" t="str">
        <f>VLOOKUP(E925,[1]!Species_table[[ID_new]:[fam_new]],3,FALSE)</f>
        <v>NO CATCH</v>
      </c>
      <c r="H925" t="s">
        <v>27</v>
      </c>
      <c r="I925">
        <f t="shared" si="14"/>
        <v>0</v>
      </c>
      <c r="J925">
        <v>0</v>
      </c>
      <c r="K925">
        <v>0</v>
      </c>
      <c r="L925">
        <v>20</v>
      </c>
      <c r="M925">
        <v>37.349666669999998</v>
      </c>
      <c r="N925">
        <v>20.590666670000001</v>
      </c>
      <c r="O925">
        <v>2</v>
      </c>
      <c r="Q925" t="s">
        <v>23</v>
      </c>
      <c r="R925" s="1">
        <v>41448.644444444442</v>
      </c>
      <c r="S925" s="1">
        <v>41449.303472222222</v>
      </c>
      <c r="T925">
        <v>15.817</v>
      </c>
      <c r="U925">
        <v>174</v>
      </c>
      <c r="V925">
        <v>175</v>
      </c>
      <c r="W925">
        <v>15.467000000000001</v>
      </c>
      <c r="X925">
        <v>7.2830000000000004</v>
      </c>
    </row>
    <row r="926" spans="1:24" x14ac:dyDescent="0.2">
      <c r="A926">
        <v>2013002</v>
      </c>
      <c r="B926">
        <v>306</v>
      </c>
      <c r="C926">
        <v>2013002306</v>
      </c>
      <c r="D926" t="s">
        <v>26</v>
      </c>
      <c r="E926" t="str">
        <f>VLOOKUP(D926,[1]!Species_table[[SpeciesID]:[ID_new]],5,FALSE)</f>
        <v>NOCATCH</v>
      </c>
      <c r="F926" t="str">
        <f>VLOOKUP(E926,[1]!Species_table[[ID_new]:[Sci_name_new]],2,FALSE)</f>
        <v>NO CATCH</v>
      </c>
      <c r="G926" t="str">
        <f>VLOOKUP(E926,[1]!Species_table[[ID_new]:[fam_new]],3,FALSE)</f>
        <v>NO CATCH</v>
      </c>
      <c r="H926" t="s">
        <v>27</v>
      </c>
      <c r="I926">
        <f t="shared" si="14"/>
        <v>0</v>
      </c>
      <c r="J926">
        <v>0</v>
      </c>
      <c r="K926">
        <v>0</v>
      </c>
      <c r="L926">
        <v>20</v>
      </c>
      <c r="M926">
        <v>37.349666669999998</v>
      </c>
      <c r="N926">
        <v>20.58966667</v>
      </c>
      <c r="O926">
        <v>2</v>
      </c>
      <c r="Q926" t="s">
        <v>23</v>
      </c>
      <c r="R926" s="1">
        <v>41448.648611111108</v>
      </c>
      <c r="S926" s="1">
        <v>41449.298611111109</v>
      </c>
      <c r="T926">
        <v>15.6</v>
      </c>
      <c r="U926">
        <v>174</v>
      </c>
      <c r="V926">
        <v>175</v>
      </c>
      <c r="W926">
        <v>15.567</v>
      </c>
      <c r="X926">
        <v>7.1669999999999998</v>
      </c>
    </row>
    <row r="927" spans="1:24" x14ac:dyDescent="0.2">
      <c r="A927">
        <v>2013002</v>
      </c>
      <c r="B927">
        <v>307</v>
      </c>
      <c r="C927">
        <v>2013002307</v>
      </c>
      <c r="D927" t="s">
        <v>26</v>
      </c>
      <c r="E927" t="str">
        <f>VLOOKUP(D927,[1]!Species_table[[SpeciesID]:[ID_new]],5,FALSE)</f>
        <v>NOCATCH</v>
      </c>
      <c r="F927" t="str">
        <f>VLOOKUP(E927,[1]!Species_table[[ID_new]:[Sci_name_new]],2,FALSE)</f>
        <v>NO CATCH</v>
      </c>
      <c r="G927" t="str">
        <f>VLOOKUP(E927,[1]!Species_table[[ID_new]:[fam_new]],3,FALSE)</f>
        <v>NO CATCH</v>
      </c>
      <c r="H927" t="s">
        <v>27</v>
      </c>
      <c r="I927">
        <f t="shared" si="14"/>
        <v>0</v>
      </c>
      <c r="J927">
        <v>0</v>
      </c>
      <c r="K927">
        <v>0</v>
      </c>
      <c r="L927">
        <v>37</v>
      </c>
      <c r="M927">
        <v>37.347666670000002</v>
      </c>
      <c r="N927">
        <v>20.590499999999999</v>
      </c>
      <c r="O927">
        <v>2</v>
      </c>
      <c r="Q927" t="s">
        <v>23</v>
      </c>
      <c r="R927" s="1">
        <v>41448.651388888888</v>
      </c>
      <c r="S927" s="1">
        <v>41449.293055555558</v>
      </c>
      <c r="T927">
        <v>15.4</v>
      </c>
      <c r="U927">
        <v>174</v>
      </c>
      <c r="V927">
        <v>175</v>
      </c>
      <c r="W927">
        <v>15.632999999999999</v>
      </c>
      <c r="X927">
        <v>7.0330000000000004</v>
      </c>
    </row>
    <row r="928" spans="1:24" x14ac:dyDescent="0.2">
      <c r="A928">
        <v>2013002</v>
      </c>
      <c r="B928">
        <v>308</v>
      </c>
      <c r="C928">
        <v>2013002308</v>
      </c>
      <c r="D928" t="s">
        <v>26</v>
      </c>
      <c r="E928" t="str">
        <f>VLOOKUP(D928,[1]!Species_table[[SpeciesID]:[ID_new]],5,FALSE)</f>
        <v>NOCATCH</v>
      </c>
      <c r="F928" t="str">
        <f>VLOOKUP(E928,[1]!Species_table[[ID_new]:[Sci_name_new]],2,FALSE)</f>
        <v>NO CATCH</v>
      </c>
      <c r="G928" t="str">
        <f>VLOOKUP(E928,[1]!Species_table[[ID_new]:[fam_new]],3,FALSE)</f>
        <v>NO CATCH</v>
      </c>
      <c r="H928" t="s">
        <v>27</v>
      </c>
      <c r="I928">
        <f t="shared" si="14"/>
        <v>0</v>
      </c>
      <c r="J928">
        <v>0</v>
      </c>
      <c r="K928">
        <v>0</v>
      </c>
      <c r="L928">
        <v>38</v>
      </c>
      <c r="M928">
        <v>37.345500000000001</v>
      </c>
      <c r="N928">
        <v>20.590666670000001</v>
      </c>
      <c r="O928">
        <v>2</v>
      </c>
      <c r="Q928" t="s">
        <v>23</v>
      </c>
      <c r="R928" s="1">
        <v>41448.654166666667</v>
      </c>
      <c r="S928" s="1">
        <v>41449.288888888892</v>
      </c>
      <c r="T928">
        <v>15.233000000000001</v>
      </c>
      <c r="U928">
        <v>174</v>
      </c>
      <c r="V928">
        <v>175</v>
      </c>
      <c r="W928">
        <v>15.7</v>
      </c>
      <c r="X928">
        <v>6.9329999999999998</v>
      </c>
    </row>
    <row r="929" spans="1:24" x14ac:dyDescent="0.2">
      <c r="A929">
        <v>2013002</v>
      </c>
      <c r="B929">
        <v>309</v>
      </c>
      <c r="C929">
        <v>2013002309</v>
      </c>
      <c r="D929" t="s">
        <v>34</v>
      </c>
      <c r="E929" t="str">
        <f>VLOOKUP(D929,[1]!Species_table[[SpeciesID]:[ID_new]],5,FALSE)</f>
        <v>HOLSA03</v>
      </c>
      <c r="F929" t="str">
        <f>VLOOKUP(E929,[1]!Species_table[[ID_new]:[Sci_name_new]],2,FALSE)</f>
        <v>Sargocentron spiniferum</v>
      </c>
      <c r="G929" t="str">
        <f>VLOOKUP(E929,[1]!Species_table[[ID_new]:[fam_new]],3,FALSE)</f>
        <v>HOLOCENTRIDAE</v>
      </c>
      <c r="H929" t="s">
        <v>27</v>
      </c>
      <c r="I929">
        <f t="shared" si="14"/>
        <v>0</v>
      </c>
      <c r="J929">
        <v>1.01</v>
      </c>
      <c r="K929">
        <v>1</v>
      </c>
      <c r="L929">
        <v>31</v>
      </c>
      <c r="M929">
        <v>37.342333330000002</v>
      </c>
      <c r="N929">
        <v>20.59866667</v>
      </c>
      <c r="O929">
        <v>2</v>
      </c>
      <c r="Q929" t="s">
        <v>23</v>
      </c>
      <c r="R929" s="1">
        <v>41448.661111111112</v>
      </c>
      <c r="S929" s="1">
        <v>41449.351388888892</v>
      </c>
      <c r="T929">
        <v>16.567</v>
      </c>
      <c r="U929">
        <v>174</v>
      </c>
      <c r="V929">
        <v>175</v>
      </c>
      <c r="W929">
        <v>15.867000000000001</v>
      </c>
      <c r="X929">
        <v>8.4329999999999998</v>
      </c>
    </row>
    <row r="930" spans="1:24" x14ac:dyDescent="0.2">
      <c r="A930">
        <v>2013002</v>
      </c>
      <c r="B930">
        <v>309</v>
      </c>
      <c r="C930">
        <v>2013002309</v>
      </c>
      <c r="D930" t="s">
        <v>43</v>
      </c>
      <c r="E930" t="str">
        <f>VLOOKUP(D930,[1]!Species_table[[SpeciesID]:[ID_new]],5,FALSE)</f>
        <v>LETLE13</v>
      </c>
      <c r="F930" t="str">
        <f>VLOOKUP(E930,[1]!Species_table[[ID_new]:[Sci_name_new]],2,FALSE)</f>
        <v>Lethrinus mahsena</v>
      </c>
      <c r="G930" t="str">
        <f>VLOOKUP(E930,[1]!Species_table[[ID_new]:[fam_new]],3,FALSE)</f>
        <v>LETHRINIDAE</v>
      </c>
      <c r="H930" t="s">
        <v>44</v>
      </c>
      <c r="I930">
        <f t="shared" si="14"/>
        <v>1</v>
      </c>
      <c r="J930">
        <v>0.66</v>
      </c>
      <c r="K930">
        <v>1</v>
      </c>
      <c r="L930">
        <v>31</v>
      </c>
      <c r="M930">
        <v>37.342333330000002</v>
      </c>
      <c r="N930">
        <v>20.59866667</v>
      </c>
      <c r="O930">
        <v>2</v>
      </c>
      <c r="Q930" t="s">
        <v>23</v>
      </c>
      <c r="R930" s="1">
        <v>41448.661111111112</v>
      </c>
      <c r="S930" s="1">
        <v>41449.351388888892</v>
      </c>
      <c r="T930">
        <v>16.567</v>
      </c>
      <c r="U930">
        <v>174</v>
      </c>
      <c r="V930">
        <v>175</v>
      </c>
      <c r="W930">
        <v>15.867000000000001</v>
      </c>
      <c r="X930">
        <v>8.4329999999999998</v>
      </c>
    </row>
    <row r="931" spans="1:24" x14ac:dyDescent="0.2">
      <c r="A931">
        <v>2013002</v>
      </c>
      <c r="B931">
        <v>309</v>
      </c>
      <c r="C931">
        <v>2013002309</v>
      </c>
      <c r="D931" t="s">
        <v>33</v>
      </c>
      <c r="E931" t="str">
        <f>VLOOKUP(D931,[1]!Species_table[[SpeciesID]:[ID_new]],5,FALSE)</f>
        <v>LUTLU04</v>
      </c>
      <c r="F931" t="str">
        <f>VLOOKUP(E931,[1]!Species_table[[ID_new]:[Sci_name_new]],2,FALSE)</f>
        <v>Lutjanus gibbus</v>
      </c>
      <c r="G931" t="str">
        <f>VLOOKUP(E931,[1]!Species_table[[ID_new]:[fam_new]],3,FALSE)</f>
        <v>LUTJANIDAE</v>
      </c>
      <c r="H931" t="s">
        <v>29</v>
      </c>
      <c r="I931">
        <f t="shared" si="14"/>
        <v>1</v>
      </c>
      <c r="J931">
        <v>0.88</v>
      </c>
      <c r="K931">
        <v>1</v>
      </c>
      <c r="L931">
        <v>31</v>
      </c>
      <c r="M931">
        <v>37.342333330000002</v>
      </c>
      <c r="N931">
        <v>20.59866667</v>
      </c>
      <c r="O931">
        <v>2</v>
      </c>
      <c r="Q931" t="s">
        <v>23</v>
      </c>
      <c r="R931" s="1">
        <v>41448.661111111112</v>
      </c>
      <c r="S931" s="1">
        <v>41449.351388888892</v>
      </c>
      <c r="T931">
        <v>16.567</v>
      </c>
      <c r="U931">
        <v>174</v>
      </c>
      <c r="V931">
        <v>175</v>
      </c>
      <c r="W931">
        <v>15.867000000000001</v>
      </c>
      <c r="X931">
        <v>8.4329999999999998</v>
      </c>
    </row>
    <row r="932" spans="1:24" x14ac:dyDescent="0.2">
      <c r="A932">
        <v>2013002</v>
      </c>
      <c r="B932">
        <v>309</v>
      </c>
      <c r="C932">
        <v>2013002309</v>
      </c>
      <c r="D932" t="s">
        <v>110</v>
      </c>
      <c r="E932" t="str">
        <f>VLOOKUP(D932,[1]!Species_table[[SpeciesID]:[ID_new]],5,FALSE)</f>
        <v>SERVA01</v>
      </c>
      <c r="F932" t="str">
        <f>VLOOKUP(E932,[1]!Species_table[[ID_new]:[Sci_name_new]],2,FALSE)</f>
        <v>Variola louti</v>
      </c>
      <c r="G932" t="str">
        <f>VLOOKUP(E932,[1]!Species_table[[ID_new]:[fam_new]],3,FALSE)</f>
        <v>SERRANIDAE</v>
      </c>
      <c r="H932" t="s">
        <v>36</v>
      </c>
      <c r="I932">
        <f t="shared" si="14"/>
        <v>1</v>
      </c>
      <c r="J932">
        <v>1.08</v>
      </c>
      <c r="K932">
        <v>1</v>
      </c>
      <c r="L932">
        <v>31</v>
      </c>
      <c r="M932">
        <v>37.342333330000002</v>
      </c>
      <c r="N932">
        <v>20.59866667</v>
      </c>
      <c r="O932">
        <v>2</v>
      </c>
      <c r="Q932" t="s">
        <v>23</v>
      </c>
      <c r="R932" s="1">
        <v>41448.661111111112</v>
      </c>
      <c r="S932" s="1">
        <v>41449.351388888892</v>
      </c>
      <c r="T932">
        <v>16.567</v>
      </c>
      <c r="U932">
        <v>174</v>
      </c>
      <c r="V932">
        <v>175</v>
      </c>
      <c r="W932">
        <v>15.867000000000001</v>
      </c>
      <c r="X932">
        <v>8.4329999999999998</v>
      </c>
    </row>
    <row r="933" spans="1:24" x14ac:dyDescent="0.2">
      <c r="A933">
        <v>2013002</v>
      </c>
      <c r="B933">
        <v>310</v>
      </c>
      <c r="C933">
        <v>2013002310</v>
      </c>
      <c r="D933" t="s">
        <v>26</v>
      </c>
      <c r="E933" t="str">
        <f>VLOOKUP(D933,[1]!Species_table[[SpeciesID]:[ID_new]],5,FALSE)</f>
        <v>NOCATCH</v>
      </c>
      <c r="F933" t="str">
        <f>VLOOKUP(E933,[1]!Species_table[[ID_new]:[Sci_name_new]],2,FALSE)</f>
        <v>NO CATCH</v>
      </c>
      <c r="G933" t="str">
        <f>VLOOKUP(E933,[1]!Species_table[[ID_new]:[fam_new]],3,FALSE)</f>
        <v>NO CATCH</v>
      </c>
      <c r="H933" t="s">
        <v>27</v>
      </c>
      <c r="I933">
        <f t="shared" si="14"/>
        <v>0</v>
      </c>
      <c r="J933">
        <v>0</v>
      </c>
      <c r="K933">
        <v>0</v>
      </c>
      <c r="L933">
        <v>40</v>
      </c>
      <c r="M933">
        <v>37.344666670000002</v>
      </c>
      <c r="N933">
        <v>20.597666669999999</v>
      </c>
      <c r="O933">
        <v>2</v>
      </c>
      <c r="Q933" t="s">
        <v>23</v>
      </c>
      <c r="R933" s="1">
        <v>41448.665972222225</v>
      </c>
      <c r="S933" s="1">
        <v>41449.340277777781</v>
      </c>
      <c r="T933">
        <v>16.2</v>
      </c>
      <c r="U933">
        <v>174</v>
      </c>
      <c r="V933">
        <v>175</v>
      </c>
      <c r="W933">
        <v>15.983000000000001</v>
      </c>
      <c r="X933">
        <v>8.1669999999999998</v>
      </c>
    </row>
    <row r="934" spans="1:24" x14ac:dyDescent="0.2">
      <c r="A934">
        <v>2013002</v>
      </c>
      <c r="B934">
        <v>311</v>
      </c>
      <c r="C934">
        <v>2013002311</v>
      </c>
      <c r="D934" t="s">
        <v>26</v>
      </c>
      <c r="E934" t="str">
        <f>VLOOKUP(D934,[1]!Species_table[[SpeciesID]:[ID_new]],5,FALSE)</f>
        <v>NOCATCH</v>
      </c>
      <c r="F934" t="str">
        <f>VLOOKUP(E934,[1]!Species_table[[ID_new]:[Sci_name_new]],2,FALSE)</f>
        <v>NO CATCH</v>
      </c>
      <c r="G934" t="str">
        <f>VLOOKUP(E934,[1]!Species_table[[ID_new]:[fam_new]],3,FALSE)</f>
        <v>NO CATCH</v>
      </c>
      <c r="H934" t="s">
        <v>27</v>
      </c>
      <c r="I934">
        <f t="shared" si="14"/>
        <v>0</v>
      </c>
      <c r="J934">
        <v>0</v>
      </c>
      <c r="K934">
        <v>0</v>
      </c>
      <c r="L934">
        <v>69</v>
      </c>
      <c r="M934">
        <v>37.346166670000002</v>
      </c>
      <c r="N934">
        <v>20.597000000000001</v>
      </c>
      <c r="O934">
        <v>2</v>
      </c>
      <c r="Q934" t="s">
        <v>23</v>
      </c>
      <c r="R934" s="1">
        <v>41448.669444444444</v>
      </c>
      <c r="S934" s="1">
        <v>41449.336111111108</v>
      </c>
      <c r="T934">
        <v>16.015999999999998</v>
      </c>
      <c r="U934">
        <v>174</v>
      </c>
      <c r="V934">
        <v>175</v>
      </c>
      <c r="W934">
        <v>16.067</v>
      </c>
      <c r="X934">
        <v>8.0670000000000002</v>
      </c>
    </row>
    <row r="935" spans="1:24" x14ac:dyDescent="0.2">
      <c r="A935">
        <v>2013002</v>
      </c>
      <c r="B935">
        <v>312</v>
      </c>
      <c r="C935">
        <v>2013002312</v>
      </c>
      <c r="D935" t="s">
        <v>26</v>
      </c>
      <c r="E935" t="str">
        <f>VLOOKUP(D935,[1]!Species_table[[SpeciesID]:[ID_new]],5,FALSE)</f>
        <v>NOCATCH</v>
      </c>
      <c r="F935" t="str">
        <f>VLOOKUP(E935,[1]!Species_table[[ID_new]:[Sci_name_new]],2,FALSE)</f>
        <v>NO CATCH</v>
      </c>
      <c r="G935" t="str">
        <f>VLOOKUP(E935,[1]!Species_table[[ID_new]:[fam_new]],3,FALSE)</f>
        <v>NO CATCH</v>
      </c>
      <c r="H935" t="s">
        <v>27</v>
      </c>
      <c r="I935">
        <f t="shared" si="14"/>
        <v>0</v>
      </c>
      <c r="J935">
        <v>0</v>
      </c>
      <c r="K935">
        <v>0</v>
      </c>
      <c r="L935">
        <v>20</v>
      </c>
      <c r="M935">
        <v>37.34333333</v>
      </c>
      <c r="N935">
        <v>20.597000000000001</v>
      </c>
      <c r="O935">
        <v>2</v>
      </c>
      <c r="Q935" t="s">
        <v>23</v>
      </c>
      <c r="R935" s="1">
        <v>41448.675000000003</v>
      </c>
      <c r="S935" s="1">
        <v>41449.357638888891</v>
      </c>
      <c r="T935">
        <v>16.399999999999999</v>
      </c>
      <c r="U935">
        <v>174</v>
      </c>
      <c r="V935">
        <v>175</v>
      </c>
      <c r="W935">
        <v>16.2</v>
      </c>
      <c r="X935">
        <v>8.5830000000000002</v>
      </c>
    </row>
    <row r="936" spans="1:24" x14ac:dyDescent="0.2">
      <c r="A936">
        <v>2013002</v>
      </c>
      <c r="B936">
        <v>313</v>
      </c>
      <c r="C936">
        <v>2013002313</v>
      </c>
      <c r="D936" t="s">
        <v>26</v>
      </c>
      <c r="E936" t="str">
        <f>VLOOKUP(D936,[1]!Species_table[[SpeciesID]:[ID_new]],5,FALSE)</f>
        <v>NOCATCH</v>
      </c>
      <c r="F936" t="str">
        <f>VLOOKUP(E936,[1]!Species_table[[ID_new]:[Sci_name_new]],2,FALSE)</f>
        <v>NO CATCH</v>
      </c>
      <c r="G936" t="str">
        <f>VLOOKUP(E936,[1]!Species_table[[ID_new]:[fam_new]],3,FALSE)</f>
        <v>NO CATCH</v>
      </c>
      <c r="H936" t="s">
        <v>27</v>
      </c>
      <c r="I936">
        <f t="shared" si="14"/>
        <v>0</v>
      </c>
      <c r="J936">
        <v>0</v>
      </c>
      <c r="K936">
        <v>0</v>
      </c>
      <c r="L936">
        <v>53</v>
      </c>
      <c r="M936">
        <v>37.341500000000003</v>
      </c>
      <c r="N936">
        <v>20.592833330000001</v>
      </c>
      <c r="O936">
        <v>2</v>
      </c>
      <c r="Q936" t="s">
        <v>23</v>
      </c>
      <c r="R936" s="1">
        <v>41448.679166666669</v>
      </c>
      <c r="S936" s="1">
        <v>41449.28402777778</v>
      </c>
      <c r="T936">
        <v>14.532999999999999</v>
      </c>
      <c r="U936">
        <v>174</v>
      </c>
      <c r="V936">
        <v>175</v>
      </c>
      <c r="W936">
        <v>16.3</v>
      </c>
      <c r="X936">
        <v>6.8170000000000002</v>
      </c>
    </row>
    <row r="937" spans="1:24" x14ac:dyDescent="0.2">
      <c r="A937">
        <v>2013002</v>
      </c>
      <c r="B937">
        <v>314</v>
      </c>
      <c r="C937">
        <v>2013002314</v>
      </c>
      <c r="D937" t="s">
        <v>77</v>
      </c>
      <c r="E937" t="str">
        <f>VLOOKUP(D937,[1]!Species_table[[SpeciesID]:[ID_new]],5,FALSE)</f>
        <v>ACAAC34</v>
      </c>
      <c r="F937" t="str">
        <f>VLOOKUP(E937,[1]!Species_table[[ID_new]:[Sci_name_new]],2,FALSE)</f>
        <v>Acanthurus gahhm</v>
      </c>
      <c r="G937" t="str">
        <f>VLOOKUP(E937,[1]!Species_table[[ID_new]:[fam_new]],3,FALSE)</f>
        <v>ACANTHURIDAE</v>
      </c>
      <c r="H937" t="s">
        <v>78</v>
      </c>
      <c r="I937">
        <f t="shared" si="14"/>
        <v>1</v>
      </c>
      <c r="J937">
        <v>1.1399999999999999</v>
      </c>
      <c r="K937">
        <v>1</v>
      </c>
      <c r="L937">
        <v>0</v>
      </c>
      <c r="M937">
        <v>37.342166669999997</v>
      </c>
      <c r="N937">
        <v>20.595166670000001</v>
      </c>
      <c r="O937">
        <v>2</v>
      </c>
      <c r="Q937" t="s">
        <v>83</v>
      </c>
      <c r="R937" s="1">
        <v>41448</v>
      </c>
      <c r="S937" s="1">
        <v>41449</v>
      </c>
      <c r="T937">
        <v>24</v>
      </c>
      <c r="U937">
        <v>174</v>
      </c>
      <c r="V937">
        <v>175</v>
      </c>
      <c r="W937">
        <v>0</v>
      </c>
      <c r="X937">
        <v>0</v>
      </c>
    </row>
    <row r="938" spans="1:24" x14ac:dyDescent="0.2">
      <c r="A938">
        <v>2013002</v>
      </c>
      <c r="B938">
        <v>314</v>
      </c>
      <c r="C938">
        <v>2013002314</v>
      </c>
      <c r="D938" t="s">
        <v>34</v>
      </c>
      <c r="E938" t="str">
        <f>VLOOKUP(D938,[1]!Species_table[[SpeciesID]:[ID_new]],5,FALSE)</f>
        <v>HOLSA03</v>
      </c>
      <c r="F938" t="str">
        <f>VLOOKUP(E938,[1]!Species_table[[ID_new]:[Sci_name_new]],2,FALSE)</f>
        <v>Sargocentron spiniferum</v>
      </c>
      <c r="G938" t="str">
        <f>VLOOKUP(E938,[1]!Species_table[[ID_new]:[fam_new]],3,FALSE)</f>
        <v>HOLOCENTRIDAE</v>
      </c>
      <c r="H938" t="s">
        <v>27</v>
      </c>
      <c r="I938">
        <f t="shared" si="14"/>
        <v>0</v>
      </c>
      <c r="J938">
        <v>2.38</v>
      </c>
      <c r="K938">
        <v>3</v>
      </c>
      <c r="L938">
        <v>0</v>
      </c>
      <c r="M938">
        <v>37.342166669999997</v>
      </c>
      <c r="N938">
        <v>20.595166670000001</v>
      </c>
      <c r="O938">
        <v>2</v>
      </c>
      <c r="Q938" t="s">
        <v>83</v>
      </c>
      <c r="R938" s="1">
        <v>41448</v>
      </c>
      <c r="S938" s="1">
        <v>41449</v>
      </c>
      <c r="T938">
        <v>24</v>
      </c>
      <c r="U938">
        <v>174</v>
      </c>
      <c r="V938">
        <v>175</v>
      </c>
      <c r="W938">
        <v>0</v>
      </c>
      <c r="X938">
        <v>0</v>
      </c>
    </row>
    <row r="939" spans="1:24" x14ac:dyDescent="0.2">
      <c r="A939">
        <v>2013002</v>
      </c>
      <c r="B939">
        <v>314</v>
      </c>
      <c r="C939">
        <v>2013002314</v>
      </c>
      <c r="D939" t="s">
        <v>142</v>
      </c>
      <c r="E939" t="str">
        <f>VLOOKUP(D939,[1]!Species_table[[SpeciesID]:[ID_new]],5,FALSE)</f>
        <v>LETLE29</v>
      </c>
      <c r="F939" t="str">
        <f>VLOOKUP(E939,[1]!Species_table[[ID_new]:[Sci_name_new]],2,FALSE)</f>
        <v>Lethrinus xanthochilus</v>
      </c>
      <c r="G939" t="str">
        <f>VLOOKUP(E939,[1]!Species_table[[ID_new]:[fam_new]],3,FALSE)</f>
        <v>LETHRINIDAE</v>
      </c>
      <c r="H939" t="s">
        <v>44</v>
      </c>
      <c r="I939">
        <f t="shared" si="14"/>
        <v>1</v>
      </c>
      <c r="J939">
        <v>1.74</v>
      </c>
      <c r="K939">
        <v>1</v>
      </c>
      <c r="L939">
        <v>0</v>
      </c>
      <c r="M939">
        <v>37.342166669999997</v>
      </c>
      <c r="N939">
        <v>20.595166670000001</v>
      </c>
      <c r="O939">
        <v>2</v>
      </c>
      <c r="Q939" t="s">
        <v>83</v>
      </c>
      <c r="R939" s="1">
        <v>41448</v>
      </c>
      <c r="S939" s="1">
        <v>41449</v>
      </c>
      <c r="T939">
        <v>24</v>
      </c>
      <c r="U939">
        <v>174</v>
      </c>
      <c r="V939">
        <v>175</v>
      </c>
      <c r="W939">
        <v>0</v>
      </c>
      <c r="X939">
        <v>0</v>
      </c>
    </row>
    <row r="940" spans="1:24" x14ac:dyDescent="0.2">
      <c r="A940">
        <v>2013002</v>
      </c>
      <c r="B940">
        <v>314</v>
      </c>
      <c r="C940">
        <v>2013002314</v>
      </c>
      <c r="D940" t="s">
        <v>33</v>
      </c>
      <c r="E940" t="str">
        <f>VLOOKUP(D940,[1]!Species_table[[SpeciesID]:[ID_new]],5,FALSE)</f>
        <v>LUTLU04</v>
      </c>
      <c r="F940" t="str">
        <f>VLOOKUP(E940,[1]!Species_table[[ID_new]:[Sci_name_new]],2,FALSE)</f>
        <v>Lutjanus gibbus</v>
      </c>
      <c r="G940" t="str">
        <f>VLOOKUP(E940,[1]!Species_table[[ID_new]:[fam_new]],3,FALSE)</f>
        <v>LUTJANIDAE</v>
      </c>
      <c r="H940" t="s">
        <v>29</v>
      </c>
      <c r="I940">
        <f t="shared" si="14"/>
        <v>1</v>
      </c>
      <c r="J940">
        <v>5.01</v>
      </c>
      <c r="K940">
        <v>9</v>
      </c>
      <c r="L940">
        <v>0</v>
      </c>
      <c r="M940">
        <v>37.342166669999997</v>
      </c>
      <c r="N940">
        <v>20.595166670000001</v>
      </c>
      <c r="O940">
        <v>2</v>
      </c>
      <c r="Q940" t="s">
        <v>83</v>
      </c>
      <c r="R940" s="1">
        <v>41448</v>
      </c>
      <c r="S940" s="1">
        <v>41449</v>
      </c>
      <c r="T940">
        <v>24</v>
      </c>
      <c r="U940">
        <v>174</v>
      </c>
      <c r="V940">
        <v>175</v>
      </c>
      <c r="W940">
        <v>0</v>
      </c>
      <c r="X940">
        <v>0</v>
      </c>
    </row>
    <row r="941" spans="1:24" x14ac:dyDescent="0.2">
      <c r="A941">
        <v>2013002</v>
      </c>
      <c r="B941">
        <v>314</v>
      </c>
      <c r="C941">
        <v>2013002314</v>
      </c>
      <c r="D941" t="s">
        <v>28</v>
      </c>
      <c r="E941" t="str">
        <f>VLOOKUP(D941,[1]!Species_table[[SpeciesID]:[ID_new]],5,FALSE)</f>
        <v>LUTLU06</v>
      </c>
      <c r="F941" t="str">
        <f>VLOOKUP(E941,[1]!Species_table[[ID_new]:[Sci_name_new]],2,FALSE)</f>
        <v>Lutjanus bohar</v>
      </c>
      <c r="G941" t="str">
        <f>VLOOKUP(E941,[1]!Species_table[[ID_new]:[fam_new]],3,FALSE)</f>
        <v>LUTJANIDAE</v>
      </c>
      <c r="H941" t="s">
        <v>29</v>
      </c>
      <c r="I941">
        <f t="shared" si="14"/>
        <v>1</v>
      </c>
      <c r="J941">
        <v>0.61</v>
      </c>
      <c r="K941">
        <v>2</v>
      </c>
      <c r="L941">
        <v>0</v>
      </c>
      <c r="M941">
        <v>37.342166669999997</v>
      </c>
      <c r="N941">
        <v>20.595166670000001</v>
      </c>
      <c r="O941">
        <v>2</v>
      </c>
      <c r="Q941" t="s">
        <v>83</v>
      </c>
      <c r="R941" s="1">
        <v>41448</v>
      </c>
      <c r="S941" s="1">
        <v>41449</v>
      </c>
      <c r="T941">
        <v>24</v>
      </c>
      <c r="U941">
        <v>174</v>
      </c>
      <c r="V941">
        <v>175</v>
      </c>
      <c r="W941">
        <v>0</v>
      </c>
      <c r="X941">
        <v>0</v>
      </c>
    </row>
    <row r="942" spans="1:24" x14ac:dyDescent="0.2">
      <c r="A942">
        <v>2013002</v>
      </c>
      <c r="B942">
        <v>314</v>
      </c>
      <c r="C942">
        <v>2013002314</v>
      </c>
      <c r="D942" t="s">
        <v>65</v>
      </c>
      <c r="E942" t="str">
        <f>VLOOKUP(D942,[1]!Species_table[[SpeciesID]:[ID_new]],5,FALSE)</f>
        <v>LUTLU57</v>
      </c>
      <c r="F942" t="str">
        <f>VLOOKUP(E942,[1]!Species_table[[ID_new]:[Sci_name_new]],2,FALSE)</f>
        <v>Lutjanus monostigma</v>
      </c>
      <c r="G942" t="str">
        <f>VLOOKUP(E942,[1]!Species_table[[ID_new]:[fam_new]],3,FALSE)</f>
        <v>LUTJANIDAE</v>
      </c>
      <c r="H942" t="s">
        <v>29</v>
      </c>
      <c r="I942">
        <f t="shared" si="14"/>
        <v>1</v>
      </c>
      <c r="J942">
        <v>1.56</v>
      </c>
      <c r="K942">
        <v>2</v>
      </c>
      <c r="L942">
        <v>0</v>
      </c>
      <c r="M942">
        <v>37.342166669999997</v>
      </c>
      <c r="N942">
        <v>20.595166670000001</v>
      </c>
      <c r="O942">
        <v>2</v>
      </c>
      <c r="Q942" t="s">
        <v>83</v>
      </c>
      <c r="R942" s="1">
        <v>41448</v>
      </c>
      <c r="S942" s="1">
        <v>41449</v>
      </c>
      <c r="T942">
        <v>24</v>
      </c>
      <c r="U942">
        <v>174</v>
      </c>
      <c r="V942">
        <v>175</v>
      </c>
      <c r="W942">
        <v>0</v>
      </c>
      <c r="X942">
        <v>0</v>
      </c>
    </row>
    <row r="943" spans="1:24" x14ac:dyDescent="0.2">
      <c r="A943">
        <v>2013002</v>
      </c>
      <c r="B943">
        <v>314</v>
      </c>
      <c r="C943">
        <v>2013002314</v>
      </c>
      <c r="D943" t="s">
        <v>40</v>
      </c>
      <c r="E943" t="str">
        <f>VLOOKUP(D943,[1]!Species_table[[SpeciesID]:[ID_new]],5,FALSE)</f>
        <v>SERAE01</v>
      </c>
      <c r="F943" t="str">
        <f>VLOOKUP(E943,[1]!Species_table[[ID_new]:[Sci_name_new]],2,FALSE)</f>
        <v>Cephaplpholis rogaa</v>
      </c>
      <c r="G943" t="str">
        <f>VLOOKUP(E943,[1]!Species_table[[ID_new]:[fam_new]],3,FALSE)</f>
        <v>SERRANIDAE</v>
      </c>
      <c r="H943" t="s">
        <v>36</v>
      </c>
      <c r="I943">
        <f t="shared" si="14"/>
        <v>1</v>
      </c>
      <c r="J943">
        <v>1.44</v>
      </c>
      <c r="K943">
        <v>2</v>
      </c>
      <c r="L943">
        <v>0</v>
      </c>
      <c r="M943">
        <v>37.342166669999997</v>
      </c>
      <c r="N943">
        <v>20.595166670000001</v>
      </c>
      <c r="O943">
        <v>2</v>
      </c>
      <c r="Q943" t="s">
        <v>83</v>
      </c>
      <c r="R943" s="1">
        <v>41448</v>
      </c>
      <c r="S943" s="1">
        <v>41449</v>
      </c>
      <c r="T943">
        <v>24</v>
      </c>
      <c r="U943">
        <v>174</v>
      </c>
      <c r="V943">
        <v>175</v>
      </c>
      <c r="W943">
        <v>0</v>
      </c>
      <c r="X943">
        <v>0</v>
      </c>
    </row>
    <row r="944" spans="1:24" x14ac:dyDescent="0.2">
      <c r="A944">
        <v>2013002</v>
      </c>
      <c r="B944">
        <v>314</v>
      </c>
      <c r="C944">
        <v>2013002314</v>
      </c>
      <c r="D944" t="s">
        <v>145</v>
      </c>
      <c r="E944" t="str">
        <f>VLOOKUP(D944,[1]!Species_table[[SpeciesID]:[ID_new]],5,FALSE)</f>
        <v>SERCE04</v>
      </c>
      <c r="F944" t="str">
        <f>VLOOKUP(E944,[1]!Species_table[[ID_new]:[Sci_name_new]],2,FALSE)</f>
        <v>Cephalopholis oligosticta</v>
      </c>
      <c r="G944" t="str">
        <f>VLOOKUP(E944,[1]!Species_table[[ID_new]:[fam_new]],3,FALSE)</f>
        <v>SERRANIDAE</v>
      </c>
      <c r="H944" t="s">
        <v>36</v>
      </c>
      <c r="I944">
        <f t="shared" si="14"/>
        <v>1</v>
      </c>
      <c r="J944">
        <v>0.27</v>
      </c>
      <c r="K944">
        <v>1</v>
      </c>
      <c r="L944">
        <v>0</v>
      </c>
      <c r="M944">
        <v>37.342166669999997</v>
      </c>
      <c r="N944">
        <v>20.595166670000001</v>
      </c>
      <c r="O944">
        <v>2</v>
      </c>
      <c r="Q944" t="s">
        <v>83</v>
      </c>
      <c r="R944" s="1">
        <v>41448</v>
      </c>
      <c r="S944" s="1">
        <v>41449</v>
      </c>
      <c r="T944">
        <v>24</v>
      </c>
      <c r="U944">
        <v>174</v>
      </c>
      <c r="V944">
        <v>175</v>
      </c>
      <c r="W944">
        <v>0</v>
      </c>
      <c r="X944">
        <v>0</v>
      </c>
    </row>
    <row r="945" spans="1:24" x14ac:dyDescent="0.2">
      <c r="A945">
        <v>2013002</v>
      </c>
      <c r="B945">
        <v>314</v>
      </c>
      <c r="C945">
        <v>2013002314</v>
      </c>
      <c r="D945" t="s">
        <v>41</v>
      </c>
      <c r="E945" t="str">
        <f>VLOOKUP(D945,[1]!Species_table[[SpeciesID]:[ID_new]],5,FALSE)</f>
        <v>SERCE07</v>
      </c>
      <c r="F945" t="str">
        <f>VLOOKUP(E945,[1]!Species_table[[ID_new]:[Sci_name_new]],2,FALSE)</f>
        <v>Cephalopholis argus</v>
      </c>
      <c r="G945" t="str">
        <f>VLOOKUP(E945,[1]!Species_table[[ID_new]:[fam_new]],3,FALSE)</f>
        <v>SERRANIDAE</v>
      </c>
      <c r="H945" t="s">
        <v>36</v>
      </c>
      <c r="I945">
        <f t="shared" si="14"/>
        <v>1</v>
      </c>
      <c r="J945">
        <v>0.72</v>
      </c>
      <c r="K945">
        <v>2</v>
      </c>
      <c r="L945">
        <v>0</v>
      </c>
      <c r="M945">
        <v>37.342166669999997</v>
      </c>
      <c r="N945">
        <v>20.595166670000001</v>
      </c>
      <c r="O945">
        <v>2</v>
      </c>
      <c r="Q945" t="s">
        <v>83</v>
      </c>
      <c r="R945" s="1">
        <v>41448</v>
      </c>
      <c r="S945" s="1">
        <v>41449</v>
      </c>
      <c r="T945">
        <v>24</v>
      </c>
      <c r="U945">
        <v>174</v>
      </c>
      <c r="V945">
        <v>175</v>
      </c>
      <c r="W945">
        <v>0</v>
      </c>
      <c r="X945">
        <v>0</v>
      </c>
    </row>
    <row r="946" spans="1:24" x14ac:dyDescent="0.2">
      <c r="A946">
        <v>2013002</v>
      </c>
      <c r="B946">
        <v>314</v>
      </c>
      <c r="C946">
        <v>2013002314</v>
      </c>
      <c r="D946" t="s">
        <v>110</v>
      </c>
      <c r="E946" t="str">
        <f>VLOOKUP(D946,[1]!Species_table[[SpeciesID]:[ID_new]],5,FALSE)</f>
        <v>SERVA01</v>
      </c>
      <c r="F946" t="str">
        <f>VLOOKUP(E946,[1]!Species_table[[ID_new]:[Sci_name_new]],2,FALSE)</f>
        <v>Variola louti</v>
      </c>
      <c r="G946" t="str">
        <f>VLOOKUP(E946,[1]!Species_table[[ID_new]:[fam_new]],3,FALSE)</f>
        <v>SERRANIDAE</v>
      </c>
      <c r="H946" t="s">
        <v>36</v>
      </c>
      <c r="I946">
        <f t="shared" si="14"/>
        <v>1</v>
      </c>
      <c r="J946">
        <v>1.56</v>
      </c>
      <c r="K946">
        <v>2</v>
      </c>
      <c r="L946">
        <v>0</v>
      </c>
      <c r="M946">
        <v>37.342166669999997</v>
      </c>
      <c r="N946">
        <v>20.595166670000001</v>
      </c>
      <c r="O946">
        <v>2</v>
      </c>
      <c r="Q946" t="s">
        <v>83</v>
      </c>
      <c r="R946" s="1">
        <v>41448</v>
      </c>
      <c r="S946" s="1">
        <v>41449</v>
      </c>
      <c r="T946">
        <v>24</v>
      </c>
      <c r="U946">
        <v>174</v>
      </c>
      <c r="V946">
        <v>175</v>
      </c>
      <c r="W946">
        <v>0</v>
      </c>
      <c r="X946">
        <v>0</v>
      </c>
    </row>
    <row r="947" spans="1:24" x14ac:dyDescent="0.2">
      <c r="A947">
        <v>2013005</v>
      </c>
      <c r="B947">
        <v>1</v>
      </c>
      <c r="C947">
        <v>2013005001</v>
      </c>
      <c r="D947" t="s">
        <v>34</v>
      </c>
      <c r="E947" t="str">
        <f>VLOOKUP(D947,[1]!Species_table[[SpeciesID]:[ID_new]],5,FALSE)</f>
        <v>HOLSA03</v>
      </c>
      <c r="F947" t="str">
        <f>VLOOKUP(E947,[1]!Species_table[[ID_new]:[Sci_name_new]],2,FALSE)</f>
        <v>Sargocentron spiniferum</v>
      </c>
      <c r="G947" t="str">
        <f>VLOOKUP(E947,[1]!Species_table[[ID_new]:[fam_new]],3,FALSE)</f>
        <v>HOLOCENTRIDAE</v>
      </c>
      <c r="H947" t="s">
        <v>27</v>
      </c>
      <c r="I947">
        <f t="shared" si="14"/>
        <v>0</v>
      </c>
      <c r="J947">
        <v>0.93</v>
      </c>
      <c r="K947">
        <v>1</v>
      </c>
      <c r="L947">
        <v>24</v>
      </c>
      <c r="M947">
        <v>37.234000000000002</v>
      </c>
      <c r="N947">
        <v>20.020499999999998</v>
      </c>
      <c r="O947">
        <v>3</v>
      </c>
      <c r="Q947" t="s">
        <v>23</v>
      </c>
      <c r="R947" s="1">
        <v>41584.682638888888</v>
      </c>
      <c r="S947" s="1">
        <v>41585.307638888888</v>
      </c>
      <c r="T947">
        <v>15</v>
      </c>
      <c r="U947">
        <v>310</v>
      </c>
      <c r="V947">
        <v>311</v>
      </c>
      <c r="W947">
        <v>16.382999999999999</v>
      </c>
      <c r="X947">
        <v>7.383</v>
      </c>
    </row>
    <row r="948" spans="1:24" x14ac:dyDescent="0.2">
      <c r="A948">
        <v>2013005</v>
      </c>
      <c r="B948">
        <v>2</v>
      </c>
      <c r="C948">
        <v>2013005002</v>
      </c>
      <c r="D948" t="s">
        <v>26</v>
      </c>
      <c r="E948" t="str">
        <f>VLOOKUP(D948,[1]!Species_table[[SpeciesID]:[ID_new]],5,FALSE)</f>
        <v>NOCATCH</v>
      </c>
      <c r="F948" t="str">
        <f>VLOOKUP(E948,[1]!Species_table[[ID_new]:[Sci_name_new]],2,FALSE)</f>
        <v>NO CATCH</v>
      </c>
      <c r="G948" t="str">
        <f>VLOOKUP(E948,[1]!Species_table[[ID_new]:[fam_new]],3,FALSE)</f>
        <v>NO CATCH</v>
      </c>
      <c r="H948" t="s">
        <v>27</v>
      </c>
      <c r="I948">
        <f t="shared" si="14"/>
        <v>0</v>
      </c>
      <c r="J948">
        <v>0</v>
      </c>
      <c r="K948">
        <v>0</v>
      </c>
      <c r="L948">
        <v>21</v>
      </c>
      <c r="M948">
        <v>37.234999999999999</v>
      </c>
      <c r="N948">
        <v>20.015000000000001</v>
      </c>
      <c r="O948">
        <v>3</v>
      </c>
      <c r="Q948" t="s">
        <v>23</v>
      </c>
      <c r="R948" s="1">
        <v>41584.699305555558</v>
      </c>
      <c r="S948" s="1">
        <v>41585.318055555559</v>
      </c>
      <c r="T948">
        <v>14.85</v>
      </c>
      <c r="U948">
        <v>310</v>
      </c>
      <c r="V948">
        <v>311</v>
      </c>
      <c r="W948">
        <v>16.783000000000001</v>
      </c>
      <c r="X948">
        <v>7.633</v>
      </c>
    </row>
    <row r="949" spans="1:24" x14ac:dyDescent="0.2">
      <c r="A949">
        <v>2013005</v>
      </c>
      <c r="B949">
        <v>3</v>
      </c>
      <c r="C949">
        <v>2013005003</v>
      </c>
      <c r="D949" t="s">
        <v>26</v>
      </c>
      <c r="E949" t="str">
        <f>VLOOKUP(D949,[1]!Species_table[[SpeciesID]:[ID_new]],5,FALSE)</f>
        <v>NOCATCH</v>
      </c>
      <c r="F949" t="str">
        <f>VLOOKUP(E949,[1]!Species_table[[ID_new]:[Sci_name_new]],2,FALSE)</f>
        <v>NO CATCH</v>
      </c>
      <c r="G949" t="str">
        <f>VLOOKUP(E949,[1]!Species_table[[ID_new]:[fam_new]],3,FALSE)</f>
        <v>NO CATCH</v>
      </c>
      <c r="H949" t="s">
        <v>27</v>
      </c>
      <c r="I949">
        <f t="shared" si="14"/>
        <v>0</v>
      </c>
      <c r="J949">
        <v>0</v>
      </c>
      <c r="K949">
        <v>0</v>
      </c>
      <c r="L949">
        <v>21</v>
      </c>
      <c r="M949">
        <v>37.236669999999997</v>
      </c>
      <c r="N949">
        <v>21.011669999999999</v>
      </c>
      <c r="O949">
        <v>2</v>
      </c>
      <c r="Q949" t="s">
        <v>23</v>
      </c>
      <c r="R949" s="1">
        <v>41584.704861111109</v>
      </c>
      <c r="S949" s="1">
        <v>41585.323611111111</v>
      </c>
      <c r="T949">
        <v>14.85</v>
      </c>
      <c r="U949">
        <v>310</v>
      </c>
      <c r="V949">
        <v>311</v>
      </c>
      <c r="W949">
        <v>16.917000000000002</v>
      </c>
      <c r="X949">
        <v>7.7670000000000003</v>
      </c>
    </row>
    <row r="950" spans="1:24" x14ac:dyDescent="0.2">
      <c r="A950">
        <v>2013005</v>
      </c>
      <c r="B950">
        <v>4</v>
      </c>
      <c r="C950">
        <v>2013005004</v>
      </c>
      <c r="D950" t="s">
        <v>26</v>
      </c>
      <c r="E950" t="str">
        <f>VLOOKUP(D950,[1]!Species_table[[SpeciesID]:[ID_new]],5,FALSE)</f>
        <v>NOCATCH</v>
      </c>
      <c r="F950" t="str">
        <f>VLOOKUP(E950,[1]!Species_table[[ID_new]:[Sci_name_new]],2,FALSE)</f>
        <v>NO CATCH</v>
      </c>
      <c r="G950" t="str">
        <f>VLOOKUP(E950,[1]!Species_table[[ID_new]:[fam_new]],3,FALSE)</f>
        <v>NO CATCH</v>
      </c>
      <c r="H950" t="s">
        <v>27</v>
      </c>
      <c r="I950">
        <f t="shared" si="14"/>
        <v>0</v>
      </c>
      <c r="J950">
        <v>0</v>
      </c>
      <c r="K950">
        <v>0</v>
      </c>
      <c r="L950">
        <v>25</v>
      </c>
      <c r="M950">
        <v>37.238329999999998</v>
      </c>
      <c r="N950">
        <v>20.011669999999999</v>
      </c>
      <c r="O950">
        <v>3</v>
      </c>
      <c r="Q950" t="s">
        <v>23</v>
      </c>
      <c r="R950" s="1">
        <v>41584.711111111108</v>
      </c>
      <c r="S950" s="1">
        <v>41585.327777777777</v>
      </c>
      <c r="T950">
        <v>14.8</v>
      </c>
      <c r="U950">
        <v>310</v>
      </c>
      <c r="V950">
        <v>311</v>
      </c>
      <c r="W950">
        <v>17.067</v>
      </c>
      <c r="X950">
        <v>7.867</v>
      </c>
    </row>
    <row r="951" spans="1:24" x14ac:dyDescent="0.2">
      <c r="A951">
        <v>2013005</v>
      </c>
      <c r="B951">
        <v>5</v>
      </c>
      <c r="C951">
        <v>2013005005</v>
      </c>
      <c r="D951" t="s">
        <v>26</v>
      </c>
      <c r="E951" t="str">
        <f>VLOOKUP(D951,[1]!Species_table[[SpeciesID]:[ID_new]],5,FALSE)</f>
        <v>NOCATCH</v>
      </c>
      <c r="F951" t="str">
        <f>VLOOKUP(E951,[1]!Species_table[[ID_new]:[Sci_name_new]],2,FALSE)</f>
        <v>NO CATCH</v>
      </c>
      <c r="G951" t="str">
        <f>VLOOKUP(E951,[1]!Species_table[[ID_new]:[fam_new]],3,FALSE)</f>
        <v>NO CATCH</v>
      </c>
      <c r="H951" t="s">
        <v>27</v>
      </c>
      <c r="I951">
        <f t="shared" si="14"/>
        <v>0</v>
      </c>
      <c r="J951">
        <v>0</v>
      </c>
      <c r="K951">
        <v>0</v>
      </c>
      <c r="L951">
        <v>14</v>
      </c>
      <c r="M951">
        <v>37.236669999999997</v>
      </c>
      <c r="N951">
        <v>20.009830000000001</v>
      </c>
      <c r="O951">
        <v>3</v>
      </c>
      <c r="Q951" t="s">
        <v>23</v>
      </c>
      <c r="R951" s="1">
        <v>41584.718055555553</v>
      </c>
      <c r="S951" s="1">
        <v>41585.336111111108</v>
      </c>
      <c r="T951">
        <v>14.833</v>
      </c>
      <c r="U951">
        <v>310</v>
      </c>
      <c r="V951">
        <v>311</v>
      </c>
      <c r="W951">
        <v>17.233000000000001</v>
      </c>
      <c r="X951">
        <v>8.0670000000000002</v>
      </c>
    </row>
    <row r="952" spans="1:24" x14ac:dyDescent="0.2">
      <c r="A952">
        <v>2013005</v>
      </c>
      <c r="B952">
        <v>6</v>
      </c>
      <c r="C952">
        <v>2013005006</v>
      </c>
      <c r="D952" t="s">
        <v>26</v>
      </c>
      <c r="E952" t="str">
        <f>VLOOKUP(D952,[1]!Species_table[[SpeciesID]:[ID_new]],5,FALSE)</f>
        <v>NOCATCH</v>
      </c>
      <c r="F952" t="str">
        <f>VLOOKUP(E952,[1]!Species_table[[ID_new]:[Sci_name_new]],2,FALSE)</f>
        <v>NO CATCH</v>
      </c>
      <c r="G952" t="str">
        <f>VLOOKUP(E952,[1]!Species_table[[ID_new]:[fam_new]],3,FALSE)</f>
        <v>NO CATCH</v>
      </c>
      <c r="H952" t="s">
        <v>27</v>
      </c>
      <c r="I952">
        <f t="shared" si="14"/>
        <v>0</v>
      </c>
      <c r="J952">
        <v>0</v>
      </c>
      <c r="K952">
        <v>0</v>
      </c>
      <c r="L952">
        <v>24</v>
      </c>
      <c r="M952">
        <v>37.236669999999997</v>
      </c>
      <c r="N952">
        <v>20.006219999999999</v>
      </c>
      <c r="O952">
        <v>3</v>
      </c>
      <c r="Q952" t="s">
        <v>23</v>
      </c>
      <c r="R952" s="1">
        <v>41584.724305555559</v>
      </c>
      <c r="S952" s="1">
        <v>41585.34375</v>
      </c>
      <c r="T952">
        <v>14.867000000000001</v>
      </c>
      <c r="U952">
        <v>310</v>
      </c>
      <c r="V952">
        <v>311</v>
      </c>
      <c r="W952">
        <v>17.382999999999999</v>
      </c>
      <c r="X952">
        <v>8.25</v>
      </c>
    </row>
    <row r="953" spans="1:24" x14ac:dyDescent="0.2">
      <c r="A953">
        <v>2013005</v>
      </c>
      <c r="B953">
        <v>7</v>
      </c>
      <c r="C953">
        <v>2013005007</v>
      </c>
      <c r="D953" t="s">
        <v>26</v>
      </c>
      <c r="E953" t="str">
        <f>VLOOKUP(D953,[1]!Species_table[[SpeciesID]:[ID_new]],5,FALSE)</f>
        <v>NOCATCH</v>
      </c>
      <c r="F953" t="str">
        <f>VLOOKUP(E953,[1]!Species_table[[ID_new]:[Sci_name_new]],2,FALSE)</f>
        <v>NO CATCH</v>
      </c>
      <c r="G953" t="str">
        <f>VLOOKUP(E953,[1]!Species_table[[ID_new]:[fam_new]],3,FALSE)</f>
        <v>NO CATCH</v>
      </c>
      <c r="H953" t="s">
        <v>27</v>
      </c>
      <c r="I953">
        <f t="shared" si="14"/>
        <v>0</v>
      </c>
      <c r="J953">
        <v>0</v>
      </c>
      <c r="K953">
        <v>0</v>
      </c>
      <c r="L953">
        <v>42</v>
      </c>
      <c r="M953">
        <v>37.233330000000002</v>
      </c>
      <c r="N953">
        <v>20.006180000000001</v>
      </c>
      <c r="O953">
        <v>3</v>
      </c>
      <c r="Q953" t="s">
        <v>23</v>
      </c>
      <c r="R953" s="1">
        <v>41584.729861111111</v>
      </c>
      <c r="S953" s="1">
        <v>41585.356944444444</v>
      </c>
      <c r="T953">
        <v>15.05</v>
      </c>
      <c r="U953">
        <v>310</v>
      </c>
      <c r="V953">
        <v>311</v>
      </c>
      <c r="W953">
        <v>17.516999999999999</v>
      </c>
      <c r="X953">
        <v>8.5670000000000002</v>
      </c>
    </row>
    <row r="954" spans="1:24" x14ac:dyDescent="0.2">
      <c r="A954">
        <v>2013005</v>
      </c>
      <c r="B954">
        <v>8</v>
      </c>
      <c r="C954">
        <v>2013005008</v>
      </c>
      <c r="D954" t="s">
        <v>124</v>
      </c>
      <c r="E954" t="str">
        <f>VLOOKUP(D954,[1]!Species_table[[SpeciesID]:[ID_new]],5,FALSE)</f>
        <v>LUTLU09</v>
      </c>
      <c r="F954" t="str">
        <f>VLOOKUP(E954,[1]!Species_table[[ID_new]:[Sci_name_new]],2,FALSE)</f>
        <v>Lutjanus argentimaculatus</v>
      </c>
      <c r="G954" t="str">
        <f>VLOOKUP(E954,[1]!Species_table[[ID_new]:[fam_new]],3,FALSE)</f>
        <v>LUTJANIDAE</v>
      </c>
      <c r="H954" t="s">
        <v>29</v>
      </c>
      <c r="I954">
        <f t="shared" si="14"/>
        <v>1</v>
      </c>
      <c r="J954">
        <v>3.49</v>
      </c>
      <c r="K954">
        <v>1</v>
      </c>
      <c r="L954">
        <v>68</v>
      </c>
      <c r="M954">
        <v>37.223329999999997</v>
      </c>
      <c r="N954">
        <v>20.00667</v>
      </c>
      <c r="O954">
        <v>3</v>
      </c>
      <c r="Q954" t="s">
        <v>23</v>
      </c>
      <c r="R954" s="1">
        <v>41584.739583333336</v>
      </c>
      <c r="S954" s="1">
        <v>41585.369444444441</v>
      </c>
      <c r="T954">
        <v>15.117000000000001</v>
      </c>
      <c r="U954">
        <v>310</v>
      </c>
      <c r="V954">
        <v>311</v>
      </c>
      <c r="W954">
        <v>17.75</v>
      </c>
      <c r="X954">
        <v>8.8670000000000009</v>
      </c>
    </row>
    <row r="955" spans="1:24" x14ac:dyDescent="0.2">
      <c r="A955">
        <v>2013005</v>
      </c>
      <c r="B955">
        <v>9</v>
      </c>
      <c r="C955">
        <v>2013005009</v>
      </c>
      <c r="D955" t="s">
        <v>43</v>
      </c>
      <c r="E955" t="str">
        <f>VLOOKUP(D955,[1]!Species_table[[SpeciesID]:[ID_new]],5,FALSE)</f>
        <v>LETLE13</v>
      </c>
      <c r="F955" t="str">
        <f>VLOOKUP(E955,[1]!Species_table[[ID_new]:[Sci_name_new]],2,FALSE)</f>
        <v>Lethrinus mahsena</v>
      </c>
      <c r="G955" t="str">
        <f>VLOOKUP(E955,[1]!Species_table[[ID_new]:[fam_new]],3,FALSE)</f>
        <v>LETHRINIDAE</v>
      </c>
      <c r="H955" t="s">
        <v>44</v>
      </c>
      <c r="I955">
        <f t="shared" si="14"/>
        <v>1</v>
      </c>
      <c r="J955">
        <v>0.4</v>
      </c>
      <c r="K955">
        <v>1</v>
      </c>
      <c r="L955">
        <v>51</v>
      </c>
      <c r="M955">
        <v>37.213329999999999</v>
      </c>
      <c r="N955">
        <v>20.00667</v>
      </c>
      <c r="O955">
        <v>3</v>
      </c>
      <c r="Q955" t="s">
        <v>23</v>
      </c>
      <c r="R955" s="1">
        <v>41584.747916666667</v>
      </c>
      <c r="S955" s="1">
        <v>41585.411111111112</v>
      </c>
      <c r="T955">
        <v>15.917</v>
      </c>
      <c r="U955">
        <v>310</v>
      </c>
      <c r="V955">
        <v>311</v>
      </c>
      <c r="W955">
        <v>17.95</v>
      </c>
      <c r="X955">
        <v>9.8670000000000009</v>
      </c>
    </row>
    <row r="956" spans="1:24" x14ac:dyDescent="0.2">
      <c r="A956">
        <v>2013005</v>
      </c>
      <c r="B956">
        <v>10</v>
      </c>
      <c r="C956">
        <v>2013005010</v>
      </c>
      <c r="D956" t="s">
        <v>45</v>
      </c>
      <c r="E956" t="str">
        <f>VLOOKUP(D956,[1]!Species_table[[SpeciesID]:[ID_new]],5,FALSE)</f>
        <v>LETLE02</v>
      </c>
      <c r="F956" t="str">
        <f>VLOOKUP(E956,[1]!Species_table[[ID_new]:[Sci_name_new]],2,FALSE)</f>
        <v>Lethrinus lentjan</v>
      </c>
      <c r="G956" t="str">
        <f>VLOOKUP(E956,[1]!Species_table[[ID_new]:[fam_new]],3,FALSE)</f>
        <v>LETHRINIDAE</v>
      </c>
      <c r="H956" t="s">
        <v>44</v>
      </c>
      <c r="I956">
        <f t="shared" si="14"/>
        <v>1</v>
      </c>
      <c r="J956">
        <v>1.33</v>
      </c>
      <c r="K956">
        <v>3</v>
      </c>
      <c r="L956">
        <v>46</v>
      </c>
      <c r="M956">
        <v>37.208329999999997</v>
      </c>
      <c r="N956">
        <v>20.015000000000001</v>
      </c>
      <c r="O956">
        <v>3</v>
      </c>
      <c r="Q956" t="s">
        <v>23</v>
      </c>
      <c r="R956" s="1">
        <v>41584.754166666666</v>
      </c>
      <c r="S956" s="1">
        <v>41585.4</v>
      </c>
      <c r="T956">
        <v>15.5</v>
      </c>
      <c r="U956">
        <v>310</v>
      </c>
      <c r="V956">
        <v>311</v>
      </c>
      <c r="W956">
        <v>18.100000000000001</v>
      </c>
      <c r="X956">
        <v>9.6</v>
      </c>
    </row>
    <row r="957" spans="1:24" x14ac:dyDescent="0.2">
      <c r="A957">
        <v>2013005</v>
      </c>
      <c r="B957">
        <v>10</v>
      </c>
      <c r="C957">
        <v>2013005010</v>
      </c>
      <c r="D957" t="s">
        <v>125</v>
      </c>
      <c r="E957" t="str">
        <f>VLOOKUP(D957,[1]!Species_table[[SpeciesID]:[ID_new]],5,FALSE)</f>
        <v>SPAAR01</v>
      </c>
      <c r="F957" t="str">
        <f>VLOOKUP(E957,[1]!Species_table[[ID_new]:[Sci_name_new]],2,FALSE)</f>
        <v>Argyrops spinifer</v>
      </c>
      <c r="G957" t="str">
        <f>VLOOKUP(E957,[1]!Species_table[[ID_new]:[fam_new]],3,FALSE)</f>
        <v>SPARIDAE</v>
      </c>
      <c r="H957" t="s">
        <v>27</v>
      </c>
      <c r="I957">
        <f t="shared" si="14"/>
        <v>0</v>
      </c>
      <c r="J957">
        <v>0.66</v>
      </c>
      <c r="K957">
        <v>1</v>
      </c>
      <c r="L957">
        <v>46</v>
      </c>
      <c r="M957">
        <v>37.208329999999997</v>
      </c>
      <c r="N957">
        <v>20.015000000000001</v>
      </c>
      <c r="O957">
        <v>3</v>
      </c>
      <c r="Q957" t="s">
        <v>23</v>
      </c>
      <c r="R957" s="1">
        <v>41584.754166666666</v>
      </c>
      <c r="S957" s="1">
        <v>41585.4</v>
      </c>
      <c r="T957">
        <v>15.5</v>
      </c>
      <c r="U957">
        <v>310</v>
      </c>
      <c r="V957">
        <v>311</v>
      </c>
      <c r="W957">
        <v>18.100000000000001</v>
      </c>
      <c r="X957">
        <v>9.6</v>
      </c>
    </row>
    <row r="958" spans="1:24" x14ac:dyDescent="0.2">
      <c r="A958">
        <v>2013005</v>
      </c>
      <c r="B958">
        <v>11</v>
      </c>
      <c r="C958">
        <v>2013005011</v>
      </c>
      <c r="D958" t="s">
        <v>68</v>
      </c>
      <c r="E958" t="str">
        <f>VLOOKUP(D958,[1]!Species_table[[SpeciesID]:[ID_new]],5,FALSE)</f>
        <v>CARCA04</v>
      </c>
      <c r="F958" t="str">
        <f>VLOOKUP(E958,[1]!Species_table[[ID_new]:[Sci_name_new]],2,FALSE)</f>
        <v>Caranx sexfasciatus</v>
      </c>
      <c r="G958" t="str">
        <f>VLOOKUP(E958,[1]!Species_table[[ID_new]:[fam_new]],3,FALSE)</f>
        <v>CARANGIDAE</v>
      </c>
      <c r="H958" t="s">
        <v>22</v>
      </c>
      <c r="I958">
        <f t="shared" si="14"/>
        <v>1</v>
      </c>
      <c r="J958">
        <v>6.96</v>
      </c>
      <c r="K958">
        <v>7</v>
      </c>
      <c r="L958">
        <v>0</v>
      </c>
      <c r="M958">
        <v>37.20167</v>
      </c>
      <c r="N958">
        <v>20.023330000000001</v>
      </c>
      <c r="O958">
        <v>3</v>
      </c>
      <c r="Q958" t="s">
        <v>38</v>
      </c>
      <c r="R958" s="1">
        <v>41584.729166666664</v>
      </c>
      <c r="S958" s="1">
        <v>41585.270833333336</v>
      </c>
      <c r="T958">
        <v>13</v>
      </c>
      <c r="U958">
        <v>310</v>
      </c>
      <c r="V958">
        <v>311</v>
      </c>
      <c r="W958">
        <v>17.5</v>
      </c>
      <c r="X958">
        <v>6.5</v>
      </c>
    </row>
    <row r="959" spans="1:24" x14ac:dyDescent="0.2">
      <c r="A959">
        <v>2013005</v>
      </c>
      <c r="B959">
        <v>11</v>
      </c>
      <c r="C959">
        <v>2013005011</v>
      </c>
      <c r="D959" t="s">
        <v>119</v>
      </c>
      <c r="E959" t="str">
        <f>VLOOKUP(D959,[1]!Species_table[[SpeciesID]:[ID_new]],5,FALSE)</f>
        <v>CARCA06</v>
      </c>
      <c r="F959" t="str">
        <f>VLOOKUP(E959,[1]!Species_table[[ID_new]:[Sci_name_new]],2,FALSE)</f>
        <v>Caranx ignobilis</v>
      </c>
      <c r="G959" t="str">
        <f>VLOOKUP(E959,[1]!Species_table[[ID_new]:[fam_new]],3,FALSE)</f>
        <v>CARANGIDAE</v>
      </c>
      <c r="H959" t="s">
        <v>22</v>
      </c>
      <c r="I959">
        <f t="shared" si="14"/>
        <v>1</v>
      </c>
      <c r="J959">
        <v>1.1599999999999999</v>
      </c>
      <c r="K959">
        <v>1</v>
      </c>
      <c r="L959">
        <v>0</v>
      </c>
      <c r="M959">
        <v>37.20167</v>
      </c>
      <c r="N959">
        <v>20.023330000000001</v>
      </c>
      <c r="O959">
        <v>3</v>
      </c>
      <c r="Q959" t="s">
        <v>38</v>
      </c>
      <c r="R959" s="1">
        <v>41584.729166666664</v>
      </c>
      <c r="S959" s="1">
        <v>41585.270833333336</v>
      </c>
      <c r="T959">
        <v>13</v>
      </c>
      <c r="U959">
        <v>310</v>
      </c>
      <c r="V959">
        <v>311</v>
      </c>
      <c r="W959">
        <v>17.5</v>
      </c>
      <c r="X959">
        <v>6.5</v>
      </c>
    </row>
    <row r="960" spans="1:24" x14ac:dyDescent="0.2">
      <c r="A960">
        <v>2013005</v>
      </c>
      <c r="B960">
        <v>11</v>
      </c>
      <c r="C960">
        <v>2013005011</v>
      </c>
      <c r="D960" t="s">
        <v>70</v>
      </c>
      <c r="E960" t="str">
        <f>VLOOKUP(D960,[1]!Species_table[[SpeciesID]:[ID_new]],5,FALSE)</f>
        <v>CARCS13</v>
      </c>
      <c r="F960" t="str">
        <f>VLOOKUP(E960,[1]!Species_table[[ID_new]:[Sci_name_new]],2,FALSE)</f>
        <v>Carangoides bajad</v>
      </c>
      <c r="G960" t="str">
        <f>VLOOKUP(E960,[1]!Species_table[[ID_new]:[fam_new]],3,FALSE)</f>
        <v>CARANGIDAE</v>
      </c>
      <c r="H960" t="s">
        <v>22</v>
      </c>
      <c r="I960">
        <f t="shared" si="14"/>
        <v>1</v>
      </c>
      <c r="J960">
        <v>4.04</v>
      </c>
      <c r="K960">
        <v>7</v>
      </c>
      <c r="L960">
        <v>0</v>
      </c>
      <c r="M960">
        <v>37.20167</v>
      </c>
      <c r="N960">
        <v>20.023330000000001</v>
      </c>
      <c r="O960">
        <v>3</v>
      </c>
      <c r="Q960" t="s">
        <v>38</v>
      </c>
      <c r="R960" s="1">
        <v>41584.729166666664</v>
      </c>
      <c r="S960" s="1">
        <v>41585.270833333336</v>
      </c>
      <c r="T960">
        <v>13</v>
      </c>
      <c r="U960">
        <v>310</v>
      </c>
      <c r="V960">
        <v>311</v>
      </c>
      <c r="W960">
        <v>17.5</v>
      </c>
      <c r="X960">
        <v>6.5</v>
      </c>
    </row>
    <row r="961" spans="1:24" x14ac:dyDescent="0.2">
      <c r="A961">
        <v>2013005</v>
      </c>
      <c r="B961">
        <v>11</v>
      </c>
      <c r="C961">
        <v>2013005011</v>
      </c>
      <c r="D961" t="s">
        <v>21</v>
      </c>
      <c r="E961" t="str">
        <f>VLOOKUP(D961,[1]!Species_table[[SpeciesID]:[ID_new]],5,FALSE)</f>
        <v>CARSC04</v>
      </c>
      <c r="F961" t="str">
        <f>VLOOKUP(E961,[1]!Species_table[[ID_new]:[Sci_name_new]],2,FALSE)</f>
        <v>Scomberoides lysan</v>
      </c>
      <c r="G961" t="str">
        <f>VLOOKUP(E961,[1]!Species_table[[ID_new]:[fam_new]],3,FALSE)</f>
        <v>CARANGIDAE</v>
      </c>
      <c r="H961" t="s">
        <v>22</v>
      </c>
      <c r="I961">
        <f t="shared" si="14"/>
        <v>1</v>
      </c>
      <c r="J961">
        <v>0.84</v>
      </c>
      <c r="K961">
        <v>1</v>
      </c>
      <c r="L961">
        <v>0</v>
      </c>
      <c r="M961">
        <v>37.20167</v>
      </c>
      <c r="N961">
        <v>20.023330000000001</v>
      </c>
      <c r="O961">
        <v>3</v>
      </c>
      <c r="Q961" t="s">
        <v>38</v>
      </c>
      <c r="R961" s="1">
        <v>41584.729166666664</v>
      </c>
      <c r="S961" s="1">
        <v>41585.270833333336</v>
      </c>
      <c r="T961">
        <v>13</v>
      </c>
      <c r="U961">
        <v>310</v>
      </c>
      <c r="V961">
        <v>311</v>
      </c>
      <c r="W961">
        <v>17.5</v>
      </c>
      <c r="X961">
        <v>6.5</v>
      </c>
    </row>
    <row r="962" spans="1:24" x14ac:dyDescent="0.2">
      <c r="A962">
        <v>2013005</v>
      </c>
      <c r="B962">
        <v>11</v>
      </c>
      <c r="C962">
        <v>2013005011</v>
      </c>
      <c r="D962" t="s">
        <v>45</v>
      </c>
      <c r="E962" t="str">
        <f>VLOOKUP(D962,[1]!Species_table[[SpeciesID]:[ID_new]],5,FALSE)</f>
        <v>LETLE02</v>
      </c>
      <c r="F962" t="str">
        <f>VLOOKUP(E962,[1]!Species_table[[ID_new]:[Sci_name_new]],2,FALSE)</f>
        <v>Lethrinus lentjan</v>
      </c>
      <c r="G962" t="str">
        <f>VLOOKUP(E962,[1]!Species_table[[ID_new]:[fam_new]],3,FALSE)</f>
        <v>LETHRINIDAE</v>
      </c>
      <c r="H962" t="s">
        <v>44</v>
      </c>
      <c r="I962">
        <f t="shared" ref="I962:I1025" si="15">IF(G962=H962,1,0)</f>
        <v>1</v>
      </c>
      <c r="J962">
        <v>0.83</v>
      </c>
      <c r="K962">
        <v>3</v>
      </c>
      <c r="L962">
        <v>0</v>
      </c>
      <c r="M962">
        <v>37.20167</v>
      </c>
      <c r="N962">
        <v>20.023330000000001</v>
      </c>
      <c r="O962">
        <v>3</v>
      </c>
      <c r="Q962" t="s">
        <v>38</v>
      </c>
      <c r="R962" s="1">
        <v>41584.729166666664</v>
      </c>
      <c r="S962" s="1">
        <v>41585.270833333336</v>
      </c>
      <c r="T962">
        <v>13</v>
      </c>
      <c r="U962">
        <v>310</v>
      </c>
      <c r="V962">
        <v>311</v>
      </c>
      <c r="W962">
        <v>17.5</v>
      </c>
      <c r="X962">
        <v>6.5</v>
      </c>
    </row>
    <row r="963" spans="1:24" x14ac:dyDescent="0.2">
      <c r="A963">
        <v>2013005</v>
      </c>
      <c r="B963">
        <v>11</v>
      </c>
      <c r="C963">
        <v>2013005011</v>
      </c>
      <c r="D963" t="s">
        <v>141</v>
      </c>
      <c r="E963" t="str">
        <f>VLOOKUP(D963,[1]!Species_table[[SpeciesID]:[ID_new]],5,FALSE)</f>
        <v>LETLE15</v>
      </c>
      <c r="F963" t="str">
        <f>VLOOKUP(E963,[1]!Species_table[[ID_new]:[Sci_name_new]],2,FALSE)</f>
        <v>Lethrinus harak</v>
      </c>
      <c r="G963" t="str">
        <f>VLOOKUP(E963,[1]!Species_table[[ID_new]:[fam_new]],3,FALSE)</f>
        <v>LETHRINIDAE</v>
      </c>
      <c r="H963" t="s">
        <v>44</v>
      </c>
      <c r="I963">
        <f t="shared" si="15"/>
        <v>1</v>
      </c>
      <c r="J963">
        <v>2.2799999999999998</v>
      </c>
      <c r="K963">
        <v>9</v>
      </c>
      <c r="L963">
        <v>0</v>
      </c>
      <c r="M963">
        <v>37.20167</v>
      </c>
      <c r="N963">
        <v>20.023330000000001</v>
      </c>
      <c r="O963">
        <v>3</v>
      </c>
      <c r="Q963" t="s">
        <v>38</v>
      </c>
      <c r="R963" s="1">
        <v>41584.729166666664</v>
      </c>
      <c r="S963" s="1">
        <v>41585.270833333336</v>
      </c>
      <c r="T963">
        <v>13</v>
      </c>
      <c r="U963">
        <v>310</v>
      </c>
      <c r="V963">
        <v>311</v>
      </c>
      <c r="W963">
        <v>17.5</v>
      </c>
      <c r="X963">
        <v>6.5</v>
      </c>
    </row>
    <row r="964" spans="1:24" x14ac:dyDescent="0.2">
      <c r="A964">
        <v>2013005</v>
      </c>
      <c r="B964">
        <v>11</v>
      </c>
      <c r="C964">
        <v>2013005011</v>
      </c>
      <c r="D964" t="s">
        <v>153</v>
      </c>
      <c r="E964" t="str">
        <f>VLOOKUP(D964,[1]!Species_table[[SpeciesID]:[ID_new]],5,FALSE)</f>
        <v>PODPL07</v>
      </c>
      <c r="F964" t="str">
        <f>VLOOKUP(E964,[1]!Species_table[[ID_new]:[Sci_name_new]],2,FALSE)</f>
        <v>Plectorhinchus pictus</v>
      </c>
      <c r="G964" t="str">
        <f>VLOOKUP(E964,[1]!Species_table[[ID_new]:[fam_new]],3,FALSE)</f>
        <v>POMADASYIDAE (HAEMULIDAE)</v>
      </c>
      <c r="H964" t="s">
        <v>27</v>
      </c>
      <c r="I964">
        <f t="shared" si="15"/>
        <v>0</v>
      </c>
      <c r="J964">
        <v>2.3199999999999998</v>
      </c>
      <c r="K964">
        <v>1</v>
      </c>
      <c r="L964">
        <v>0</v>
      </c>
      <c r="M964">
        <v>37.20167</v>
      </c>
      <c r="N964">
        <v>20.023330000000001</v>
      </c>
      <c r="O964">
        <v>3</v>
      </c>
      <c r="Q964" t="s">
        <v>38</v>
      </c>
      <c r="R964" s="1">
        <v>41584.729166666664</v>
      </c>
      <c r="S964" s="1">
        <v>41585.270833333336</v>
      </c>
      <c r="T964">
        <v>13</v>
      </c>
      <c r="U964">
        <v>310</v>
      </c>
      <c r="V964">
        <v>311</v>
      </c>
      <c r="W964">
        <v>17.5</v>
      </c>
      <c r="X964">
        <v>6.5</v>
      </c>
    </row>
    <row r="965" spans="1:24" x14ac:dyDescent="0.2">
      <c r="A965">
        <v>2013005</v>
      </c>
      <c r="B965">
        <v>11</v>
      </c>
      <c r="C965">
        <v>2013005011</v>
      </c>
      <c r="D965" t="s">
        <v>24</v>
      </c>
      <c r="E965" t="str">
        <f>VLOOKUP(D965,[1]!Species_table[[SpeciesID]:[ID_new]],5,FALSE)</f>
        <v>SCMGR02</v>
      </c>
      <c r="F965" t="str">
        <f>VLOOKUP(E965,[1]!Species_table[[ID_new]:[Sci_name_new]],2,FALSE)</f>
        <v>Grammatorcynus bilineatus</v>
      </c>
      <c r="G965" t="str">
        <f>VLOOKUP(E965,[1]!Species_table[[ID_new]:[fam_new]],3,FALSE)</f>
        <v>SCOMBRIDAE</v>
      </c>
      <c r="H965" t="s">
        <v>25</v>
      </c>
      <c r="I965">
        <f t="shared" si="15"/>
        <v>1</v>
      </c>
      <c r="J965">
        <v>0.86</v>
      </c>
      <c r="K965">
        <v>1</v>
      </c>
      <c r="L965">
        <v>0</v>
      </c>
      <c r="M965">
        <v>37.20167</v>
      </c>
      <c r="N965">
        <v>20.023330000000001</v>
      </c>
      <c r="O965">
        <v>3</v>
      </c>
      <c r="Q965" t="s">
        <v>38</v>
      </c>
      <c r="R965" s="1">
        <v>41584.729166666664</v>
      </c>
      <c r="S965" s="1">
        <v>41585.270833333336</v>
      </c>
      <c r="T965">
        <v>13</v>
      </c>
      <c r="U965">
        <v>310</v>
      </c>
      <c r="V965">
        <v>311</v>
      </c>
      <c r="W965">
        <v>17.5</v>
      </c>
      <c r="X965">
        <v>6.5</v>
      </c>
    </row>
    <row r="966" spans="1:24" x14ac:dyDescent="0.2">
      <c r="A966">
        <v>2013005</v>
      </c>
      <c r="B966">
        <v>11</v>
      </c>
      <c r="C966">
        <v>2013005011</v>
      </c>
      <c r="D966" t="s">
        <v>47</v>
      </c>
      <c r="E966" t="str">
        <f>VLOOKUP(D966,[1]!Species_table[[SpeciesID]:[ID_new]],5,FALSE)</f>
        <v>SEREP07</v>
      </c>
      <c r="F966" t="str">
        <f>VLOOKUP(E966,[1]!Species_table[[ID_new]:[Sci_name_new]],2,FALSE)</f>
        <v>Epinephelus tauvina</v>
      </c>
      <c r="G966" t="str">
        <f>VLOOKUP(E966,[1]!Species_table[[ID_new]:[fam_new]],3,FALSE)</f>
        <v>SERRANIDAE</v>
      </c>
      <c r="H966" t="s">
        <v>36</v>
      </c>
      <c r="I966">
        <f t="shared" si="15"/>
        <v>1</v>
      </c>
      <c r="J966">
        <v>14.23</v>
      </c>
      <c r="K966">
        <v>1</v>
      </c>
      <c r="L966">
        <v>0</v>
      </c>
      <c r="M966">
        <v>37.20167</v>
      </c>
      <c r="N966">
        <v>20.023330000000001</v>
      </c>
      <c r="O966">
        <v>3</v>
      </c>
      <c r="Q966" t="s">
        <v>38</v>
      </c>
      <c r="R966" s="1">
        <v>41584.729166666664</v>
      </c>
      <c r="S966" s="1">
        <v>41585.270833333336</v>
      </c>
      <c r="T966">
        <v>13</v>
      </c>
      <c r="U966">
        <v>310</v>
      </c>
      <c r="V966">
        <v>311</v>
      </c>
      <c r="W966">
        <v>17.5</v>
      </c>
      <c r="X966">
        <v>6.5</v>
      </c>
    </row>
    <row r="967" spans="1:24" x14ac:dyDescent="0.2">
      <c r="A967">
        <v>2013005</v>
      </c>
      <c r="B967">
        <v>12</v>
      </c>
      <c r="C967">
        <v>2013005012</v>
      </c>
      <c r="D967" t="s">
        <v>59</v>
      </c>
      <c r="E967" t="str">
        <f>VLOOKUP(D967,[1]!Species_table[[SpeciesID]:[ID_new]],5,FALSE)</f>
        <v>LETLE05</v>
      </c>
      <c r="F967" t="str">
        <f>VLOOKUP(E967,[1]!Species_table[[ID_new]:[Sci_name_new]],2,FALSE)</f>
        <v xml:space="preserve">Lethrinus elongatus </v>
      </c>
      <c r="G967" t="str">
        <f>VLOOKUP(E967,[1]!Species_table[[ID_new]:[fam_new]],3,FALSE)</f>
        <v>LETHRINIDAE</v>
      </c>
      <c r="H967" t="s">
        <v>44</v>
      </c>
      <c r="I967">
        <f t="shared" si="15"/>
        <v>1</v>
      </c>
      <c r="J967">
        <v>1.8</v>
      </c>
      <c r="K967">
        <v>5</v>
      </c>
      <c r="L967">
        <v>0</v>
      </c>
      <c r="M967">
        <v>37.20167</v>
      </c>
      <c r="N967">
        <v>20.023330000000001</v>
      </c>
      <c r="O967">
        <v>3</v>
      </c>
      <c r="Q967" t="s">
        <v>83</v>
      </c>
      <c r="R967" s="1">
        <v>41584.319444444445</v>
      </c>
      <c r="S967" s="1">
        <v>41584.361111111109</v>
      </c>
      <c r="T967">
        <v>1</v>
      </c>
      <c r="U967">
        <v>310</v>
      </c>
      <c r="V967">
        <v>310</v>
      </c>
      <c r="W967">
        <v>7.6669999999999998</v>
      </c>
      <c r="X967">
        <v>8.6669999999999998</v>
      </c>
    </row>
    <row r="968" spans="1:24" x14ac:dyDescent="0.2">
      <c r="A968">
        <v>2013005</v>
      </c>
      <c r="B968">
        <v>12</v>
      </c>
      <c r="C968">
        <v>2013005012</v>
      </c>
      <c r="D968" t="s">
        <v>43</v>
      </c>
      <c r="E968" t="str">
        <f>VLOOKUP(D968,[1]!Species_table[[SpeciesID]:[ID_new]],5,FALSE)</f>
        <v>LETLE13</v>
      </c>
      <c r="F968" t="str">
        <f>VLOOKUP(E968,[1]!Species_table[[ID_new]:[Sci_name_new]],2,FALSE)</f>
        <v>Lethrinus mahsena</v>
      </c>
      <c r="G968" t="str">
        <f>VLOOKUP(E968,[1]!Species_table[[ID_new]:[fam_new]],3,FALSE)</f>
        <v>LETHRINIDAE</v>
      </c>
      <c r="H968" t="s">
        <v>44</v>
      </c>
      <c r="I968">
        <f t="shared" si="15"/>
        <v>1</v>
      </c>
      <c r="J968">
        <v>0.38</v>
      </c>
      <c r="K968">
        <v>1</v>
      </c>
      <c r="L968">
        <v>0</v>
      </c>
      <c r="M968">
        <v>37.20167</v>
      </c>
      <c r="N968">
        <v>20.023330000000001</v>
      </c>
      <c r="O968">
        <v>3</v>
      </c>
      <c r="Q968" t="s">
        <v>83</v>
      </c>
      <c r="R968" s="1">
        <v>41584.319444444445</v>
      </c>
      <c r="S968" s="1">
        <v>41584.361111111109</v>
      </c>
      <c r="T968">
        <v>1</v>
      </c>
      <c r="U968">
        <v>310</v>
      </c>
      <c r="V968">
        <v>310</v>
      </c>
      <c r="W968">
        <v>7.6669999999999998</v>
      </c>
      <c r="X968">
        <v>8.6669999999999998</v>
      </c>
    </row>
    <row r="969" spans="1:24" x14ac:dyDescent="0.2">
      <c r="A969">
        <v>2013005</v>
      </c>
      <c r="B969">
        <v>12</v>
      </c>
      <c r="C969">
        <v>2013005012</v>
      </c>
      <c r="D969" t="s">
        <v>28</v>
      </c>
      <c r="E969" t="str">
        <f>VLOOKUP(D969,[1]!Species_table[[SpeciesID]:[ID_new]],5,FALSE)</f>
        <v>LUTLU06</v>
      </c>
      <c r="F969" t="str">
        <f>VLOOKUP(E969,[1]!Species_table[[ID_new]:[Sci_name_new]],2,FALSE)</f>
        <v>Lutjanus bohar</v>
      </c>
      <c r="G969" t="str">
        <f>VLOOKUP(E969,[1]!Species_table[[ID_new]:[fam_new]],3,FALSE)</f>
        <v>LUTJANIDAE</v>
      </c>
      <c r="H969" t="s">
        <v>29</v>
      </c>
      <c r="I969">
        <f t="shared" si="15"/>
        <v>1</v>
      </c>
      <c r="J969">
        <v>0.31</v>
      </c>
      <c r="K969">
        <v>1</v>
      </c>
      <c r="L969">
        <v>0</v>
      </c>
      <c r="M969">
        <v>37.20167</v>
      </c>
      <c r="N969">
        <v>20.023330000000001</v>
      </c>
      <c r="O969">
        <v>3</v>
      </c>
      <c r="Q969" t="s">
        <v>83</v>
      </c>
      <c r="R969" s="1">
        <v>41584.319444444445</v>
      </c>
      <c r="S969" s="1">
        <v>41584.361111111109</v>
      </c>
      <c r="T969">
        <v>1</v>
      </c>
      <c r="U969">
        <v>310</v>
      </c>
      <c r="V969">
        <v>310</v>
      </c>
      <c r="W969">
        <v>7.6669999999999998</v>
      </c>
      <c r="X969">
        <v>8.6669999999999998</v>
      </c>
    </row>
    <row r="970" spans="1:24" x14ac:dyDescent="0.2">
      <c r="A970">
        <v>2013005</v>
      </c>
      <c r="B970">
        <v>13</v>
      </c>
      <c r="C970">
        <v>2013005013</v>
      </c>
      <c r="D970" t="s">
        <v>70</v>
      </c>
      <c r="E970" t="str">
        <f>VLOOKUP(D970,[1]!Species_table[[SpeciesID]:[ID_new]],5,FALSE)</f>
        <v>CARCS13</v>
      </c>
      <c r="F970" t="str">
        <f>VLOOKUP(E970,[1]!Species_table[[ID_new]:[Sci_name_new]],2,FALSE)</f>
        <v>Carangoides bajad</v>
      </c>
      <c r="G970" t="str">
        <f>VLOOKUP(E970,[1]!Species_table[[ID_new]:[fam_new]],3,FALSE)</f>
        <v>CARANGIDAE</v>
      </c>
      <c r="H970" t="s">
        <v>22</v>
      </c>
      <c r="I970">
        <f t="shared" si="15"/>
        <v>1</v>
      </c>
      <c r="J970">
        <v>0.56999999999999995</v>
      </c>
      <c r="K970">
        <v>2</v>
      </c>
      <c r="L970">
        <v>4.5</v>
      </c>
      <c r="M970">
        <v>37.719670000000001</v>
      </c>
      <c r="N970">
        <v>18.908169999999998</v>
      </c>
      <c r="O970">
        <v>7</v>
      </c>
      <c r="Q970" t="s">
        <v>38</v>
      </c>
      <c r="R970" s="1">
        <v>41588.680555555555</v>
      </c>
      <c r="S970" s="1">
        <v>41589.275694444441</v>
      </c>
      <c r="T970">
        <v>14.282999999999999</v>
      </c>
      <c r="U970">
        <v>314</v>
      </c>
      <c r="V970">
        <v>315</v>
      </c>
      <c r="W970">
        <v>16.332999999999998</v>
      </c>
      <c r="X970">
        <v>6.617</v>
      </c>
    </row>
    <row r="971" spans="1:24" x14ac:dyDescent="0.2">
      <c r="A971">
        <v>2013005</v>
      </c>
      <c r="B971">
        <v>14</v>
      </c>
      <c r="C971">
        <v>2013005014</v>
      </c>
      <c r="D971" t="s">
        <v>26</v>
      </c>
      <c r="E971" t="str">
        <f>VLOOKUP(D971,[1]!Species_table[[SpeciesID]:[ID_new]],5,FALSE)</f>
        <v>NOCATCH</v>
      </c>
      <c r="F971" t="str">
        <f>VLOOKUP(E971,[1]!Species_table[[ID_new]:[Sci_name_new]],2,FALSE)</f>
        <v>NO CATCH</v>
      </c>
      <c r="G971" t="str">
        <f>VLOOKUP(E971,[1]!Species_table[[ID_new]:[fam_new]],3,FALSE)</f>
        <v>NO CATCH</v>
      </c>
      <c r="H971" t="s">
        <v>27</v>
      </c>
      <c r="I971">
        <f t="shared" si="15"/>
        <v>0</v>
      </c>
      <c r="J971">
        <v>0</v>
      </c>
      <c r="K971">
        <v>0</v>
      </c>
      <c r="L971">
        <v>20</v>
      </c>
      <c r="M971">
        <v>37.718000000000004</v>
      </c>
      <c r="N971">
        <v>18.9175</v>
      </c>
      <c r="O971">
        <v>7</v>
      </c>
      <c r="Q971" t="s">
        <v>83</v>
      </c>
      <c r="R971" s="1">
        <v>41589.3125</v>
      </c>
      <c r="S971" s="1">
        <v>41589.354166666664</v>
      </c>
      <c r="T971">
        <v>1</v>
      </c>
      <c r="U971">
        <v>315</v>
      </c>
      <c r="V971">
        <v>315</v>
      </c>
      <c r="W971">
        <v>7.5</v>
      </c>
      <c r="X971">
        <v>8.5</v>
      </c>
    </row>
    <row r="972" spans="1:24" x14ac:dyDescent="0.2">
      <c r="A972">
        <v>2013005</v>
      </c>
      <c r="B972">
        <v>15</v>
      </c>
      <c r="C972">
        <v>2013005015</v>
      </c>
      <c r="D972" t="s">
        <v>45</v>
      </c>
      <c r="E972" t="str">
        <f>VLOOKUP(D972,[1]!Species_table[[SpeciesID]:[ID_new]],5,FALSE)</f>
        <v>LETLE02</v>
      </c>
      <c r="F972" t="str">
        <f>VLOOKUP(E972,[1]!Species_table[[ID_new]:[Sci_name_new]],2,FALSE)</f>
        <v>Lethrinus lentjan</v>
      </c>
      <c r="G972" t="str">
        <f>VLOOKUP(E972,[1]!Species_table[[ID_new]:[fam_new]],3,FALSE)</f>
        <v>LETHRINIDAE</v>
      </c>
      <c r="H972" t="s">
        <v>44</v>
      </c>
      <c r="I972">
        <f t="shared" si="15"/>
        <v>1</v>
      </c>
      <c r="J972">
        <v>1.48</v>
      </c>
      <c r="K972">
        <v>3</v>
      </c>
      <c r="L972">
        <v>24</v>
      </c>
      <c r="M972">
        <v>37.712829999999997</v>
      </c>
      <c r="N972">
        <v>18.920999999999999</v>
      </c>
      <c r="O972">
        <v>7</v>
      </c>
      <c r="Q972" t="s">
        <v>23</v>
      </c>
      <c r="R972" s="1">
        <v>41588.663194444445</v>
      </c>
      <c r="S972" s="1">
        <v>41589.28125</v>
      </c>
      <c r="T972">
        <v>14.833</v>
      </c>
      <c r="U972">
        <v>314</v>
      </c>
      <c r="V972">
        <v>315</v>
      </c>
      <c r="W972">
        <v>15.917</v>
      </c>
      <c r="X972">
        <v>6.75</v>
      </c>
    </row>
    <row r="973" spans="1:24" x14ac:dyDescent="0.2">
      <c r="A973">
        <v>2013005</v>
      </c>
      <c r="B973">
        <v>15</v>
      </c>
      <c r="C973">
        <v>2013005015</v>
      </c>
      <c r="D973" t="s">
        <v>43</v>
      </c>
      <c r="E973" t="str">
        <f>VLOOKUP(D973,[1]!Species_table[[SpeciesID]:[ID_new]],5,FALSE)</f>
        <v>LETLE13</v>
      </c>
      <c r="F973" t="str">
        <f>VLOOKUP(E973,[1]!Species_table[[ID_new]:[Sci_name_new]],2,FALSE)</f>
        <v>Lethrinus mahsena</v>
      </c>
      <c r="G973" t="str">
        <f>VLOOKUP(E973,[1]!Species_table[[ID_new]:[fam_new]],3,FALSE)</f>
        <v>LETHRINIDAE</v>
      </c>
      <c r="H973" t="s">
        <v>44</v>
      </c>
      <c r="I973">
        <f t="shared" si="15"/>
        <v>1</v>
      </c>
      <c r="J973">
        <v>1.74</v>
      </c>
      <c r="K973">
        <v>5</v>
      </c>
      <c r="L973">
        <v>24</v>
      </c>
      <c r="M973">
        <v>37.712829999999997</v>
      </c>
      <c r="N973">
        <v>18.920999999999999</v>
      </c>
      <c r="O973">
        <v>7</v>
      </c>
      <c r="Q973" t="s">
        <v>23</v>
      </c>
      <c r="R973" s="1">
        <v>41588.663194444445</v>
      </c>
      <c r="S973" s="1">
        <v>41589.28125</v>
      </c>
      <c r="T973">
        <v>14.833</v>
      </c>
      <c r="U973">
        <v>314</v>
      </c>
      <c r="V973">
        <v>315</v>
      </c>
      <c r="W973">
        <v>15.917</v>
      </c>
      <c r="X973">
        <v>6.75</v>
      </c>
    </row>
    <row r="974" spans="1:24" x14ac:dyDescent="0.2">
      <c r="A974">
        <v>2013005</v>
      </c>
      <c r="B974">
        <v>15</v>
      </c>
      <c r="C974">
        <v>2013005015</v>
      </c>
      <c r="D974" t="s">
        <v>28</v>
      </c>
      <c r="E974" t="str">
        <f>VLOOKUP(D974,[1]!Species_table[[SpeciesID]:[ID_new]],5,FALSE)</f>
        <v>LUTLU06</v>
      </c>
      <c r="F974" t="str">
        <f>VLOOKUP(E974,[1]!Species_table[[ID_new]:[Sci_name_new]],2,FALSE)</f>
        <v>Lutjanus bohar</v>
      </c>
      <c r="G974" t="str">
        <f>VLOOKUP(E974,[1]!Species_table[[ID_new]:[fam_new]],3,FALSE)</f>
        <v>LUTJANIDAE</v>
      </c>
      <c r="H974" t="s">
        <v>29</v>
      </c>
      <c r="I974">
        <f t="shared" si="15"/>
        <v>1</v>
      </c>
      <c r="J974">
        <v>2.15</v>
      </c>
      <c r="K974">
        <v>2</v>
      </c>
      <c r="L974">
        <v>24</v>
      </c>
      <c r="M974">
        <v>37.712829999999997</v>
      </c>
      <c r="N974">
        <v>18.920999999999999</v>
      </c>
      <c r="O974">
        <v>7</v>
      </c>
      <c r="Q974" t="s">
        <v>23</v>
      </c>
      <c r="R974" s="1">
        <v>41588.663194444445</v>
      </c>
      <c r="S974" s="1">
        <v>41589.28125</v>
      </c>
      <c r="T974">
        <v>14.833</v>
      </c>
      <c r="U974">
        <v>314</v>
      </c>
      <c r="V974">
        <v>315</v>
      </c>
      <c r="W974">
        <v>15.917</v>
      </c>
      <c r="X974">
        <v>6.75</v>
      </c>
    </row>
    <row r="975" spans="1:24" x14ac:dyDescent="0.2">
      <c r="A975">
        <v>2013005</v>
      </c>
      <c r="B975">
        <v>16</v>
      </c>
      <c r="C975">
        <v>2013005016</v>
      </c>
      <c r="D975" t="s">
        <v>26</v>
      </c>
      <c r="E975" t="str">
        <f>VLOOKUP(D975,[1]!Species_table[[SpeciesID]:[ID_new]],5,FALSE)</f>
        <v>NOCATCH</v>
      </c>
      <c r="F975" t="str">
        <f>VLOOKUP(E975,[1]!Species_table[[ID_new]:[Sci_name_new]],2,FALSE)</f>
        <v>NO CATCH</v>
      </c>
      <c r="G975" t="str">
        <f>VLOOKUP(E975,[1]!Species_table[[ID_new]:[fam_new]],3,FALSE)</f>
        <v>NO CATCH</v>
      </c>
      <c r="H975" t="s">
        <v>27</v>
      </c>
      <c r="I975">
        <f t="shared" si="15"/>
        <v>0</v>
      </c>
      <c r="J975">
        <v>0</v>
      </c>
      <c r="K975">
        <v>0</v>
      </c>
      <c r="L975">
        <v>26</v>
      </c>
      <c r="M975">
        <v>37.706499999999998</v>
      </c>
      <c r="N975">
        <v>18.921330000000001</v>
      </c>
      <c r="O975">
        <v>7</v>
      </c>
      <c r="Q975" t="s">
        <v>23</v>
      </c>
      <c r="R975" s="1">
        <v>41588.675000000003</v>
      </c>
      <c r="S975" s="1">
        <v>41589.293749999997</v>
      </c>
      <c r="T975">
        <v>14.85</v>
      </c>
      <c r="U975">
        <v>314</v>
      </c>
      <c r="V975">
        <v>315</v>
      </c>
      <c r="W975">
        <v>16.2</v>
      </c>
      <c r="X975">
        <v>7.05</v>
      </c>
    </row>
    <row r="976" spans="1:24" x14ac:dyDescent="0.2">
      <c r="A976">
        <v>2013005</v>
      </c>
      <c r="B976">
        <v>17</v>
      </c>
      <c r="C976">
        <v>2013005017</v>
      </c>
      <c r="D976" t="s">
        <v>28</v>
      </c>
      <c r="E976" t="str">
        <f>VLOOKUP(D976,[1]!Species_table[[SpeciesID]:[ID_new]],5,FALSE)</f>
        <v>LUTLU06</v>
      </c>
      <c r="F976" t="str">
        <f>VLOOKUP(E976,[1]!Species_table[[ID_new]:[Sci_name_new]],2,FALSE)</f>
        <v>Lutjanus bohar</v>
      </c>
      <c r="G976" t="str">
        <f>VLOOKUP(E976,[1]!Species_table[[ID_new]:[fam_new]],3,FALSE)</f>
        <v>LUTJANIDAE</v>
      </c>
      <c r="H976" t="s">
        <v>29</v>
      </c>
      <c r="I976">
        <f t="shared" si="15"/>
        <v>1</v>
      </c>
      <c r="J976">
        <v>2.38</v>
      </c>
      <c r="K976">
        <v>1</v>
      </c>
      <c r="L976">
        <v>29</v>
      </c>
      <c r="M976">
        <v>37.6965</v>
      </c>
      <c r="N976">
        <v>18.931830000000001</v>
      </c>
      <c r="O976">
        <v>5</v>
      </c>
      <c r="Q976" t="s">
        <v>23</v>
      </c>
      <c r="R976" s="1">
        <v>41588.686805555553</v>
      </c>
      <c r="S976" s="1">
        <v>41589.303472222222</v>
      </c>
      <c r="T976">
        <v>14.8</v>
      </c>
      <c r="U976">
        <v>314</v>
      </c>
      <c r="V976">
        <v>315</v>
      </c>
      <c r="W976">
        <v>16.483000000000001</v>
      </c>
      <c r="X976">
        <v>7.2830000000000004</v>
      </c>
    </row>
    <row r="977" spans="1:24" x14ac:dyDescent="0.2">
      <c r="A977">
        <v>2013005</v>
      </c>
      <c r="B977">
        <v>18</v>
      </c>
      <c r="C977">
        <v>2013005018</v>
      </c>
      <c r="D977" t="s">
        <v>26</v>
      </c>
      <c r="E977" t="str">
        <f>VLOOKUP(D977,[1]!Species_table[[SpeciesID]:[ID_new]],5,FALSE)</f>
        <v>NOCATCH</v>
      </c>
      <c r="F977" t="str">
        <f>VLOOKUP(E977,[1]!Species_table[[ID_new]:[Sci_name_new]],2,FALSE)</f>
        <v>NO CATCH</v>
      </c>
      <c r="G977" t="str">
        <f>VLOOKUP(E977,[1]!Species_table[[ID_new]:[fam_new]],3,FALSE)</f>
        <v>NO CATCH</v>
      </c>
      <c r="H977" t="s">
        <v>27</v>
      </c>
      <c r="I977">
        <f t="shared" si="15"/>
        <v>0</v>
      </c>
      <c r="J977">
        <v>0</v>
      </c>
      <c r="K977">
        <v>0</v>
      </c>
      <c r="L977">
        <v>29</v>
      </c>
      <c r="M977">
        <v>37.685830000000003</v>
      </c>
      <c r="N977">
        <v>18.83783</v>
      </c>
      <c r="O977">
        <v>5</v>
      </c>
      <c r="Q977" t="s">
        <v>23</v>
      </c>
      <c r="R977" s="1">
        <v>41588.696527777778</v>
      </c>
      <c r="S977" s="1">
        <v>41589.309027777781</v>
      </c>
      <c r="T977">
        <v>14.7</v>
      </c>
      <c r="U977">
        <v>314</v>
      </c>
      <c r="V977">
        <v>315</v>
      </c>
      <c r="W977">
        <v>16.716999999999999</v>
      </c>
      <c r="X977">
        <v>7.4169999999999998</v>
      </c>
    </row>
    <row r="978" spans="1:24" x14ac:dyDescent="0.2">
      <c r="A978">
        <v>2013005</v>
      </c>
      <c r="B978">
        <v>19</v>
      </c>
      <c r="C978">
        <v>2013005019</v>
      </c>
      <c r="D978" t="s">
        <v>26</v>
      </c>
      <c r="E978" t="str">
        <f>VLOOKUP(D978,[1]!Species_table[[SpeciesID]:[ID_new]],5,FALSE)</f>
        <v>NOCATCH</v>
      </c>
      <c r="F978" t="str">
        <f>VLOOKUP(E978,[1]!Species_table[[ID_new]:[Sci_name_new]],2,FALSE)</f>
        <v>NO CATCH</v>
      </c>
      <c r="G978" t="str">
        <f>VLOOKUP(E978,[1]!Species_table[[ID_new]:[fam_new]],3,FALSE)</f>
        <v>NO CATCH</v>
      </c>
      <c r="H978" t="s">
        <v>27</v>
      </c>
      <c r="I978">
        <f t="shared" si="15"/>
        <v>0</v>
      </c>
      <c r="J978">
        <v>0</v>
      </c>
      <c r="K978">
        <v>0</v>
      </c>
      <c r="L978">
        <v>30</v>
      </c>
      <c r="M978">
        <v>37.680500000000002</v>
      </c>
      <c r="N978">
        <v>18.94333</v>
      </c>
      <c r="O978">
        <v>5</v>
      </c>
      <c r="Q978" t="s">
        <v>23</v>
      </c>
      <c r="R978" s="1">
        <v>41588.704861111109</v>
      </c>
      <c r="S978" s="1">
        <v>41589.321527777778</v>
      </c>
      <c r="T978">
        <v>14.8</v>
      </c>
      <c r="U978">
        <v>314</v>
      </c>
      <c r="V978">
        <v>315</v>
      </c>
      <c r="W978">
        <v>16.917000000000002</v>
      </c>
      <c r="X978">
        <v>7.7169999999999996</v>
      </c>
    </row>
    <row r="979" spans="1:24" x14ac:dyDescent="0.2">
      <c r="A979">
        <v>2013005</v>
      </c>
      <c r="B979">
        <v>20</v>
      </c>
      <c r="C979">
        <v>2013005020</v>
      </c>
      <c r="D979" t="s">
        <v>43</v>
      </c>
      <c r="E979" t="str">
        <f>VLOOKUP(D979,[1]!Species_table[[SpeciesID]:[ID_new]],5,FALSE)</f>
        <v>LETLE13</v>
      </c>
      <c r="F979" t="str">
        <f>VLOOKUP(E979,[1]!Species_table[[ID_new]:[Sci_name_new]],2,FALSE)</f>
        <v>Lethrinus mahsena</v>
      </c>
      <c r="G979" t="str">
        <f>VLOOKUP(E979,[1]!Species_table[[ID_new]:[fam_new]],3,FALSE)</f>
        <v>LETHRINIDAE</v>
      </c>
      <c r="H979" t="s">
        <v>44</v>
      </c>
      <c r="I979">
        <f t="shared" si="15"/>
        <v>1</v>
      </c>
      <c r="J979">
        <v>0.7</v>
      </c>
      <c r="K979">
        <v>1</v>
      </c>
      <c r="L979">
        <v>20</v>
      </c>
      <c r="M979">
        <v>37.668500000000002</v>
      </c>
      <c r="N979">
        <v>18.9465</v>
      </c>
      <c r="O979">
        <v>5</v>
      </c>
      <c r="Q979" t="s">
        <v>23</v>
      </c>
      <c r="R979" s="1">
        <v>41588.715277777781</v>
      </c>
      <c r="S979" s="1">
        <v>41589.330555555556</v>
      </c>
      <c r="T979">
        <v>14.766999999999999</v>
      </c>
      <c r="U979">
        <v>314</v>
      </c>
      <c r="V979">
        <v>315</v>
      </c>
      <c r="W979">
        <v>17.167000000000002</v>
      </c>
      <c r="X979">
        <v>7.9329999999999998</v>
      </c>
    </row>
    <row r="980" spans="1:24" x14ac:dyDescent="0.2">
      <c r="A980">
        <v>2013005</v>
      </c>
      <c r="B980">
        <v>21</v>
      </c>
      <c r="C980">
        <v>2013005021</v>
      </c>
      <c r="D980" t="s">
        <v>154</v>
      </c>
      <c r="E980" t="str">
        <f>VLOOKUP(D980,[1]!Species_table[[SpeciesID]:[ID_new]],5,FALSE)</f>
        <v>ALBAL04</v>
      </c>
      <c r="F980" t="str">
        <f>VLOOKUP(E980,[1]!Species_table[[ID_new]:[Sci_name_new]],2,FALSE)</f>
        <v>Albula glossodonta</v>
      </c>
      <c r="G980" t="str">
        <f>VLOOKUP(E980,[1]!Species_table[[ID_new]:[fam_new]],3,FALSE)</f>
        <v>ALBULIDAE</v>
      </c>
      <c r="H980" t="s">
        <v>27</v>
      </c>
      <c r="I980">
        <f t="shared" si="15"/>
        <v>0</v>
      </c>
      <c r="J980">
        <v>2.0299999999999998</v>
      </c>
      <c r="K980">
        <v>2</v>
      </c>
      <c r="L980">
        <v>3</v>
      </c>
      <c r="M980">
        <v>38.16733</v>
      </c>
      <c r="N980">
        <v>18.8185</v>
      </c>
      <c r="O980">
        <v>7</v>
      </c>
      <c r="Q980" t="s">
        <v>38</v>
      </c>
      <c r="R980" s="1">
        <v>41589.666666666664</v>
      </c>
      <c r="S980" s="1">
        <v>41590.322916666664</v>
      </c>
      <c r="T980">
        <v>15.75</v>
      </c>
      <c r="U980">
        <v>315</v>
      </c>
      <c r="V980">
        <v>316</v>
      </c>
      <c r="W980">
        <v>16</v>
      </c>
      <c r="X980">
        <v>7.75</v>
      </c>
    </row>
    <row r="981" spans="1:24" x14ac:dyDescent="0.2">
      <c r="A981">
        <v>2013005</v>
      </c>
      <c r="B981">
        <v>21</v>
      </c>
      <c r="C981">
        <v>2013005021</v>
      </c>
      <c r="D981" t="s">
        <v>155</v>
      </c>
      <c r="E981" t="str">
        <f>VLOOKUP(D981,[1]!Species_table[[SpeciesID]:[ID_new]],5,FALSE)</f>
        <v>CARAL02</v>
      </c>
      <c r="F981" t="str">
        <f>VLOOKUP(E981,[1]!Species_table[[ID_new]:[Sci_name_new]],2,FALSE)</f>
        <v>Alectis indicus</v>
      </c>
      <c r="G981" t="str">
        <f>VLOOKUP(E981,[1]!Species_table[[ID_new]:[fam_new]],3,FALSE)</f>
        <v>CARANGIDAE</v>
      </c>
      <c r="H981" t="s">
        <v>22</v>
      </c>
      <c r="I981">
        <f t="shared" si="15"/>
        <v>1</v>
      </c>
      <c r="J981">
        <v>0.152</v>
      </c>
      <c r="K981">
        <v>1</v>
      </c>
      <c r="L981">
        <v>3</v>
      </c>
      <c r="M981">
        <v>38.16733</v>
      </c>
      <c r="N981">
        <v>18.8185</v>
      </c>
      <c r="O981">
        <v>7</v>
      </c>
      <c r="Q981" t="s">
        <v>38</v>
      </c>
      <c r="R981" s="1">
        <v>41589.666666666664</v>
      </c>
      <c r="S981" s="1">
        <v>41590.322916666664</v>
      </c>
      <c r="T981">
        <v>15.75</v>
      </c>
      <c r="U981">
        <v>315</v>
      </c>
      <c r="V981">
        <v>316</v>
      </c>
      <c r="W981">
        <v>16</v>
      </c>
      <c r="X981">
        <v>7.75</v>
      </c>
    </row>
    <row r="982" spans="1:24" x14ac:dyDescent="0.2">
      <c r="A982">
        <v>2013005</v>
      </c>
      <c r="B982">
        <v>21</v>
      </c>
      <c r="C982">
        <v>2013005021</v>
      </c>
      <c r="D982" t="s">
        <v>68</v>
      </c>
      <c r="E982" t="str">
        <f>VLOOKUP(D982,[1]!Species_table[[SpeciesID]:[ID_new]],5,FALSE)</f>
        <v>CARCA04</v>
      </c>
      <c r="F982" t="str">
        <f>VLOOKUP(E982,[1]!Species_table[[ID_new]:[Sci_name_new]],2,FALSE)</f>
        <v>Caranx sexfasciatus</v>
      </c>
      <c r="G982" t="str">
        <f>VLOOKUP(E982,[1]!Species_table[[ID_new]:[fam_new]],3,FALSE)</f>
        <v>CARANGIDAE</v>
      </c>
      <c r="H982" t="s">
        <v>22</v>
      </c>
      <c r="I982">
        <f t="shared" si="15"/>
        <v>1</v>
      </c>
      <c r="J982">
        <v>1.7</v>
      </c>
      <c r="K982">
        <v>3</v>
      </c>
      <c r="L982">
        <v>3</v>
      </c>
      <c r="M982">
        <v>38.16733</v>
      </c>
      <c r="N982">
        <v>18.8185</v>
      </c>
      <c r="O982">
        <v>7</v>
      </c>
      <c r="Q982" t="s">
        <v>38</v>
      </c>
      <c r="R982" s="1">
        <v>41589.666666666664</v>
      </c>
      <c r="S982" s="1">
        <v>41590.322916666664</v>
      </c>
      <c r="T982">
        <v>15.75</v>
      </c>
      <c r="U982">
        <v>315</v>
      </c>
      <c r="V982">
        <v>316</v>
      </c>
      <c r="W982">
        <v>16</v>
      </c>
      <c r="X982">
        <v>7.75</v>
      </c>
    </row>
    <row r="983" spans="1:24" x14ac:dyDescent="0.2">
      <c r="A983">
        <v>2013005</v>
      </c>
      <c r="B983">
        <v>21</v>
      </c>
      <c r="C983">
        <v>2013005021</v>
      </c>
      <c r="D983" t="s">
        <v>21</v>
      </c>
      <c r="E983" t="str">
        <f>VLOOKUP(D983,[1]!Species_table[[SpeciesID]:[ID_new]],5,FALSE)</f>
        <v>CARSC04</v>
      </c>
      <c r="F983" t="str">
        <f>VLOOKUP(E983,[1]!Species_table[[ID_new]:[Sci_name_new]],2,FALSE)</f>
        <v>Scomberoides lysan</v>
      </c>
      <c r="G983" t="str">
        <f>VLOOKUP(E983,[1]!Species_table[[ID_new]:[fam_new]],3,FALSE)</f>
        <v>CARANGIDAE</v>
      </c>
      <c r="H983" t="s">
        <v>22</v>
      </c>
      <c r="I983">
        <f t="shared" si="15"/>
        <v>1</v>
      </c>
      <c r="J983">
        <v>0.28000000000000003</v>
      </c>
      <c r="K983">
        <v>1</v>
      </c>
      <c r="L983">
        <v>3</v>
      </c>
      <c r="M983">
        <v>38.16733</v>
      </c>
      <c r="N983">
        <v>18.8185</v>
      </c>
      <c r="O983">
        <v>7</v>
      </c>
      <c r="Q983" t="s">
        <v>38</v>
      </c>
      <c r="R983" s="1">
        <v>41589.666666666664</v>
      </c>
      <c r="S983" s="1">
        <v>41590.322916666664</v>
      </c>
      <c r="T983">
        <v>15.75</v>
      </c>
      <c r="U983">
        <v>315</v>
      </c>
      <c r="V983">
        <v>316</v>
      </c>
      <c r="W983">
        <v>16</v>
      </c>
      <c r="X983">
        <v>7.75</v>
      </c>
    </row>
    <row r="984" spans="1:24" x14ac:dyDescent="0.2">
      <c r="A984">
        <v>2013005</v>
      </c>
      <c r="B984">
        <v>21</v>
      </c>
      <c r="C984">
        <v>2013005021</v>
      </c>
      <c r="D984" t="s">
        <v>147</v>
      </c>
      <c r="E984" t="str">
        <f>VLOOKUP(D984,[1]!Species_table[[SpeciesID]:[ID_new]],5,FALSE)</f>
        <v>CHNCH01</v>
      </c>
      <c r="F984" t="str">
        <f>VLOOKUP(E984,[1]!Species_table[[ID_new]:[Sci_name_new]],2,FALSE)</f>
        <v>Chanos chanos</v>
      </c>
      <c r="G984" t="str">
        <f>VLOOKUP(E984,[1]!Species_table[[ID_new]:[fam_new]],3,FALSE)</f>
        <v>CHANIDAE</v>
      </c>
      <c r="H984" t="s">
        <v>27</v>
      </c>
      <c r="I984">
        <f t="shared" si="15"/>
        <v>0</v>
      </c>
      <c r="J984">
        <v>0.51</v>
      </c>
      <c r="K984">
        <v>1</v>
      </c>
      <c r="L984">
        <v>3</v>
      </c>
      <c r="M984">
        <v>38.16733</v>
      </c>
      <c r="N984">
        <v>18.8185</v>
      </c>
      <c r="O984">
        <v>7</v>
      </c>
      <c r="Q984" t="s">
        <v>38</v>
      </c>
      <c r="R984" s="1">
        <v>41589.666666666664</v>
      </c>
      <c r="S984" s="1">
        <v>41590.322916666664</v>
      </c>
      <c r="T984">
        <v>15.75</v>
      </c>
      <c r="U984">
        <v>315</v>
      </c>
      <c r="V984">
        <v>316</v>
      </c>
      <c r="W984">
        <v>16</v>
      </c>
      <c r="X984">
        <v>7.75</v>
      </c>
    </row>
    <row r="985" spans="1:24" x14ac:dyDescent="0.2">
      <c r="A985">
        <v>2013005</v>
      </c>
      <c r="B985">
        <v>21</v>
      </c>
      <c r="C985">
        <v>2013005021</v>
      </c>
      <c r="D985" t="s">
        <v>49</v>
      </c>
      <c r="E985" t="str">
        <f>VLOOKUP(D985,[1]!Species_table[[SpeciesID]:[ID_new]],5,FALSE)</f>
        <v>CHRCH01</v>
      </c>
      <c r="F985" t="str">
        <f>VLOOKUP(E985,[1]!Species_table[[ID_new]:[Sci_name_new]],2,FALSE)</f>
        <v>Chirocentrus dorab</v>
      </c>
      <c r="G985" t="str">
        <f>VLOOKUP(E985,[1]!Species_table[[ID_new]:[fam_new]],3,FALSE)</f>
        <v>CHIROCENTRIDAE</v>
      </c>
      <c r="H985" t="s">
        <v>50</v>
      </c>
      <c r="I985">
        <f t="shared" si="15"/>
        <v>1</v>
      </c>
      <c r="J985">
        <v>1.05</v>
      </c>
      <c r="K985">
        <v>3</v>
      </c>
      <c r="L985">
        <v>3</v>
      </c>
      <c r="M985">
        <v>38.16733</v>
      </c>
      <c r="N985">
        <v>18.8185</v>
      </c>
      <c r="O985">
        <v>7</v>
      </c>
      <c r="Q985" t="s">
        <v>38</v>
      </c>
      <c r="R985" s="1">
        <v>41589.666666666664</v>
      </c>
      <c r="S985" s="1">
        <v>41590.322916666664</v>
      </c>
      <c r="T985">
        <v>15.75</v>
      </c>
      <c r="U985">
        <v>315</v>
      </c>
      <c r="V985">
        <v>316</v>
      </c>
      <c r="W985">
        <v>16</v>
      </c>
      <c r="X985">
        <v>7.75</v>
      </c>
    </row>
    <row r="986" spans="1:24" x14ac:dyDescent="0.2">
      <c r="A986">
        <v>2013005</v>
      </c>
      <c r="B986">
        <v>21</v>
      </c>
      <c r="C986">
        <v>2013005021</v>
      </c>
      <c r="D986" t="s">
        <v>156</v>
      </c>
      <c r="E986" t="str">
        <f>VLOOKUP(D986,[1]!Species_table[[SpeciesID]:[ID_new]],5,FALSE)</f>
        <v>DIODI01</v>
      </c>
      <c r="F986" t="str">
        <f>VLOOKUP(E986,[1]!Species_table[[ID_new]:[Sci_name_new]],2,FALSE)</f>
        <v>Diodon hystrix</v>
      </c>
      <c r="G986" t="str">
        <f>VLOOKUP(E986,[1]!Species_table[[ID_new]:[fam_new]],3,FALSE)</f>
        <v>DIODONTIDAE</v>
      </c>
      <c r="H986" t="s">
        <v>27</v>
      </c>
      <c r="I986">
        <f t="shared" si="15"/>
        <v>0</v>
      </c>
      <c r="J986">
        <v>0</v>
      </c>
      <c r="K986">
        <v>1</v>
      </c>
      <c r="L986">
        <v>3</v>
      </c>
      <c r="M986">
        <v>38.16733</v>
      </c>
      <c r="N986">
        <v>18.8185</v>
      </c>
      <c r="O986">
        <v>7</v>
      </c>
      <c r="Q986" t="s">
        <v>38</v>
      </c>
      <c r="R986" s="1">
        <v>41589.666666666664</v>
      </c>
      <c r="S986" s="1">
        <v>41590.322916666664</v>
      </c>
      <c r="T986">
        <v>15.75</v>
      </c>
      <c r="U986">
        <v>315</v>
      </c>
      <c r="V986">
        <v>316</v>
      </c>
      <c r="W986">
        <v>16</v>
      </c>
      <c r="X986">
        <v>7.75</v>
      </c>
    </row>
    <row r="987" spans="1:24" x14ac:dyDescent="0.2">
      <c r="A987">
        <v>2013005</v>
      </c>
      <c r="B987">
        <v>21</v>
      </c>
      <c r="C987">
        <v>2013005021</v>
      </c>
      <c r="D987" t="s">
        <v>54</v>
      </c>
      <c r="E987" t="str">
        <f>VLOOKUP(D987,[1]!Species_table[[SpeciesID]:[ID_new]],5,FALSE)</f>
        <v>HAEPL01</v>
      </c>
      <c r="F987" t="str">
        <f>VLOOKUP(E987,[1]!Species_table[[ID_new]:[Sci_name_new]],2,FALSE)</f>
        <v>Plectorhinchus gaterinus</v>
      </c>
      <c r="G987" t="str">
        <f>VLOOKUP(E987,[1]!Species_table[[ID_new]:[fam_new]],3,FALSE)</f>
        <v>HAEMULIDAE</v>
      </c>
      <c r="H987" t="s">
        <v>27</v>
      </c>
      <c r="I987">
        <f t="shared" si="15"/>
        <v>0</v>
      </c>
      <c r="J987">
        <v>0.111</v>
      </c>
      <c r="K987">
        <v>1</v>
      </c>
      <c r="L987">
        <v>3</v>
      </c>
      <c r="M987">
        <v>38.16733</v>
      </c>
      <c r="N987">
        <v>18.8185</v>
      </c>
      <c r="O987">
        <v>7</v>
      </c>
      <c r="Q987" t="s">
        <v>38</v>
      </c>
      <c r="R987" s="1">
        <v>41589.666666666664</v>
      </c>
      <c r="S987" s="1">
        <v>41590.322916666664</v>
      </c>
      <c r="T987">
        <v>15.75</v>
      </c>
      <c r="U987">
        <v>315</v>
      </c>
      <c r="V987">
        <v>316</v>
      </c>
      <c r="W987">
        <v>16</v>
      </c>
      <c r="X987">
        <v>7.75</v>
      </c>
    </row>
    <row r="988" spans="1:24" x14ac:dyDescent="0.2">
      <c r="A988">
        <v>2013005</v>
      </c>
      <c r="B988">
        <v>21</v>
      </c>
      <c r="C988">
        <v>2013005021</v>
      </c>
      <c r="D988" t="s">
        <v>157</v>
      </c>
      <c r="E988" t="str">
        <f>VLOOKUP(D988,[1]!Species_table[[SpeciesID]:[ID_new]],5,FALSE)</f>
        <v>KYPKY03</v>
      </c>
      <c r="F988" t="str">
        <f>VLOOKUP(E988,[1]!Species_table[[ID_new]:[Sci_name_new]],2,FALSE)</f>
        <v>Kyphosus vaigiensis</v>
      </c>
      <c r="G988" t="str">
        <f>VLOOKUP(E988,[1]!Species_table[[ID_new]:[fam_new]],3,FALSE)</f>
        <v>KYPHOSIDAE</v>
      </c>
      <c r="H988" t="s">
        <v>27</v>
      </c>
      <c r="I988">
        <f t="shared" si="15"/>
        <v>0</v>
      </c>
      <c r="J988">
        <v>1.1200000000000001</v>
      </c>
      <c r="K988">
        <v>1</v>
      </c>
      <c r="L988">
        <v>3</v>
      </c>
      <c r="M988">
        <v>38.16733</v>
      </c>
      <c r="N988">
        <v>18.8185</v>
      </c>
      <c r="O988">
        <v>7</v>
      </c>
      <c r="Q988" t="s">
        <v>38</v>
      </c>
      <c r="R988" s="1">
        <v>41589.666666666664</v>
      </c>
      <c r="S988" s="1">
        <v>41590.322916666664</v>
      </c>
      <c r="T988">
        <v>15.75</v>
      </c>
      <c r="U988">
        <v>315</v>
      </c>
      <c r="V988">
        <v>316</v>
      </c>
      <c r="W988">
        <v>16</v>
      </c>
      <c r="X988">
        <v>7.75</v>
      </c>
    </row>
    <row r="989" spans="1:24" x14ac:dyDescent="0.2">
      <c r="A989">
        <v>2013005</v>
      </c>
      <c r="B989">
        <v>21</v>
      </c>
      <c r="C989">
        <v>2013005021</v>
      </c>
      <c r="D989" t="s">
        <v>45</v>
      </c>
      <c r="E989" t="str">
        <f>VLOOKUP(D989,[1]!Species_table[[SpeciesID]:[ID_new]],5,FALSE)</f>
        <v>LETLE02</v>
      </c>
      <c r="F989" t="str">
        <f>VLOOKUP(E989,[1]!Species_table[[ID_new]:[Sci_name_new]],2,FALSE)</f>
        <v>Lethrinus lentjan</v>
      </c>
      <c r="G989" t="str">
        <f>VLOOKUP(E989,[1]!Species_table[[ID_new]:[fam_new]],3,FALSE)</f>
        <v>LETHRINIDAE</v>
      </c>
      <c r="H989" t="s">
        <v>44</v>
      </c>
      <c r="I989">
        <f t="shared" si="15"/>
        <v>1</v>
      </c>
      <c r="J989">
        <v>0.32</v>
      </c>
      <c r="K989">
        <v>2</v>
      </c>
      <c r="L989">
        <v>3</v>
      </c>
      <c r="M989">
        <v>38.16733</v>
      </c>
      <c r="N989">
        <v>18.8185</v>
      </c>
      <c r="O989">
        <v>7</v>
      </c>
      <c r="Q989" t="s">
        <v>38</v>
      </c>
      <c r="R989" s="1">
        <v>41589.666666666664</v>
      </c>
      <c r="S989" s="1">
        <v>41590.322916666664</v>
      </c>
      <c r="T989">
        <v>15.75</v>
      </c>
      <c r="U989">
        <v>315</v>
      </c>
      <c r="V989">
        <v>316</v>
      </c>
      <c r="W989">
        <v>16</v>
      </c>
      <c r="X989">
        <v>7.75</v>
      </c>
    </row>
    <row r="990" spans="1:24" x14ac:dyDescent="0.2">
      <c r="A990">
        <v>2013005</v>
      </c>
      <c r="B990">
        <v>21</v>
      </c>
      <c r="C990">
        <v>2013005021</v>
      </c>
      <c r="D990" t="s">
        <v>158</v>
      </c>
      <c r="E990" t="str">
        <f>VLOOKUP(D990,[1]!Species_table[[SpeciesID]:[ID_new]],5,FALSE)</f>
        <v>LUTLU04</v>
      </c>
      <c r="F990" t="str">
        <f>VLOOKUP(E990,[1]!Species_table[[ID_new]:[Sci_name_new]],2,FALSE)</f>
        <v>Lutjanus gibbus</v>
      </c>
      <c r="G990" t="str">
        <f>VLOOKUP(E990,[1]!Species_table[[ID_new]:[fam_new]],3,FALSE)</f>
        <v>LUTJANIDAE</v>
      </c>
      <c r="H990" t="s">
        <v>29</v>
      </c>
      <c r="I990">
        <f t="shared" si="15"/>
        <v>1</v>
      </c>
      <c r="J990">
        <v>0.28000000000000003</v>
      </c>
      <c r="K990">
        <v>2</v>
      </c>
      <c r="L990">
        <v>3</v>
      </c>
      <c r="M990">
        <v>38.16733</v>
      </c>
      <c r="N990">
        <v>18.8185</v>
      </c>
      <c r="O990">
        <v>7</v>
      </c>
      <c r="Q990" t="s">
        <v>38</v>
      </c>
      <c r="R990" s="1">
        <v>41589.666666666664</v>
      </c>
      <c r="S990" s="1">
        <v>41590.322916666664</v>
      </c>
      <c r="T990">
        <v>15.75</v>
      </c>
      <c r="U990">
        <v>315</v>
      </c>
      <c r="V990">
        <v>316</v>
      </c>
      <c r="W990">
        <v>16</v>
      </c>
      <c r="X990">
        <v>7.75</v>
      </c>
    </row>
    <row r="991" spans="1:24" x14ac:dyDescent="0.2">
      <c r="A991">
        <v>2013005</v>
      </c>
      <c r="B991">
        <v>21</v>
      </c>
      <c r="C991">
        <v>2013005021</v>
      </c>
      <c r="D991" t="s">
        <v>159</v>
      </c>
      <c r="E991" t="str">
        <f>VLOOKUP(D991,[1]!Species_table[[SpeciesID]:[ID_new]],5,FALSE)</f>
        <v>RAYDA61</v>
      </c>
      <c r="F991" t="str">
        <f>VLOOKUP(E991,[1]!Species_table[[ID_new]:[Sci_name_new]],2,FALSE)</f>
        <v>Taeniura lymma</v>
      </c>
      <c r="G991" t="str">
        <f>VLOOKUP(E991,[1]!Species_table[[ID_new]:[fam_new]],3,FALSE)</f>
        <v>R A Y S</v>
      </c>
      <c r="H991" t="s">
        <v>27</v>
      </c>
      <c r="I991">
        <f t="shared" si="15"/>
        <v>0</v>
      </c>
      <c r="J991">
        <v>1.64</v>
      </c>
      <c r="K991">
        <v>1</v>
      </c>
      <c r="L991">
        <v>3</v>
      </c>
      <c r="M991">
        <v>38.16733</v>
      </c>
      <c r="N991">
        <v>18.8185</v>
      </c>
      <c r="O991">
        <v>7</v>
      </c>
      <c r="Q991" t="s">
        <v>38</v>
      </c>
      <c r="R991" s="1">
        <v>41589.666666666664</v>
      </c>
      <c r="S991" s="1">
        <v>41590.322916666664</v>
      </c>
      <c r="T991">
        <v>15.75</v>
      </c>
      <c r="U991">
        <v>315</v>
      </c>
      <c r="V991">
        <v>316</v>
      </c>
      <c r="W991">
        <v>16</v>
      </c>
      <c r="X991">
        <v>7.75</v>
      </c>
    </row>
    <row r="992" spans="1:24" x14ac:dyDescent="0.2">
      <c r="A992">
        <v>2013005</v>
      </c>
      <c r="B992">
        <v>21</v>
      </c>
      <c r="C992">
        <v>2013005021</v>
      </c>
      <c r="D992" t="s">
        <v>55</v>
      </c>
      <c r="E992" t="str">
        <f>VLOOKUP(D992,[1]!Species_table[[SpeciesID]:[ID_new]],5,FALSE)</f>
        <v>SHACA24</v>
      </c>
      <c r="F992" t="str">
        <f>VLOOKUP(E992,[1]!Species_table[[ID_new]:[Sci_name_new]],2,FALSE)</f>
        <v>Carcharhinus melanopterus</v>
      </c>
      <c r="G992" t="str">
        <f>VLOOKUP(E992,[1]!Species_table[[ID_new]:[fam_new]],3,FALSE)</f>
        <v>Carcharhinidae</v>
      </c>
      <c r="H992" t="s">
        <v>31</v>
      </c>
      <c r="I992">
        <f t="shared" si="15"/>
        <v>1</v>
      </c>
      <c r="J992">
        <v>3.09</v>
      </c>
      <c r="K992">
        <v>3</v>
      </c>
      <c r="L992">
        <v>3</v>
      </c>
      <c r="M992">
        <v>38.16733</v>
      </c>
      <c r="N992">
        <v>18.8185</v>
      </c>
      <c r="O992">
        <v>7</v>
      </c>
      <c r="Q992" t="s">
        <v>38</v>
      </c>
      <c r="R992" s="1">
        <v>41589.666666666664</v>
      </c>
      <c r="S992" s="1">
        <v>41590.322916666664</v>
      </c>
      <c r="T992">
        <v>15.75</v>
      </c>
      <c r="U992">
        <v>315</v>
      </c>
      <c r="V992">
        <v>316</v>
      </c>
      <c r="W992">
        <v>16</v>
      </c>
      <c r="X992">
        <v>7.75</v>
      </c>
    </row>
    <row r="993" spans="1:24" x14ac:dyDescent="0.2">
      <c r="A993">
        <v>2013005</v>
      </c>
      <c r="B993">
        <v>21</v>
      </c>
      <c r="C993">
        <v>2013005021</v>
      </c>
      <c r="D993" t="s">
        <v>160</v>
      </c>
      <c r="E993" t="str">
        <f>VLOOKUP(D993,[1]!Species_table[[SpeciesID]:[ID_new]],5,FALSE)</f>
        <v>SOLPA00</v>
      </c>
      <c r="F993" t="str">
        <f>VLOOKUP(E993,[1]!Species_table[[ID_new]:[Sci_name_new]],2,FALSE)</f>
        <v>Pardarchius sp.</v>
      </c>
      <c r="G993" t="str">
        <f>VLOOKUP(E993,[1]!Species_table[[ID_new]:[fam_new]],3,FALSE)</f>
        <v>SOLEIDAE</v>
      </c>
      <c r="H993" t="s">
        <v>27</v>
      </c>
      <c r="I993">
        <f t="shared" si="15"/>
        <v>0</v>
      </c>
      <c r="J993">
        <v>2.7E-2</v>
      </c>
      <c r="K993">
        <v>1</v>
      </c>
      <c r="L993">
        <v>3</v>
      </c>
      <c r="M993">
        <v>38.16733</v>
      </c>
      <c r="N993">
        <v>18.8185</v>
      </c>
      <c r="O993">
        <v>7</v>
      </c>
      <c r="Q993" t="s">
        <v>38</v>
      </c>
      <c r="R993" s="1">
        <v>41589.666666666664</v>
      </c>
      <c r="S993" s="1">
        <v>41590.322916666664</v>
      </c>
      <c r="T993">
        <v>15.75</v>
      </c>
      <c r="U993">
        <v>315</v>
      </c>
      <c r="V993">
        <v>316</v>
      </c>
      <c r="W993">
        <v>16</v>
      </c>
      <c r="X993">
        <v>7.75</v>
      </c>
    </row>
    <row r="994" spans="1:24" x14ac:dyDescent="0.2">
      <c r="A994">
        <v>2013005</v>
      </c>
      <c r="B994">
        <v>21</v>
      </c>
      <c r="C994">
        <v>2013005021</v>
      </c>
      <c r="D994" t="s">
        <v>90</v>
      </c>
      <c r="E994" t="str">
        <f>VLOOKUP(D994,[1]!Species_table[[SpeciesID]:[ID_new]],5,FALSE)</f>
        <v>SPHSP20</v>
      </c>
      <c r="F994" t="str">
        <f>VLOOKUP(E994,[1]!Species_table[[ID_new]:[Sci_name_new]],2,FALSE)</f>
        <v>Sphyraena qenie</v>
      </c>
      <c r="G994" t="str">
        <f>VLOOKUP(E994,[1]!Species_table[[ID_new]:[fam_new]],3,FALSE)</f>
        <v>SPHYRAENIDAE</v>
      </c>
      <c r="H994" t="s">
        <v>27</v>
      </c>
      <c r="I994">
        <f t="shared" si="15"/>
        <v>0</v>
      </c>
      <c r="J994">
        <v>0.78</v>
      </c>
      <c r="K994">
        <v>1</v>
      </c>
      <c r="L994">
        <v>3</v>
      </c>
      <c r="M994">
        <v>38.16733</v>
      </c>
      <c r="N994">
        <v>18.8185</v>
      </c>
      <c r="O994">
        <v>7</v>
      </c>
      <c r="Q994" t="s">
        <v>38</v>
      </c>
      <c r="R994" s="1">
        <v>41589.666666666664</v>
      </c>
      <c r="S994" s="1">
        <v>41590.322916666664</v>
      </c>
      <c r="T994">
        <v>15.75</v>
      </c>
      <c r="U994">
        <v>315</v>
      </c>
      <c r="V994">
        <v>316</v>
      </c>
      <c r="W994">
        <v>16</v>
      </c>
      <c r="X994">
        <v>7.75</v>
      </c>
    </row>
    <row r="995" spans="1:24" x14ac:dyDescent="0.2">
      <c r="A995">
        <v>2013005</v>
      </c>
      <c r="B995">
        <v>22</v>
      </c>
      <c r="C995">
        <v>2013005022</v>
      </c>
      <c r="D995" t="s">
        <v>72</v>
      </c>
      <c r="E995" t="str">
        <f>VLOOKUP(D995,[1]!Species_table[[SpeciesID]:[ID_new]],5,FALSE)</f>
        <v>EPHPL03</v>
      </c>
      <c r="F995" t="str">
        <f>VLOOKUP(E995,[1]!Species_table[[ID_new]:[Sci_name_new]],2,FALSE)</f>
        <v>Platax orbicularis</v>
      </c>
      <c r="G995" t="str">
        <f>VLOOKUP(E995,[1]!Species_table[[ID_new]:[fam_new]],3,FALSE)</f>
        <v>EPHIPPIDAE</v>
      </c>
      <c r="H995" t="s">
        <v>27</v>
      </c>
      <c r="I995">
        <f t="shared" si="15"/>
        <v>0</v>
      </c>
      <c r="J995">
        <v>2.1</v>
      </c>
      <c r="K995">
        <v>1</v>
      </c>
      <c r="L995">
        <v>14</v>
      </c>
      <c r="M995">
        <v>38.149000000000001</v>
      </c>
      <c r="N995">
        <v>18.807169999999999</v>
      </c>
      <c r="O995">
        <v>7</v>
      </c>
      <c r="Q995" t="s">
        <v>23</v>
      </c>
      <c r="R995" s="1">
        <v>41589.625</v>
      </c>
      <c r="S995" s="1">
        <v>41590.290277777778</v>
      </c>
      <c r="T995">
        <v>15.967000000000001</v>
      </c>
      <c r="U995">
        <v>315</v>
      </c>
      <c r="V995">
        <v>316</v>
      </c>
      <c r="W995">
        <v>15</v>
      </c>
      <c r="X995">
        <v>6.9669999999999996</v>
      </c>
    </row>
    <row r="996" spans="1:24" x14ac:dyDescent="0.2">
      <c r="A996">
        <v>2013005</v>
      </c>
      <c r="B996">
        <v>22</v>
      </c>
      <c r="C996">
        <v>2013005022</v>
      </c>
      <c r="D996" t="s">
        <v>59</v>
      </c>
      <c r="E996" t="str">
        <f>VLOOKUP(D996,[1]!Species_table[[SpeciesID]:[ID_new]],5,FALSE)</f>
        <v>LETLE05</v>
      </c>
      <c r="F996" t="str">
        <f>VLOOKUP(E996,[1]!Species_table[[ID_new]:[Sci_name_new]],2,FALSE)</f>
        <v xml:space="preserve">Lethrinus elongatus </v>
      </c>
      <c r="G996" t="str">
        <f>VLOOKUP(E996,[1]!Species_table[[ID_new]:[fam_new]],3,FALSE)</f>
        <v>LETHRINIDAE</v>
      </c>
      <c r="H996" t="s">
        <v>44</v>
      </c>
      <c r="I996">
        <f t="shared" si="15"/>
        <v>1</v>
      </c>
      <c r="J996">
        <v>2.6</v>
      </c>
      <c r="K996">
        <v>2</v>
      </c>
      <c r="L996">
        <v>14</v>
      </c>
      <c r="M996">
        <v>38.149000000000001</v>
      </c>
      <c r="N996">
        <v>18.807169999999999</v>
      </c>
      <c r="O996">
        <v>7</v>
      </c>
      <c r="Q996" t="s">
        <v>23</v>
      </c>
      <c r="R996" s="1">
        <v>41589.625</v>
      </c>
      <c r="S996" s="1">
        <v>41590.290277777778</v>
      </c>
      <c r="T996">
        <v>15.967000000000001</v>
      </c>
      <c r="U996">
        <v>315</v>
      </c>
      <c r="V996">
        <v>316</v>
      </c>
      <c r="W996">
        <v>15</v>
      </c>
      <c r="X996">
        <v>6.9669999999999996</v>
      </c>
    </row>
    <row r="997" spans="1:24" x14ac:dyDescent="0.2">
      <c r="A997">
        <v>2013005</v>
      </c>
      <c r="B997">
        <v>22</v>
      </c>
      <c r="C997">
        <v>2013005022</v>
      </c>
      <c r="D997" t="s">
        <v>43</v>
      </c>
      <c r="E997" t="str">
        <f>VLOOKUP(D997,[1]!Species_table[[SpeciesID]:[ID_new]],5,FALSE)</f>
        <v>LETLE13</v>
      </c>
      <c r="F997" t="str">
        <f>VLOOKUP(E997,[1]!Species_table[[ID_new]:[Sci_name_new]],2,FALSE)</f>
        <v>Lethrinus mahsena</v>
      </c>
      <c r="G997" t="str">
        <f>VLOOKUP(E997,[1]!Species_table[[ID_new]:[fam_new]],3,FALSE)</f>
        <v>LETHRINIDAE</v>
      </c>
      <c r="H997" t="s">
        <v>44</v>
      </c>
      <c r="I997">
        <f t="shared" si="15"/>
        <v>1</v>
      </c>
      <c r="J997">
        <v>0.54</v>
      </c>
      <c r="K997">
        <v>1</v>
      </c>
      <c r="L997">
        <v>14</v>
      </c>
      <c r="M997">
        <v>38.149000000000001</v>
      </c>
      <c r="N997">
        <v>18.807169999999999</v>
      </c>
      <c r="O997">
        <v>7</v>
      </c>
      <c r="Q997" t="s">
        <v>23</v>
      </c>
      <c r="R997" s="1">
        <v>41589.625</v>
      </c>
      <c r="S997" s="1">
        <v>41590.290277777778</v>
      </c>
      <c r="T997">
        <v>15.967000000000001</v>
      </c>
      <c r="U997">
        <v>315</v>
      </c>
      <c r="V997">
        <v>316</v>
      </c>
      <c r="W997">
        <v>15</v>
      </c>
      <c r="X997">
        <v>6.9669999999999996</v>
      </c>
    </row>
    <row r="998" spans="1:24" x14ac:dyDescent="0.2">
      <c r="A998">
        <v>2013005</v>
      </c>
      <c r="B998">
        <v>22</v>
      </c>
      <c r="C998">
        <v>2013005022</v>
      </c>
      <c r="D998" t="s">
        <v>142</v>
      </c>
      <c r="E998" t="str">
        <f>VLOOKUP(D998,[1]!Species_table[[SpeciesID]:[ID_new]],5,FALSE)</f>
        <v>LETLE29</v>
      </c>
      <c r="F998" t="str">
        <f>VLOOKUP(E998,[1]!Species_table[[ID_new]:[Sci_name_new]],2,FALSE)</f>
        <v>Lethrinus xanthochilus</v>
      </c>
      <c r="G998" t="str">
        <f>VLOOKUP(E998,[1]!Species_table[[ID_new]:[fam_new]],3,FALSE)</f>
        <v>LETHRINIDAE</v>
      </c>
      <c r="H998" t="s">
        <v>44</v>
      </c>
      <c r="I998">
        <f t="shared" si="15"/>
        <v>1</v>
      </c>
      <c r="J998">
        <v>0.82</v>
      </c>
      <c r="K998">
        <v>1</v>
      </c>
      <c r="L998">
        <v>14</v>
      </c>
      <c r="M998">
        <v>38.149000000000001</v>
      </c>
      <c r="N998">
        <v>18.807169999999999</v>
      </c>
      <c r="O998">
        <v>7</v>
      </c>
      <c r="Q998" t="s">
        <v>23</v>
      </c>
      <c r="R998" s="1">
        <v>41589.625</v>
      </c>
      <c r="S998" s="1">
        <v>41590.290277777778</v>
      </c>
      <c r="T998">
        <v>15.967000000000001</v>
      </c>
      <c r="U998">
        <v>315</v>
      </c>
      <c r="V998">
        <v>316</v>
      </c>
      <c r="W998">
        <v>15</v>
      </c>
      <c r="X998">
        <v>6.9669999999999996</v>
      </c>
    </row>
    <row r="999" spans="1:24" x14ac:dyDescent="0.2">
      <c r="A999">
        <v>2013005</v>
      </c>
      <c r="B999">
        <v>22</v>
      </c>
      <c r="C999">
        <v>2013005022</v>
      </c>
      <c r="D999" t="s">
        <v>33</v>
      </c>
      <c r="E999" t="str">
        <f>VLOOKUP(D999,[1]!Species_table[[SpeciesID]:[ID_new]],5,FALSE)</f>
        <v>LUTLU04</v>
      </c>
      <c r="F999" t="str">
        <f>VLOOKUP(E999,[1]!Species_table[[ID_new]:[Sci_name_new]],2,FALSE)</f>
        <v>Lutjanus gibbus</v>
      </c>
      <c r="G999" t="str">
        <f>VLOOKUP(E999,[1]!Species_table[[ID_new]:[fam_new]],3,FALSE)</f>
        <v>LUTJANIDAE</v>
      </c>
      <c r="H999" t="s">
        <v>29</v>
      </c>
      <c r="I999">
        <f t="shared" si="15"/>
        <v>1</v>
      </c>
      <c r="J999">
        <v>0.39</v>
      </c>
      <c r="K999">
        <v>1</v>
      </c>
      <c r="L999">
        <v>14</v>
      </c>
      <c r="M999">
        <v>38.149000000000001</v>
      </c>
      <c r="N999">
        <v>18.807169999999999</v>
      </c>
      <c r="O999">
        <v>7</v>
      </c>
      <c r="Q999" t="s">
        <v>23</v>
      </c>
      <c r="R999" s="1">
        <v>41589.625</v>
      </c>
      <c r="S999" s="1">
        <v>41590.290277777778</v>
      </c>
      <c r="T999">
        <v>15.967000000000001</v>
      </c>
      <c r="U999">
        <v>315</v>
      </c>
      <c r="V999">
        <v>316</v>
      </c>
      <c r="W999">
        <v>15</v>
      </c>
      <c r="X999">
        <v>6.9669999999999996</v>
      </c>
    </row>
    <row r="1000" spans="1:24" x14ac:dyDescent="0.2">
      <c r="A1000">
        <v>2013005</v>
      </c>
      <c r="B1000">
        <v>23</v>
      </c>
      <c r="C1000">
        <v>2013005023</v>
      </c>
      <c r="D1000" t="s">
        <v>26</v>
      </c>
      <c r="E1000" t="str">
        <f>VLOOKUP(D1000,[1]!Species_table[[SpeciesID]:[ID_new]],5,FALSE)</f>
        <v>NOCATCH</v>
      </c>
      <c r="F1000" t="str">
        <f>VLOOKUP(E1000,[1]!Species_table[[ID_new]:[Sci_name_new]],2,FALSE)</f>
        <v>NO CATCH</v>
      </c>
      <c r="G1000" t="str">
        <f>VLOOKUP(E1000,[1]!Species_table[[ID_new]:[fam_new]],3,FALSE)</f>
        <v>NO CATCH</v>
      </c>
      <c r="H1000" t="s">
        <v>27</v>
      </c>
      <c r="I1000">
        <f t="shared" si="15"/>
        <v>0</v>
      </c>
      <c r="J1000">
        <v>0</v>
      </c>
      <c r="K1000">
        <v>0</v>
      </c>
      <c r="L1000">
        <v>35</v>
      </c>
      <c r="M1000">
        <v>38.149000000000001</v>
      </c>
      <c r="N1000">
        <v>18.797329999999999</v>
      </c>
      <c r="O1000">
        <v>7</v>
      </c>
      <c r="Q1000" t="s">
        <v>23</v>
      </c>
      <c r="R1000" s="1">
        <v>41589.632638888892</v>
      </c>
      <c r="S1000" s="1">
        <v>41590.329861111109</v>
      </c>
      <c r="T1000">
        <v>16.733000000000001</v>
      </c>
      <c r="U1000">
        <v>315</v>
      </c>
      <c r="V1000">
        <v>316</v>
      </c>
      <c r="W1000">
        <v>15.183</v>
      </c>
      <c r="X1000">
        <v>7.9169999999999998</v>
      </c>
    </row>
    <row r="1001" spans="1:24" x14ac:dyDescent="0.2">
      <c r="A1001">
        <v>2013005</v>
      </c>
      <c r="B1001">
        <v>24</v>
      </c>
      <c r="C1001">
        <v>2013005024</v>
      </c>
      <c r="D1001" t="s">
        <v>26</v>
      </c>
      <c r="E1001" t="str">
        <f>VLOOKUP(D1001,[1]!Species_table[[SpeciesID]:[ID_new]],5,FALSE)</f>
        <v>NOCATCH</v>
      </c>
      <c r="F1001" t="str">
        <f>VLOOKUP(E1001,[1]!Species_table[[ID_new]:[Sci_name_new]],2,FALSE)</f>
        <v>NO CATCH</v>
      </c>
      <c r="G1001" t="str">
        <f>VLOOKUP(E1001,[1]!Species_table[[ID_new]:[fam_new]],3,FALSE)</f>
        <v>NO CATCH</v>
      </c>
      <c r="H1001" t="s">
        <v>27</v>
      </c>
      <c r="I1001">
        <f t="shared" si="15"/>
        <v>0</v>
      </c>
      <c r="J1001">
        <v>0</v>
      </c>
      <c r="K1001">
        <v>0</v>
      </c>
      <c r="L1001">
        <v>35</v>
      </c>
      <c r="M1001">
        <v>38.149000000000001</v>
      </c>
      <c r="N1001">
        <v>18.794329999999999</v>
      </c>
      <c r="O1001">
        <v>7</v>
      </c>
      <c r="Q1001" t="s">
        <v>23</v>
      </c>
      <c r="R1001" s="1">
        <v>41589.63958333333</v>
      </c>
      <c r="S1001" s="1">
        <v>41590.311805555553</v>
      </c>
      <c r="T1001">
        <v>16.132999999999999</v>
      </c>
      <c r="U1001">
        <v>315</v>
      </c>
      <c r="V1001">
        <v>316</v>
      </c>
      <c r="W1001">
        <v>15.35</v>
      </c>
      <c r="X1001">
        <v>7.4829999999999997</v>
      </c>
    </row>
    <row r="1002" spans="1:24" x14ac:dyDescent="0.2">
      <c r="A1002">
        <v>2013005</v>
      </c>
      <c r="B1002">
        <v>25</v>
      </c>
      <c r="C1002">
        <v>2013005025</v>
      </c>
      <c r="D1002" t="s">
        <v>26</v>
      </c>
      <c r="E1002" t="str">
        <f>VLOOKUP(D1002,[1]!Species_table[[SpeciesID]:[ID_new]],5,FALSE)</f>
        <v>NOCATCH</v>
      </c>
      <c r="F1002" t="str">
        <f>VLOOKUP(E1002,[1]!Species_table[[ID_new]:[Sci_name_new]],2,FALSE)</f>
        <v>NO CATCH</v>
      </c>
      <c r="G1002" t="str">
        <f>VLOOKUP(E1002,[1]!Species_table[[ID_new]:[fam_new]],3,FALSE)</f>
        <v>NO CATCH</v>
      </c>
      <c r="H1002" t="s">
        <v>27</v>
      </c>
      <c r="I1002">
        <f t="shared" si="15"/>
        <v>0</v>
      </c>
      <c r="J1002">
        <v>0</v>
      </c>
      <c r="K1002">
        <v>0</v>
      </c>
      <c r="L1002">
        <v>36</v>
      </c>
      <c r="M1002">
        <v>38.146830000000001</v>
      </c>
      <c r="N1002">
        <v>18.79233</v>
      </c>
      <c r="O1002">
        <v>7</v>
      </c>
      <c r="Q1002" t="s">
        <v>23</v>
      </c>
      <c r="R1002" s="1">
        <v>41589.645138888889</v>
      </c>
      <c r="S1002" s="1">
        <v>41590.318055555559</v>
      </c>
      <c r="T1002">
        <v>16.149999999999999</v>
      </c>
      <c r="U1002">
        <v>315</v>
      </c>
      <c r="V1002">
        <v>316</v>
      </c>
      <c r="W1002">
        <v>15.483000000000001</v>
      </c>
      <c r="X1002">
        <v>7.633</v>
      </c>
    </row>
    <row r="1003" spans="1:24" x14ac:dyDescent="0.2">
      <c r="A1003">
        <v>2013005</v>
      </c>
      <c r="B1003">
        <v>26</v>
      </c>
      <c r="C1003">
        <v>2013005026</v>
      </c>
      <c r="D1003" t="s">
        <v>26</v>
      </c>
      <c r="E1003" t="str">
        <f>VLOOKUP(D1003,[1]!Species_table[[SpeciesID]:[ID_new]],5,FALSE)</f>
        <v>NOCATCH</v>
      </c>
      <c r="F1003" t="str">
        <f>VLOOKUP(E1003,[1]!Species_table[[ID_new]:[Sci_name_new]],2,FALSE)</f>
        <v>NO CATCH</v>
      </c>
      <c r="G1003" t="str">
        <f>VLOOKUP(E1003,[1]!Species_table[[ID_new]:[fam_new]],3,FALSE)</f>
        <v>NO CATCH</v>
      </c>
      <c r="H1003" t="s">
        <v>27</v>
      </c>
      <c r="I1003">
        <f t="shared" si="15"/>
        <v>0</v>
      </c>
      <c r="J1003">
        <v>0</v>
      </c>
      <c r="K1003">
        <v>0</v>
      </c>
      <c r="L1003">
        <v>37</v>
      </c>
      <c r="M1003">
        <v>38.136499999999998</v>
      </c>
      <c r="N1003">
        <v>18.786169999999998</v>
      </c>
      <c r="O1003">
        <v>7</v>
      </c>
      <c r="Q1003" t="s">
        <v>23</v>
      </c>
      <c r="R1003" s="1">
        <v>41589.654166666667</v>
      </c>
      <c r="S1003" s="1">
        <v>41590.324305555558</v>
      </c>
      <c r="T1003">
        <v>16.082999999999998</v>
      </c>
      <c r="U1003">
        <v>315</v>
      </c>
      <c r="V1003">
        <v>316</v>
      </c>
      <c r="W1003">
        <v>15.7</v>
      </c>
      <c r="X1003">
        <v>7.7830000000000004</v>
      </c>
    </row>
    <row r="1004" spans="1:24" x14ac:dyDescent="0.2">
      <c r="A1004">
        <v>2013005</v>
      </c>
      <c r="B1004">
        <v>27</v>
      </c>
      <c r="C1004">
        <v>2013005027</v>
      </c>
      <c r="D1004" t="s">
        <v>26</v>
      </c>
      <c r="E1004" t="str">
        <f>VLOOKUP(D1004,[1]!Species_table[[SpeciesID]:[ID_new]],5,FALSE)</f>
        <v>NOCATCH</v>
      </c>
      <c r="F1004" t="str">
        <f>VLOOKUP(E1004,[1]!Species_table[[ID_new]:[Sci_name_new]],2,FALSE)</f>
        <v>NO CATCH</v>
      </c>
      <c r="G1004" t="str">
        <f>VLOOKUP(E1004,[1]!Species_table[[ID_new]:[fam_new]],3,FALSE)</f>
        <v>NO CATCH</v>
      </c>
      <c r="H1004" t="s">
        <v>27</v>
      </c>
      <c r="I1004">
        <f t="shared" si="15"/>
        <v>0</v>
      </c>
      <c r="J1004">
        <v>0</v>
      </c>
      <c r="K1004">
        <v>0</v>
      </c>
      <c r="L1004">
        <v>37</v>
      </c>
      <c r="M1004">
        <v>38.128</v>
      </c>
      <c r="N1004">
        <v>18.781330000000001</v>
      </c>
      <c r="O1004">
        <v>7</v>
      </c>
      <c r="Q1004" t="s">
        <v>23</v>
      </c>
      <c r="R1004" s="1">
        <v>41589.661805555559</v>
      </c>
      <c r="S1004" s="1">
        <v>41590.335416666669</v>
      </c>
      <c r="T1004">
        <v>16.167000000000002</v>
      </c>
      <c r="U1004">
        <v>315</v>
      </c>
      <c r="V1004">
        <v>316</v>
      </c>
      <c r="W1004">
        <v>15.882999999999999</v>
      </c>
      <c r="X1004">
        <v>8.0500000000000007</v>
      </c>
    </row>
    <row r="1005" spans="1:24" x14ac:dyDescent="0.2">
      <c r="A1005">
        <v>2013005</v>
      </c>
      <c r="B1005">
        <v>28</v>
      </c>
      <c r="C1005">
        <v>2013005028</v>
      </c>
      <c r="D1005" t="s">
        <v>26</v>
      </c>
      <c r="E1005" t="str">
        <f>VLOOKUP(D1005,[1]!Species_table[[SpeciesID]:[ID_new]],5,FALSE)</f>
        <v>NOCATCH</v>
      </c>
      <c r="F1005" t="str">
        <f>VLOOKUP(E1005,[1]!Species_table[[ID_new]:[Sci_name_new]],2,FALSE)</f>
        <v>NO CATCH</v>
      </c>
      <c r="G1005" t="str">
        <f>VLOOKUP(E1005,[1]!Species_table[[ID_new]:[fam_new]],3,FALSE)</f>
        <v>NO CATCH</v>
      </c>
      <c r="H1005" t="s">
        <v>27</v>
      </c>
      <c r="I1005">
        <f t="shared" si="15"/>
        <v>0</v>
      </c>
      <c r="J1005">
        <v>0</v>
      </c>
      <c r="K1005">
        <v>0</v>
      </c>
      <c r="L1005">
        <v>35</v>
      </c>
      <c r="M1005">
        <v>38.115670000000001</v>
      </c>
      <c r="N1005">
        <v>18.77533</v>
      </c>
      <c r="O1005">
        <v>7</v>
      </c>
      <c r="Q1005" t="s">
        <v>23</v>
      </c>
      <c r="R1005" s="1">
        <v>41589.670138888891</v>
      </c>
      <c r="S1005" s="1">
        <v>41590.353472222225</v>
      </c>
      <c r="T1005">
        <v>16.399999999999999</v>
      </c>
      <c r="U1005">
        <v>315</v>
      </c>
      <c r="V1005">
        <v>316</v>
      </c>
      <c r="W1005">
        <v>16.082999999999998</v>
      </c>
      <c r="X1005">
        <v>8.4830000000000005</v>
      </c>
    </row>
    <row r="1006" spans="1:24" x14ac:dyDescent="0.2">
      <c r="A1006">
        <v>2013005</v>
      </c>
      <c r="B1006">
        <v>29</v>
      </c>
      <c r="C1006">
        <v>2013005029</v>
      </c>
      <c r="D1006" t="s">
        <v>26</v>
      </c>
      <c r="E1006" t="str">
        <f>VLOOKUP(D1006,[1]!Species_table[[SpeciesID]:[ID_new]],5,FALSE)</f>
        <v>NOCATCH</v>
      </c>
      <c r="F1006" t="str">
        <f>VLOOKUP(E1006,[1]!Species_table[[ID_new]:[Sci_name_new]],2,FALSE)</f>
        <v>NO CATCH</v>
      </c>
      <c r="G1006" t="str">
        <f>VLOOKUP(E1006,[1]!Species_table[[ID_new]:[fam_new]],3,FALSE)</f>
        <v>NO CATCH</v>
      </c>
      <c r="H1006" t="s">
        <v>27</v>
      </c>
      <c r="I1006">
        <f t="shared" si="15"/>
        <v>0</v>
      </c>
      <c r="J1006">
        <v>0</v>
      </c>
      <c r="K1006">
        <v>0</v>
      </c>
      <c r="L1006">
        <v>34</v>
      </c>
      <c r="M1006">
        <v>38.111499999999999</v>
      </c>
      <c r="N1006">
        <v>18.774329999999999</v>
      </c>
      <c r="O1006">
        <v>7</v>
      </c>
      <c r="Q1006" t="s">
        <v>23</v>
      </c>
      <c r="R1006" s="1">
        <v>41589.681250000001</v>
      </c>
      <c r="S1006" s="1">
        <v>41590.345138888886</v>
      </c>
      <c r="T1006">
        <v>15.933</v>
      </c>
      <c r="U1006">
        <v>315</v>
      </c>
      <c r="V1006">
        <v>316</v>
      </c>
      <c r="W1006">
        <v>16.350000000000001</v>
      </c>
      <c r="X1006">
        <v>8.2829999999999995</v>
      </c>
    </row>
    <row r="1007" spans="1:24" x14ac:dyDescent="0.2">
      <c r="A1007">
        <v>2013005</v>
      </c>
      <c r="B1007">
        <v>30</v>
      </c>
      <c r="C1007">
        <v>2013005030</v>
      </c>
      <c r="D1007" t="s">
        <v>26</v>
      </c>
      <c r="E1007" t="str">
        <f>VLOOKUP(D1007,[1]!Species_table[[SpeciesID]:[ID_new]],5,FALSE)</f>
        <v>NOCATCH</v>
      </c>
      <c r="F1007" t="str">
        <f>VLOOKUP(E1007,[1]!Species_table[[ID_new]:[Sci_name_new]],2,FALSE)</f>
        <v>NO CATCH</v>
      </c>
      <c r="G1007" t="str">
        <f>VLOOKUP(E1007,[1]!Species_table[[ID_new]:[fam_new]],3,FALSE)</f>
        <v>NO CATCH</v>
      </c>
      <c r="H1007" t="s">
        <v>27</v>
      </c>
      <c r="I1007">
        <f t="shared" si="15"/>
        <v>0</v>
      </c>
      <c r="J1007">
        <v>0</v>
      </c>
      <c r="K1007">
        <v>0</v>
      </c>
      <c r="L1007">
        <v>11</v>
      </c>
      <c r="M1007">
        <v>38.161830000000002</v>
      </c>
      <c r="N1007">
        <v>18.77</v>
      </c>
      <c r="O1007">
        <v>7</v>
      </c>
      <c r="Q1007" t="s">
        <v>23</v>
      </c>
      <c r="R1007" s="1">
        <v>41589.706250000003</v>
      </c>
      <c r="S1007" s="1">
        <v>41590.372916666667</v>
      </c>
      <c r="T1007">
        <v>16</v>
      </c>
      <c r="U1007">
        <v>315</v>
      </c>
      <c r="V1007">
        <v>316</v>
      </c>
      <c r="W1007">
        <v>16.95</v>
      </c>
      <c r="X1007">
        <v>8.9499999999999993</v>
      </c>
    </row>
    <row r="1008" spans="1:24" x14ac:dyDescent="0.2">
      <c r="A1008">
        <v>2013005</v>
      </c>
      <c r="B1008">
        <v>31</v>
      </c>
      <c r="C1008">
        <v>2013005031</v>
      </c>
      <c r="D1008" t="s">
        <v>26</v>
      </c>
      <c r="E1008" t="str">
        <f>VLOOKUP(D1008,[1]!Species_table[[SpeciesID]:[ID_new]],5,FALSE)</f>
        <v>NOCATCH</v>
      </c>
      <c r="F1008" t="str">
        <f>VLOOKUP(E1008,[1]!Species_table[[ID_new]:[Sci_name_new]],2,FALSE)</f>
        <v>NO CATCH</v>
      </c>
      <c r="G1008" t="str">
        <f>VLOOKUP(E1008,[1]!Species_table[[ID_new]:[fam_new]],3,FALSE)</f>
        <v>NO CATCH</v>
      </c>
      <c r="H1008" t="s">
        <v>27</v>
      </c>
      <c r="I1008">
        <f t="shared" si="15"/>
        <v>0</v>
      </c>
      <c r="J1008">
        <v>0</v>
      </c>
      <c r="K1008">
        <v>0</v>
      </c>
      <c r="L1008">
        <v>14</v>
      </c>
      <c r="M1008">
        <v>38.16733</v>
      </c>
      <c r="N1008">
        <v>18.76717</v>
      </c>
      <c r="O1008">
        <v>7</v>
      </c>
      <c r="Q1008" t="s">
        <v>23</v>
      </c>
      <c r="R1008" s="1">
        <v>41589.714583333334</v>
      </c>
      <c r="S1008" s="1">
        <v>41590.378472222219</v>
      </c>
      <c r="T1008">
        <v>15.933</v>
      </c>
      <c r="U1008">
        <v>315</v>
      </c>
      <c r="V1008">
        <v>316</v>
      </c>
      <c r="W1008">
        <v>17.149999999999999</v>
      </c>
      <c r="X1008">
        <v>9.0830000000000002</v>
      </c>
    </row>
    <row r="1009" spans="1:24" x14ac:dyDescent="0.2">
      <c r="A1009">
        <v>2013005</v>
      </c>
      <c r="B1009">
        <v>32</v>
      </c>
      <c r="C1009">
        <v>2013005032</v>
      </c>
      <c r="D1009" t="s">
        <v>33</v>
      </c>
      <c r="E1009" t="str">
        <f>VLOOKUP(D1009,[1]!Species_table[[SpeciesID]:[ID_new]],5,FALSE)</f>
        <v>LUTLU04</v>
      </c>
      <c r="F1009" t="str">
        <f>VLOOKUP(E1009,[1]!Species_table[[ID_new]:[Sci_name_new]],2,FALSE)</f>
        <v>Lutjanus gibbus</v>
      </c>
      <c r="G1009" t="str">
        <f>VLOOKUP(E1009,[1]!Species_table[[ID_new]:[fam_new]],3,FALSE)</f>
        <v>LUTJANIDAE</v>
      </c>
      <c r="H1009" t="s">
        <v>29</v>
      </c>
      <c r="I1009">
        <f t="shared" si="15"/>
        <v>1</v>
      </c>
      <c r="J1009">
        <v>3.08</v>
      </c>
      <c r="K1009">
        <v>4</v>
      </c>
      <c r="L1009">
        <v>17</v>
      </c>
      <c r="M1009">
        <v>38.170830000000002</v>
      </c>
      <c r="N1009">
        <v>18.766999999999999</v>
      </c>
      <c r="O1009">
        <v>7</v>
      </c>
      <c r="Q1009" t="s">
        <v>23</v>
      </c>
      <c r="R1009" s="1">
        <v>41589.723611111112</v>
      </c>
      <c r="S1009" s="1">
        <v>41590.384722222225</v>
      </c>
      <c r="T1009">
        <v>15.867000000000001</v>
      </c>
      <c r="U1009">
        <v>315</v>
      </c>
      <c r="V1009">
        <v>316</v>
      </c>
      <c r="W1009">
        <v>17.367000000000001</v>
      </c>
      <c r="X1009">
        <v>9.2330000000000005</v>
      </c>
    </row>
    <row r="1010" spans="1:24" x14ac:dyDescent="0.2">
      <c r="A1010">
        <v>2013005</v>
      </c>
      <c r="B1010">
        <v>32</v>
      </c>
      <c r="C1010">
        <v>2013005032</v>
      </c>
      <c r="D1010" t="s">
        <v>47</v>
      </c>
      <c r="E1010" t="str">
        <f>VLOOKUP(D1010,[1]!Species_table[[SpeciesID]:[ID_new]],5,FALSE)</f>
        <v>SEREP07</v>
      </c>
      <c r="F1010" t="str">
        <f>VLOOKUP(E1010,[1]!Species_table[[ID_new]:[Sci_name_new]],2,FALSE)</f>
        <v>Epinephelus tauvina</v>
      </c>
      <c r="G1010" t="str">
        <f>VLOOKUP(E1010,[1]!Species_table[[ID_new]:[fam_new]],3,FALSE)</f>
        <v>SERRANIDAE</v>
      </c>
      <c r="H1010" t="s">
        <v>36</v>
      </c>
      <c r="I1010">
        <f t="shared" si="15"/>
        <v>1</v>
      </c>
      <c r="J1010">
        <v>6</v>
      </c>
      <c r="K1010">
        <v>1</v>
      </c>
      <c r="L1010">
        <v>17</v>
      </c>
      <c r="M1010">
        <v>38.170830000000002</v>
      </c>
      <c r="N1010">
        <v>18.766999999999999</v>
      </c>
      <c r="O1010">
        <v>7</v>
      </c>
      <c r="Q1010" t="s">
        <v>23</v>
      </c>
      <c r="R1010" s="1">
        <v>41589.723611111112</v>
      </c>
      <c r="S1010" s="1">
        <v>41590.384722222225</v>
      </c>
      <c r="T1010">
        <v>15.867000000000001</v>
      </c>
      <c r="U1010">
        <v>315</v>
      </c>
      <c r="V1010">
        <v>316</v>
      </c>
      <c r="W1010">
        <v>17.367000000000001</v>
      </c>
      <c r="X1010">
        <v>9.2330000000000005</v>
      </c>
    </row>
    <row r="1011" spans="1:24" x14ac:dyDescent="0.2">
      <c r="A1011">
        <v>2013005</v>
      </c>
      <c r="B1011">
        <v>33</v>
      </c>
      <c r="C1011">
        <v>2013005033</v>
      </c>
      <c r="D1011" t="s">
        <v>43</v>
      </c>
      <c r="E1011" t="str">
        <f>VLOOKUP(D1011,[1]!Species_table[[SpeciesID]:[ID_new]],5,FALSE)</f>
        <v>LETLE13</v>
      </c>
      <c r="F1011" t="str">
        <f>VLOOKUP(E1011,[1]!Species_table[[ID_new]:[Sci_name_new]],2,FALSE)</f>
        <v>Lethrinus mahsena</v>
      </c>
      <c r="G1011" t="str">
        <f>VLOOKUP(E1011,[1]!Species_table[[ID_new]:[fam_new]],3,FALSE)</f>
        <v>LETHRINIDAE</v>
      </c>
      <c r="H1011" t="s">
        <v>44</v>
      </c>
      <c r="I1011">
        <f t="shared" si="15"/>
        <v>1</v>
      </c>
      <c r="J1011">
        <v>0.94</v>
      </c>
      <c r="K1011">
        <v>2</v>
      </c>
      <c r="L1011">
        <v>13</v>
      </c>
      <c r="M1011">
        <v>38.16733</v>
      </c>
      <c r="N1011">
        <v>18.792000000000002</v>
      </c>
      <c r="O1011">
        <v>7</v>
      </c>
      <c r="Q1011" t="s">
        <v>23</v>
      </c>
      <c r="R1011" s="1">
        <v>41589.739583333336</v>
      </c>
      <c r="S1011" s="1">
        <v>41590.398611111108</v>
      </c>
      <c r="T1011">
        <v>15.817</v>
      </c>
      <c r="U1011">
        <v>315</v>
      </c>
      <c r="V1011">
        <v>316</v>
      </c>
      <c r="W1011">
        <v>17.75</v>
      </c>
      <c r="X1011">
        <v>9.5670000000000002</v>
      </c>
    </row>
    <row r="1012" spans="1:24" x14ac:dyDescent="0.2">
      <c r="A1012">
        <v>2013005</v>
      </c>
      <c r="B1012">
        <v>33</v>
      </c>
      <c r="C1012">
        <v>2013005033</v>
      </c>
      <c r="D1012" t="s">
        <v>33</v>
      </c>
      <c r="E1012" t="str">
        <f>VLOOKUP(D1012,[1]!Species_table[[SpeciesID]:[ID_new]],5,FALSE)</f>
        <v>LUTLU04</v>
      </c>
      <c r="F1012" t="str">
        <f>VLOOKUP(E1012,[1]!Species_table[[ID_new]:[Sci_name_new]],2,FALSE)</f>
        <v>Lutjanus gibbus</v>
      </c>
      <c r="G1012" t="str">
        <f>VLOOKUP(E1012,[1]!Species_table[[ID_new]:[fam_new]],3,FALSE)</f>
        <v>LUTJANIDAE</v>
      </c>
      <c r="H1012" t="s">
        <v>29</v>
      </c>
      <c r="I1012">
        <f t="shared" si="15"/>
        <v>1</v>
      </c>
      <c r="J1012">
        <v>1.81</v>
      </c>
      <c r="K1012">
        <v>3</v>
      </c>
      <c r="L1012">
        <v>13</v>
      </c>
      <c r="M1012">
        <v>38.16733</v>
      </c>
      <c r="N1012">
        <v>18.792000000000002</v>
      </c>
      <c r="O1012">
        <v>7</v>
      </c>
      <c r="Q1012" t="s">
        <v>23</v>
      </c>
      <c r="R1012" s="1">
        <v>41589.739583333336</v>
      </c>
      <c r="S1012" s="1">
        <v>41590.398611111108</v>
      </c>
      <c r="T1012">
        <v>15.817</v>
      </c>
      <c r="U1012">
        <v>315</v>
      </c>
      <c r="V1012">
        <v>316</v>
      </c>
      <c r="W1012">
        <v>17.75</v>
      </c>
      <c r="X1012">
        <v>9.5670000000000002</v>
      </c>
    </row>
    <row r="1013" spans="1:24" x14ac:dyDescent="0.2">
      <c r="A1013">
        <v>2013005</v>
      </c>
      <c r="B1013">
        <v>34</v>
      </c>
      <c r="C1013">
        <v>2013005034</v>
      </c>
      <c r="D1013" t="s">
        <v>154</v>
      </c>
      <c r="E1013" t="str">
        <f>VLOOKUP(D1013,[1]!Species_table[[SpeciesID]:[ID_new]],5,FALSE)</f>
        <v>ALBAL04</v>
      </c>
      <c r="F1013" t="str">
        <f>VLOOKUP(E1013,[1]!Species_table[[ID_new]:[Sci_name_new]],2,FALSE)</f>
        <v>Albula glossodonta</v>
      </c>
      <c r="G1013" t="str">
        <f>VLOOKUP(E1013,[1]!Species_table[[ID_new]:[fam_new]],3,FALSE)</f>
        <v>ALBULIDAE</v>
      </c>
      <c r="H1013" t="s">
        <v>27</v>
      </c>
      <c r="I1013">
        <f t="shared" si="15"/>
        <v>0</v>
      </c>
      <c r="J1013">
        <v>1.52</v>
      </c>
      <c r="K1013">
        <v>2</v>
      </c>
      <c r="L1013">
        <v>2.5</v>
      </c>
      <c r="M1013">
        <v>38.152329999999999</v>
      </c>
      <c r="N1013">
        <v>18.822500000000002</v>
      </c>
      <c r="O1013">
        <v>7</v>
      </c>
      <c r="Q1013" t="s">
        <v>38</v>
      </c>
      <c r="R1013" s="1">
        <v>41590.6875</v>
      </c>
      <c r="S1013" s="1">
        <v>41591.288194444445</v>
      </c>
      <c r="T1013">
        <v>14.417</v>
      </c>
      <c r="U1013">
        <v>316</v>
      </c>
      <c r="V1013">
        <v>317</v>
      </c>
      <c r="W1013">
        <v>16.5</v>
      </c>
      <c r="X1013">
        <v>6.9169999999999998</v>
      </c>
    </row>
    <row r="1014" spans="1:24" x14ac:dyDescent="0.2">
      <c r="A1014">
        <v>2013005</v>
      </c>
      <c r="B1014">
        <v>34</v>
      </c>
      <c r="C1014">
        <v>2013005034</v>
      </c>
      <c r="D1014" t="s">
        <v>161</v>
      </c>
      <c r="E1014" t="str">
        <f>VLOOKUP(D1014,[1]!Species_table[[SpeciesID]:[ID_new]],5,FALSE)</f>
        <v>BOTBO04</v>
      </c>
      <c r="F1014" t="str">
        <f>VLOOKUP(E1014,[1]!Species_table[[ID_new]:[Sci_name_new]],2,FALSE)</f>
        <v>Bothus pantherinus</v>
      </c>
      <c r="G1014" t="str">
        <f>VLOOKUP(E1014,[1]!Species_table[[ID_new]:[fam_new]],3,FALSE)</f>
        <v>BOTHIDAE</v>
      </c>
      <c r="H1014" t="s">
        <v>27</v>
      </c>
      <c r="I1014">
        <f t="shared" si="15"/>
        <v>0</v>
      </c>
      <c r="J1014">
        <v>2.1999999999999999E-2</v>
      </c>
      <c r="K1014">
        <v>1</v>
      </c>
      <c r="L1014">
        <v>2.5</v>
      </c>
      <c r="M1014">
        <v>38.152329999999999</v>
      </c>
      <c r="N1014">
        <v>18.822500000000002</v>
      </c>
      <c r="O1014">
        <v>7</v>
      </c>
      <c r="Q1014" t="s">
        <v>38</v>
      </c>
      <c r="R1014" s="1">
        <v>41590.6875</v>
      </c>
      <c r="S1014" s="1">
        <v>41591.288194444445</v>
      </c>
      <c r="T1014">
        <v>14.417</v>
      </c>
      <c r="U1014">
        <v>316</v>
      </c>
      <c r="V1014">
        <v>317</v>
      </c>
      <c r="W1014">
        <v>16.5</v>
      </c>
      <c r="X1014">
        <v>6.9169999999999998</v>
      </c>
    </row>
    <row r="1015" spans="1:24" x14ac:dyDescent="0.2">
      <c r="A1015">
        <v>2013005</v>
      </c>
      <c r="B1015">
        <v>34</v>
      </c>
      <c r="C1015">
        <v>2013005034</v>
      </c>
      <c r="D1015" t="s">
        <v>162</v>
      </c>
      <c r="E1015" t="str">
        <f>VLOOKUP(D1015,[1]!Species_table[[SpeciesID]:[ID_new]],5,FALSE)</f>
        <v>CARCA00</v>
      </c>
      <c r="F1015" t="str">
        <f>VLOOKUP(E1015,[1]!Species_table[[ID_new]:[Sci_name_new]],2,FALSE)</f>
        <v>Caranx sp.</v>
      </c>
      <c r="G1015" t="str">
        <f>VLOOKUP(E1015,[1]!Species_table[[ID_new]:[fam_new]],3,FALSE)</f>
        <v>CARANGIDAE</v>
      </c>
      <c r="H1015" t="s">
        <v>22</v>
      </c>
      <c r="I1015">
        <f t="shared" si="15"/>
        <v>1</v>
      </c>
      <c r="J1015">
        <v>0.74</v>
      </c>
      <c r="K1015">
        <v>1</v>
      </c>
      <c r="L1015">
        <v>2.5</v>
      </c>
      <c r="M1015">
        <v>38.152329999999999</v>
      </c>
      <c r="N1015">
        <v>18.822500000000002</v>
      </c>
      <c r="O1015">
        <v>7</v>
      </c>
      <c r="Q1015" t="s">
        <v>38</v>
      </c>
      <c r="R1015" s="1">
        <v>41590.6875</v>
      </c>
      <c r="S1015" s="1">
        <v>41591.288194444445</v>
      </c>
      <c r="T1015">
        <v>14.417</v>
      </c>
      <c r="U1015">
        <v>316</v>
      </c>
      <c r="V1015">
        <v>317</v>
      </c>
      <c r="W1015">
        <v>16.5</v>
      </c>
      <c r="X1015">
        <v>6.9169999999999998</v>
      </c>
    </row>
    <row r="1016" spans="1:24" x14ac:dyDescent="0.2">
      <c r="A1016">
        <v>2013005</v>
      </c>
      <c r="B1016">
        <v>34</v>
      </c>
      <c r="C1016">
        <v>2013005034</v>
      </c>
      <c r="D1016" t="s">
        <v>163</v>
      </c>
      <c r="E1016" t="str">
        <f>VLOOKUP(D1016,[1]!Species_table[[SpeciesID]:[ID_new]],5,FALSE)</f>
        <v>CARGN01</v>
      </c>
      <c r="F1016" t="str">
        <f>VLOOKUP(E1016,[1]!Species_table[[ID_new]:[Sci_name_new]],2,FALSE)</f>
        <v>Gnathonodon speciosus</v>
      </c>
      <c r="G1016" t="str">
        <f>VLOOKUP(E1016,[1]!Species_table[[ID_new]:[fam_new]],3,FALSE)</f>
        <v>CARANGIDAE</v>
      </c>
      <c r="H1016" t="s">
        <v>22</v>
      </c>
      <c r="I1016">
        <f t="shared" si="15"/>
        <v>1</v>
      </c>
      <c r="J1016">
        <v>0.38400000000000001</v>
      </c>
      <c r="K1016">
        <v>2</v>
      </c>
      <c r="L1016">
        <v>2.5</v>
      </c>
      <c r="M1016">
        <v>38.152329999999999</v>
      </c>
      <c r="N1016">
        <v>18.822500000000002</v>
      </c>
      <c r="O1016">
        <v>7</v>
      </c>
      <c r="Q1016" t="s">
        <v>38</v>
      </c>
      <c r="R1016" s="1">
        <v>41590.6875</v>
      </c>
      <c r="S1016" s="1">
        <v>41591.288194444445</v>
      </c>
      <c r="T1016">
        <v>14.417</v>
      </c>
      <c r="U1016">
        <v>316</v>
      </c>
      <c r="V1016">
        <v>317</v>
      </c>
      <c r="W1016">
        <v>16.5</v>
      </c>
      <c r="X1016">
        <v>6.9169999999999998</v>
      </c>
    </row>
    <row r="1017" spans="1:24" x14ac:dyDescent="0.2">
      <c r="A1017">
        <v>2013005</v>
      </c>
      <c r="B1017">
        <v>34</v>
      </c>
      <c r="C1017">
        <v>2013005034</v>
      </c>
      <c r="D1017" t="s">
        <v>163</v>
      </c>
      <c r="E1017" t="str">
        <f>VLOOKUP(D1017,[1]!Species_table[[SpeciesID]:[ID_new]],5,FALSE)</f>
        <v>CARGN01</v>
      </c>
      <c r="F1017" t="str">
        <f>VLOOKUP(E1017,[1]!Species_table[[ID_new]:[Sci_name_new]],2,FALSE)</f>
        <v>Gnathonodon speciosus</v>
      </c>
      <c r="G1017" t="str">
        <f>VLOOKUP(E1017,[1]!Species_table[[ID_new]:[fam_new]],3,FALSE)</f>
        <v>CARANGIDAE</v>
      </c>
      <c r="H1017" t="s">
        <v>22</v>
      </c>
      <c r="I1017">
        <f t="shared" si="15"/>
        <v>1</v>
      </c>
      <c r="J1017">
        <v>0.38400000000000001</v>
      </c>
      <c r="K1017">
        <v>2</v>
      </c>
      <c r="L1017">
        <v>2.5</v>
      </c>
      <c r="M1017">
        <v>38.152329999999999</v>
      </c>
      <c r="N1017">
        <v>18.822500000000002</v>
      </c>
      <c r="O1017">
        <v>7</v>
      </c>
      <c r="Q1017" t="s">
        <v>38</v>
      </c>
      <c r="R1017" s="1">
        <v>41590.6875</v>
      </c>
      <c r="S1017" s="1">
        <v>41591.288194444445</v>
      </c>
      <c r="T1017">
        <v>14.417</v>
      </c>
      <c r="U1017">
        <v>316</v>
      </c>
      <c r="V1017">
        <v>317</v>
      </c>
      <c r="W1017">
        <v>16.5</v>
      </c>
      <c r="X1017">
        <v>6.9169999999999998</v>
      </c>
    </row>
    <row r="1018" spans="1:24" x14ac:dyDescent="0.2">
      <c r="A1018">
        <v>2013005</v>
      </c>
      <c r="B1018">
        <v>34</v>
      </c>
      <c r="C1018">
        <v>2013005034</v>
      </c>
      <c r="D1018" t="s">
        <v>70</v>
      </c>
      <c r="E1018" t="str">
        <f>VLOOKUP(D1018,[1]!Species_table[[SpeciesID]:[ID_new]],5,FALSE)</f>
        <v>CARCS13</v>
      </c>
      <c r="F1018" t="str">
        <f>VLOOKUP(E1018,[1]!Species_table[[ID_new]:[Sci_name_new]],2,FALSE)</f>
        <v>Carangoides bajad</v>
      </c>
      <c r="G1018" t="str">
        <f>VLOOKUP(E1018,[1]!Species_table[[ID_new]:[fam_new]],3,FALSE)</f>
        <v>CARANGIDAE</v>
      </c>
      <c r="H1018" t="s">
        <v>22</v>
      </c>
      <c r="I1018">
        <f t="shared" si="15"/>
        <v>1</v>
      </c>
      <c r="J1018">
        <v>0.44</v>
      </c>
      <c r="K1018">
        <v>1</v>
      </c>
      <c r="L1018">
        <v>2.5</v>
      </c>
      <c r="M1018">
        <v>38.152329999999999</v>
      </c>
      <c r="N1018">
        <v>18.822500000000002</v>
      </c>
      <c r="O1018">
        <v>7</v>
      </c>
      <c r="Q1018" t="s">
        <v>38</v>
      </c>
      <c r="R1018" s="1">
        <v>41590.6875</v>
      </c>
      <c r="S1018" s="1">
        <v>41591.288194444445</v>
      </c>
      <c r="T1018">
        <v>14.417</v>
      </c>
      <c r="U1018">
        <v>316</v>
      </c>
      <c r="V1018">
        <v>317</v>
      </c>
      <c r="W1018">
        <v>16.5</v>
      </c>
      <c r="X1018">
        <v>6.9169999999999998</v>
      </c>
    </row>
    <row r="1019" spans="1:24" x14ac:dyDescent="0.2">
      <c r="A1019">
        <v>2013005</v>
      </c>
      <c r="B1019">
        <v>34</v>
      </c>
      <c r="C1019">
        <v>2013005034</v>
      </c>
      <c r="D1019" t="s">
        <v>21</v>
      </c>
      <c r="E1019" t="str">
        <f>VLOOKUP(D1019,[1]!Species_table[[SpeciesID]:[ID_new]],5,FALSE)</f>
        <v>CARSC04</v>
      </c>
      <c r="F1019" t="str">
        <f>VLOOKUP(E1019,[1]!Species_table[[ID_new]:[Sci_name_new]],2,FALSE)</f>
        <v>Scomberoides lysan</v>
      </c>
      <c r="G1019" t="str">
        <f>VLOOKUP(E1019,[1]!Species_table[[ID_new]:[fam_new]],3,FALSE)</f>
        <v>CARANGIDAE</v>
      </c>
      <c r="H1019" t="s">
        <v>22</v>
      </c>
      <c r="I1019">
        <f t="shared" si="15"/>
        <v>1</v>
      </c>
      <c r="J1019">
        <v>5.75</v>
      </c>
      <c r="K1019">
        <v>18</v>
      </c>
      <c r="L1019">
        <v>2.5</v>
      </c>
      <c r="M1019">
        <v>38.152329999999999</v>
      </c>
      <c r="N1019">
        <v>18.822500000000002</v>
      </c>
      <c r="O1019">
        <v>7</v>
      </c>
      <c r="Q1019" t="s">
        <v>38</v>
      </c>
      <c r="R1019" s="1">
        <v>41590.6875</v>
      </c>
      <c r="S1019" s="1">
        <v>41591.288194444445</v>
      </c>
      <c r="T1019">
        <v>14.417</v>
      </c>
      <c r="U1019">
        <v>316</v>
      </c>
      <c r="V1019">
        <v>317</v>
      </c>
      <c r="W1019">
        <v>16.5</v>
      </c>
      <c r="X1019">
        <v>6.9169999999999998</v>
      </c>
    </row>
    <row r="1020" spans="1:24" x14ac:dyDescent="0.2">
      <c r="A1020">
        <v>2013005</v>
      </c>
      <c r="B1020">
        <v>34</v>
      </c>
      <c r="C1020">
        <v>2013005034</v>
      </c>
      <c r="D1020" t="s">
        <v>49</v>
      </c>
      <c r="E1020" t="str">
        <f>VLOOKUP(D1020,[1]!Species_table[[SpeciesID]:[ID_new]],5,FALSE)</f>
        <v>CHRCH01</v>
      </c>
      <c r="F1020" t="str">
        <f>VLOOKUP(E1020,[1]!Species_table[[ID_new]:[Sci_name_new]],2,FALSE)</f>
        <v>Chirocentrus dorab</v>
      </c>
      <c r="G1020" t="str">
        <f>VLOOKUP(E1020,[1]!Species_table[[ID_new]:[fam_new]],3,FALSE)</f>
        <v>CHIROCENTRIDAE</v>
      </c>
      <c r="H1020" t="s">
        <v>50</v>
      </c>
      <c r="I1020">
        <f t="shared" si="15"/>
        <v>1</v>
      </c>
      <c r="J1020">
        <v>2.46</v>
      </c>
      <c r="K1020">
        <v>6</v>
      </c>
      <c r="L1020">
        <v>2.5</v>
      </c>
      <c r="M1020">
        <v>38.152329999999999</v>
      </c>
      <c r="N1020">
        <v>18.822500000000002</v>
      </c>
      <c r="O1020">
        <v>7</v>
      </c>
      <c r="Q1020" t="s">
        <v>38</v>
      </c>
      <c r="R1020" s="1">
        <v>41590.6875</v>
      </c>
      <c r="S1020" s="1">
        <v>41591.288194444445</v>
      </c>
      <c r="T1020">
        <v>14.417</v>
      </c>
      <c r="U1020">
        <v>316</v>
      </c>
      <c r="V1020">
        <v>317</v>
      </c>
      <c r="W1020">
        <v>16.5</v>
      </c>
      <c r="X1020">
        <v>6.9169999999999998</v>
      </c>
    </row>
    <row r="1021" spans="1:24" x14ac:dyDescent="0.2">
      <c r="A1021">
        <v>2013005</v>
      </c>
      <c r="B1021">
        <v>34</v>
      </c>
      <c r="C1021">
        <v>2013005034</v>
      </c>
      <c r="D1021" t="s">
        <v>156</v>
      </c>
      <c r="E1021" t="str">
        <f>VLOOKUP(D1021,[1]!Species_table[[SpeciesID]:[ID_new]],5,FALSE)</f>
        <v>DIODI01</v>
      </c>
      <c r="F1021" t="str">
        <f>VLOOKUP(E1021,[1]!Species_table[[ID_new]:[Sci_name_new]],2,FALSE)</f>
        <v>Diodon hystrix</v>
      </c>
      <c r="G1021" t="str">
        <f>VLOOKUP(E1021,[1]!Species_table[[ID_new]:[fam_new]],3,FALSE)</f>
        <v>DIODONTIDAE</v>
      </c>
      <c r="H1021" t="s">
        <v>27</v>
      </c>
      <c r="I1021">
        <f t="shared" si="15"/>
        <v>0</v>
      </c>
      <c r="J1021">
        <v>0</v>
      </c>
      <c r="K1021">
        <v>2</v>
      </c>
      <c r="L1021">
        <v>2.5</v>
      </c>
      <c r="M1021">
        <v>38.152329999999999</v>
      </c>
      <c r="N1021">
        <v>18.822500000000002</v>
      </c>
      <c r="O1021">
        <v>7</v>
      </c>
      <c r="Q1021" t="s">
        <v>38</v>
      </c>
      <c r="R1021" s="1">
        <v>41590.6875</v>
      </c>
      <c r="S1021" s="1">
        <v>41591.288194444445</v>
      </c>
      <c r="T1021">
        <v>14.417</v>
      </c>
      <c r="U1021">
        <v>316</v>
      </c>
      <c r="V1021">
        <v>317</v>
      </c>
      <c r="W1021">
        <v>16.5</v>
      </c>
      <c r="X1021">
        <v>6.9169999999999998</v>
      </c>
    </row>
    <row r="1022" spans="1:24" x14ac:dyDescent="0.2">
      <c r="A1022">
        <v>2013005</v>
      </c>
      <c r="B1022">
        <v>34</v>
      </c>
      <c r="C1022">
        <v>2013005034</v>
      </c>
      <c r="D1022" t="s">
        <v>137</v>
      </c>
      <c r="E1022" t="str">
        <f>VLOOKUP(D1022,[1]!Species_table[[SpeciesID]:[ID_new]],5,FALSE)</f>
        <v>ECNEC01</v>
      </c>
      <c r="F1022" t="str">
        <f>VLOOKUP(E1022,[1]!Species_table[[ID_new]:[Sci_name_new]],2,FALSE)</f>
        <v>Echeneis naucrates</v>
      </c>
      <c r="G1022" t="str">
        <f>VLOOKUP(E1022,[1]!Species_table[[ID_new]:[fam_new]],3,FALSE)</f>
        <v>ECHENEIDIDAE</v>
      </c>
      <c r="H1022" t="s">
        <v>27</v>
      </c>
      <c r="I1022">
        <f t="shared" si="15"/>
        <v>0</v>
      </c>
      <c r="J1022">
        <v>8.5000000000000006E-2</v>
      </c>
      <c r="K1022">
        <v>1</v>
      </c>
      <c r="L1022">
        <v>2.5</v>
      </c>
      <c r="M1022">
        <v>38.152329999999999</v>
      </c>
      <c r="N1022">
        <v>18.822500000000002</v>
      </c>
      <c r="O1022">
        <v>7</v>
      </c>
      <c r="Q1022" t="s">
        <v>38</v>
      </c>
      <c r="R1022" s="1">
        <v>41590.6875</v>
      </c>
      <c r="S1022" s="1">
        <v>41591.288194444445</v>
      </c>
      <c r="T1022">
        <v>14.417</v>
      </c>
      <c r="U1022">
        <v>316</v>
      </c>
      <c r="V1022">
        <v>317</v>
      </c>
      <c r="W1022">
        <v>16.5</v>
      </c>
      <c r="X1022">
        <v>6.9169999999999998</v>
      </c>
    </row>
    <row r="1023" spans="1:24" x14ac:dyDescent="0.2">
      <c r="A1023">
        <v>2013005</v>
      </c>
      <c r="B1023">
        <v>34</v>
      </c>
      <c r="C1023">
        <v>2013005034</v>
      </c>
      <c r="D1023" t="s">
        <v>72</v>
      </c>
      <c r="E1023" t="str">
        <f>VLOOKUP(D1023,[1]!Species_table[[SpeciesID]:[ID_new]],5,FALSE)</f>
        <v>EPHPL03</v>
      </c>
      <c r="F1023" t="str">
        <f>VLOOKUP(E1023,[1]!Species_table[[ID_new]:[Sci_name_new]],2,FALSE)</f>
        <v>Platax orbicularis</v>
      </c>
      <c r="G1023" t="str">
        <f>VLOOKUP(E1023,[1]!Species_table[[ID_new]:[fam_new]],3,FALSE)</f>
        <v>EPHIPPIDAE</v>
      </c>
      <c r="H1023" t="s">
        <v>27</v>
      </c>
      <c r="I1023">
        <f t="shared" si="15"/>
        <v>0</v>
      </c>
      <c r="J1023">
        <v>1.31</v>
      </c>
      <c r="K1023">
        <v>1</v>
      </c>
      <c r="L1023">
        <v>2.5</v>
      </c>
      <c r="M1023">
        <v>38.152329999999999</v>
      </c>
      <c r="N1023">
        <v>18.822500000000002</v>
      </c>
      <c r="O1023">
        <v>7</v>
      </c>
      <c r="Q1023" t="s">
        <v>38</v>
      </c>
      <c r="R1023" s="1">
        <v>41590.6875</v>
      </c>
      <c r="S1023" s="1">
        <v>41591.288194444445</v>
      </c>
      <c r="T1023">
        <v>14.417</v>
      </c>
      <c r="U1023">
        <v>316</v>
      </c>
      <c r="V1023">
        <v>317</v>
      </c>
      <c r="W1023">
        <v>16.5</v>
      </c>
      <c r="X1023">
        <v>6.9169999999999998</v>
      </c>
    </row>
    <row r="1024" spans="1:24" x14ac:dyDescent="0.2">
      <c r="A1024">
        <v>2013005</v>
      </c>
      <c r="B1024">
        <v>34</v>
      </c>
      <c r="C1024">
        <v>2013005034</v>
      </c>
      <c r="D1024" t="s">
        <v>127</v>
      </c>
      <c r="E1024" t="str">
        <f>VLOOKUP(D1024,[1]!Species_table[[SpeciesID]:[ID_new]],5,FALSE)</f>
        <v>GERGE02</v>
      </c>
      <c r="F1024" t="str">
        <f>VLOOKUP(E1024,[1]!Species_table[[ID_new]:[Sci_name_new]],2,FALSE)</f>
        <v>Gerres oyena</v>
      </c>
      <c r="G1024" t="str">
        <f>VLOOKUP(E1024,[1]!Species_table[[ID_new]:[fam_new]],3,FALSE)</f>
        <v>GERREIDAE</v>
      </c>
      <c r="H1024" t="s">
        <v>27</v>
      </c>
      <c r="I1024">
        <f t="shared" si="15"/>
        <v>0</v>
      </c>
      <c r="J1024">
        <v>0.17</v>
      </c>
      <c r="K1024">
        <v>3</v>
      </c>
      <c r="L1024">
        <v>2.5</v>
      </c>
      <c r="M1024">
        <v>38.152329999999999</v>
      </c>
      <c r="N1024">
        <v>18.822500000000002</v>
      </c>
      <c r="O1024">
        <v>7</v>
      </c>
      <c r="Q1024" t="s">
        <v>38</v>
      </c>
      <c r="R1024" s="1">
        <v>41590.6875</v>
      </c>
      <c r="S1024" s="1">
        <v>41591.288194444445</v>
      </c>
      <c r="T1024">
        <v>14.417</v>
      </c>
      <c r="U1024">
        <v>316</v>
      </c>
      <c r="V1024">
        <v>317</v>
      </c>
      <c r="W1024">
        <v>16.5</v>
      </c>
      <c r="X1024">
        <v>6.9169999999999998</v>
      </c>
    </row>
    <row r="1025" spans="1:24" x14ac:dyDescent="0.2">
      <c r="A1025">
        <v>2013005</v>
      </c>
      <c r="B1025">
        <v>34</v>
      </c>
      <c r="C1025">
        <v>2013005034</v>
      </c>
      <c r="D1025" t="s">
        <v>54</v>
      </c>
      <c r="E1025" t="str">
        <f>VLOOKUP(D1025,[1]!Species_table[[SpeciesID]:[ID_new]],5,FALSE)</f>
        <v>HAEPL01</v>
      </c>
      <c r="F1025" t="str">
        <f>VLOOKUP(E1025,[1]!Species_table[[ID_new]:[Sci_name_new]],2,FALSE)</f>
        <v>Plectorhinchus gaterinus</v>
      </c>
      <c r="G1025" t="str">
        <f>VLOOKUP(E1025,[1]!Species_table[[ID_new]:[fam_new]],3,FALSE)</f>
        <v>HAEMULIDAE</v>
      </c>
      <c r="H1025" t="s">
        <v>27</v>
      </c>
      <c r="I1025">
        <f t="shared" si="15"/>
        <v>0</v>
      </c>
      <c r="J1025">
        <v>1.23</v>
      </c>
      <c r="K1025">
        <v>2</v>
      </c>
      <c r="L1025">
        <v>2.5</v>
      </c>
      <c r="M1025">
        <v>38.152329999999999</v>
      </c>
      <c r="N1025">
        <v>18.822500000000002</v>
      </c>
      <c r="O1025">
        <v>7</v>
      </c>
      <c r="Q1025" t="s">
        <v>38</v>
      </c>
      <c r="R1025" s="1">
        <v>41590.6875</v>
      </c>
      <c r="S1025" s="1">
        <v>41591.288194444445</v>
      </c>
      <c r="T1025">
        <v>14.417</v>
      </c>
      <c r="U1025">
        <v>316</v>
      </c>
      <c r="V1025">
        <v>317</v>
      </c>
      <c r="W1025">
        <v>16.5</v>
      </c>
      <c r="X1025">
        <v>6.9169999999999998</v>
      </c>
    </row>
    <row r="1026" spans="1:24" x14ac:dyDescent="0.2">
      <c r="A1026">
        <v>2013005</v>
      </c>
      <c r="B1026">
        <v>34</v>
      </c>
      <c r="C1026">
        <v>2013005034</v>
      </c>
      <c r="D1026" t="s">
        <v>45</v>
      </c>
      <c r="E1026" t="str">
        <f>VLOOKUP(D1026,[1]!Species_table[[SpeciesID]:[ID_new]],5,FALSE)</f>
        <v>LETLE02</v>
      </c>
      <c r="F1026" t="str">
        <f>VLOOKUP(E1026,[1]!Species_table[[ID_new]:[Sci_name_new]],2,FALSE)</f>
        <v>Lethrinus lentjan</v>
      </c>
      <c r="G1026" t="str">
        <f>VLOOKUP(E1026,[1]!Species_table[[ID_new]:[fam_new]],3,FALSE)</f>
        <v>LETHRINIDAE</v>
      </c>
      <c r="H1026" t="s">
        <v>44</v>
      </c>
      <c r="I1026">
        <f t="shared" ref="I1026:I1089" si="16">IF(G1026=H1026,1,0)</f>
        <v>1</v>
      </c>
      <c r="J1026">
        <v>1.0209999999999999</v>
      </c>
      <c r="K1026">
        <v>5</v>
      </c>
      <c r="L1026">
        <v>2.5</v>
      </c>
      <c r="M1026">
        <v>38.152329999999999</v>
      </c>
      <c r="N1026">
        <v>18.822500000000002</v>
      </c>
      <c r="O1026">
        <v>7</v>
      </c>
      <c r="Q1026" t="s">
        <v>38</v>
      </c>
      <c r="R1026" s="1">
        <v>41590.6875</v>
      </c>
      <c r="S1026" s="1">
        <v>41591.288194444445</v>
      </c>
      <c r="T1026">
        <v>14.417</v>
      </c>
      <c r="U1026">
        <v>316</v>
      </c>
      <c r="V1026">
        <v>317</v>
      </c>
      <c r="W1026">
        <v>16.5</v>
      </c>
      <c r="X1026">
        <v>6.9169999999999998</v>
      </c>
    </row>
    <row r="1027" spans="1:24" x14ac:dyDescent="0.2">
      <c r="A1027">
        <v>2013005</v>
      </c>
      <c r="B1027">
        <v>34</v>
      </c>
      <c r="C1027">
        <v>2013005034</v>
      </c>
      <c r="D1027" t="s">
        <v>81</v>
      </c>
      <c r="E1027" t="str">
        <f>VLOOKUP(D1027,[1]!Species_table[[SpeciesID]:[ID_new]],5,FALSE)</f>
        <v>LETLE02</v>
      </c>
      <c r="F1027" t="str">
        <f>VLOOKUP(E1027,[1]!Species_table[[ID_new]:[Sci_name_new]],2,FALSE)</f>
        <v>Lethrinus lentjan</v>
      </c>
      <c r="G1027" t="str">
        <f>VLOOKUP(E1027,[1]!Species_table[[ID_new]:[fam_new]],3,FALSE)</f>
        <v>LETHRINIDAE</v>
      </c>
      <c r="H1027" t="s">
        <v>44</v>
      </c>
      <c r="I1027">
        <f t="shared" si="16"/>
        <v>1</v>
      </c>
      <c r="J1027">
        <v>1.1399999999999999</v>
      </c>
      <c r="K1027">
        <v>6</v>
      </c>
      <c r="L1027">
        <v>2.5</v>
      </c>
      <c r="M1027">
        <v>38.152329999999999</v>
      </c>
      <c r="N1027">
        <v>18.822500000000002</v>
      </c>
      <c r="O1027">
        <v>7</v>
      </c>
      <c r="Q1027" t="s">
        <v>38</v>
      </c>
      <c r="R1027" s="1">
        <v>41590.6875</v>
      </c>
      <c r="S1027" s="1">
        <v>41591.288194444445</v>
      </c>
      <c r="T1027">
        <v>14.417</v>
      </c>
      <c r="U1027">
        <v>316</v>
      </c>
      <c r="V1027">
        <v>317</v>
      </c>
      <c r="W1027">
        <v>16.5</v>
      </c>
      <c r="X1027">
        <v>6.9169999999999998</v>
      </c>
    </row>
    <row r="1028" spans="1:24" x14ac:dyDescent="0.2">
      <c r="A1028">
        <v>2013005</v>
      </c>
      <c r="B1028">
        <v>34</v>
      </c>
      <c r="C1028">
        <v>2013005034</v>
      </c>
      <c r="D1028" t="s">
        <v>141</v>
      </c>
      <c r="E1028" t="str">
        <f>VLOOKUP(D1028,[1]!Species_table[[SpeciesID]:[ID_new]],5,FALSE)</f>
        <v>LETLE15</v>
      </c>
      <c r="F1028" t="str">
        <f>VLOOKUP(E1028,[1]!Species_table[[ID_new]:[Sci_name_new]],2,FALSE)</f>
        <v>Lethrinus harak</v>
      </c>
      <c r="G1028" t="str">
        <f>VLOOKUP(E1028,[1]!Species_table[[ID_new]:[fam_new]],3,FALSE)</f>
        <v>LETHRINIDAE</v>
      </c>
      <c r="H1028" t="s">
        <v>44</v>
      </c>
      <c r="I1028">
        <f t="shared" si="16"/>
        <v>1</v>
      </c>
      <c r="J1028">
        <v>0.17799999999999999</v>
      </c>
      <c r="K1028">
        <v>1</v>
      </c>
      <c r="L1028">
        <v>2.5</v>
      </c>
      <c r="M1028">
        <v>38.152329999999999</v>
      </c>
      <c r="N1028">
        <v>18.822500000000002</v>
      </c>
      <c r="O1028">
        <v>7</v>
      </c>
      <c r="Q1028" t="s">
        <v>38</v>
      </c>
      <c r="R1028" s="1">
        <v>41590.6875</v>
      </c>
      <c r="S1028" s="1">
        <v>41591.288194444445</v>
      </c>
      <c r="T1028">
        <v>14.417</v>
      </c>
      <c r="U1028">
        <v>316</v>
      </c>
      <c r="V1028">
        <v>317</v>
      </c>
      <c r="W1028">
        <v>16.5</v>
      </c>
      <c r="X1028">
        <v>6.9169999999999998</v>
      </c>
    </row>
    <row r="1029" spans="1:24" x14ac:dyDescent="0.2">
      <c r="A1029">
        <v>2013005</v>
      </c>
      <c r="B1029">
        <v>34</v>
      </c>
      <c r="C1029">
        <v>2013005034</v>
      </c>
      <c r="D1029" t="s">
        <v>33</v>
      </c>
      <c r="E1029" t="str">
        <f>VLOOKUP(D1029,[1]!Species_table[[SpeciesID]:[ID_new]],5,FALSE)</f>
        <v>LUTLU04</v>
      </c>
      <c r="F1029" t="str">
        <f>VLOOKUP(E1029,[1]!Species_table[[ID_new]:[Sci_name_new]],2,FALSE)</f>
        <v>Lutjanus gibbus</v>
      </c>
      <c r="G1029" t="str">
        <f>VLOOKUP(E1029,[1]!Species_table[[ID_new]:[fam_new]],3,FALSE)</f>
        <v>LUTJANIDAE</v>
      </c>
      <c r="H1029" t="s">
        <v>29</v>
      </c>
      <c r="I1029">
        <f t="shared" si="16"/>
        <v>1</v>
      </c>
      <c r="J1029">
        <v>0.06</v>
      </c>
      <c r="K1029">
        <v>1</v>
      </c>
      <c r="L1029">
        <v>2.5</v>
      </c>
      <c r="M1029">
        <v>38.152329999999999</v>
      </c>
      <c r="N1029">
        <v>18.822500000000002</v>
      </c>
      <c r="O1029">
        <v>7</v>
      </c>
      <c r="Q1029" t="s">
        <v>38</v>
      </c>
      <c r="R1029" s="1">
        <v>41590.6875</v>
      </c>
      <c r="S1029" s="1">
        <v>41591.288194444445</v>
      </c>
      <c r="T1029">
        <v>14.417</v>
      </c>
      <c r="U1029">
        <v>316</v>
      </c>
      <c r="V1029">
        <v>317</v>
      </c>
      <c r="W1029">
        <v>16.5</v>
      </c>
      <c r="X1029">
        <v>6.9169999999999998</v>
      </c>
    </row>
    <row r="1030" spans="1:24" x14ac:dyDescent="0.2">
      <c r="A1030">
        <v>2013005</v>
      </c>
      <c r="B1030">
        <v>34</v>
      </c>
      <c r="C1030">
        <v>2013005034</v>
      </c>
      <c r="D1030" t="s">
        <v>164</v>
      </c>
      <c r="E1030" t="str">
        <f>VLOOKUP(D1030,[1]!Species_table[[SpeciesID]:[ID_new]],5,FALSE)</f>
        <v>LUTLU16</v>
      </c>
      <c r="F1030" t="str">
        <f>VLOOKUP(E1030,[1]!Species_table[[ID_new]:[Sci_name_new]],2,FALSE)</f>
        <v>Lutjanus fulviflamma</v>
      </c>
      <c r="G1030" t="str">
        <f>VLOOKUP(E1030,[1]!Species_table[[ID_new]:[fam_new]],3,FALSE)</f>
        <v>LUTJANIDAE</v>
      </c>
      <c r="H1030" t="s">
        <v>29</v>
      </c>
      <c r="I1030">
        <f t="shared" si="16"/>
        <v>1</v>
      </c>
      <c r="J1030">
        <v>0.21</v>
      </c>
      <c r="K1030">
        <v>2</v>
      </c>
      <c r="L1030">
        <v>2.5</v>
      </c>
      <c r="M1030">
        <v>38.152329999999999</v>
      </c>
      <c r="N1030">
        <v>18.822500000000002</v>
      </c>
      <c r="O1030">
        <v>7</v>
      </c>
      <c r="Q1030" t="s">
        <v>38</v>
      </c>
      <c r="R1030" s="1">
        <v>41590.6875</v>
      </c>
      <c r="S1030" s="1">
        <v>41591.288194444445</v>
      </c>
      <c r="T1030">
        <v>14.417</v>
      </c>
      <c r="U1030">
        <v>316</v>
      </c>
      <c r="V1030">
        <v>317</v>
      </c>
      <c r="W1030">
        <v>16.5</v>
      </c>
      <c r="X1030">
        <v>6.9169999999999998</v>
      </c>
    </row>
    <row r="1031" spans="1:24" x14ac:dyDescent="0.2">
      <c r="A1031">
        <v>2013005</v>
      </c>
      <c r="B1031">
        <v>34</v>
      </c>
      <c r="C1031">
        <v>2013005034</v>
      </c>
      <c r="D1031" t="s">
        <v>71</v>
      </c>
      <c r="E1031" t="str">
        <f>VLOOKUP(D1031,[1]!Species_table[[SpeciesID]:[ID_new]],5,FALSE)</f>
        <v>LUTLU50</v>
      </c>
      <c r="F1031" t="str">
        <f>VLOOKUP(E1031,[1]!Species_table[[ID_new]:[Sci_name_new]],2,FALSE)</f>
        <v>Lutjanus ehrenbergii</v>
      </c>
      <c r="G1031" t="str">
        <f>VLOOKUP(E1031,[1]!Species_table[[ID_new]:[fam_new]],3,FALSE)</f>
        <v>LUTJANIDAE</v>
      </c>
      <c r="H1031" t="s">
        <v>29</v>
      </c>
      <c r="I1031">
        <f t="shared" si="16"/>
        <v>1</v>
      </c>
      <c r="J1031">
        <v>0.106</v>
      </c>
      <c r="K1031">
        <v>3</v>
      </c>
      <c r="L1031">
        <v>2.5</v>
      </c>
      <c r="M1031">
        <v>38.152329999999999</v>
      </c>
      <c r="N1031">
        <v>18.822500000000002</v>
      </c>
      <c r="O1031">
        <v>7</v>
      </c>
      <c r="Q1031" t="s">
        <v>38</v>
      </c>
      <c r="R1031" s="1">
        <v>41590.6875</v>
      </c>
      <c r="S1031" s="1">
        <v>41591.288194444445</v>
      </c>
      <c r="T1031">
        <v>14.417</v>
      </c>
      <c r="U1031">
        <v>316</v>
      </c>
      <c r="V1031">
        <v>317</v>
      </c>
      <c r="W1031">
        <v>16.5</v>
      </c>
      <c r="X1031">
        <v>6.9169999999999998</v>
      </c>
    </row>
    <row r="1032" spans="1:24" x14ac:dyDescent="0.2">
      <c r="A1032">
        <v>2013005</v>
      </c>
      <c r="B1032">
        <v>34</v>
      </c>
      <c r="C1032">
        <v>2013005034</v>
      </c>
      <c r="D1032" t="s">
        <v>165</v>
      </c>
      <c r="E1032" t="str">
        <f>VLOOKUP(D1032,[1]!Species_table[[SpeciesID]:[ID_new]],5,FALSE)</f>
        <v>MUGVA03</v>
      </c>
      <c r="F1032" t="str">
        <f>VLOOKUP(E1032,[1]!Species_table[[ID_new]:[Sci_name_new]],2,FALSE)</f>
        <v>Valamugil engeli</v>
      </c>
      <c r="G1032" t="str">
        <f>VLOOKUP(E1032,[1]!Species_table[[ID_new]:[fam_new]],3,FALSE)</f>
        <v>MUGILIDAE</v>
      </c>
      <c r="H1032" t="s">
        <v>27</v>
      </c>
      <c r="I1032">
        <f t="shared" si="16"/>
        <v>0</v>
      </c>
      <c r="J1032">
        <v>0.66</v>
      </c>
      <c r="K1032">
        <v>1</v>
      </c>
      <c r="L1032">
        <v>2.5</v>
      </c>
      <c r="M1032">
        <v>38.152329999999999</v>
      </c>
      <c r="N1032">
        <v>18.822500000000002</v>
      </c>
      <c r="O1032">
        <v>7</v>
      </c>
      <c r="Q1032" t="s">
        <v>38</v>
      </c>
      <c r="R1032" s="1">
        <v>41590.6875</v>
      </c>
      <c r="S1032" s="1">
        <v>41591.288194444445</v>
      </c>
      <c r="T1032">
        <v>14.417</v>
      </c>
      <c r="U1032">
        <v>316</v>
      </c>
      <c r="V1032">
        <v>317</v>
      </c>
      <c r="W1032">
        <v>16.5</v>
      </c>
      <c r="X1032">
        <v>6.9169999999999998</v>
      </c>
    </row>
    <row r="1033" spans="1:24" x14ac:dyDescent="0.2">
      <c r="A1033">
        <v>2013005</v>
      </c>
      <c r="B1033">
        <v>34</v>
      </c>
      <c r="C1033">
        <v>2013005034</v>
      </c>
      <c r="D1033" t="s">
        <v>166</v>
      </c>
      <c r="E1033" t="str">
        <f>VLOOKUP(D1033,[1]!Species_table[[SpeciesID]:[ID_new]],5,FALSE)</f>
        <v>MULMO03</v>
      </c>
      <c r="F1033" t="str">
        <f>VLOOKUP(E1033,[1]!Species_table[[ID_new]:[Sci_name_new]],2,FALSE)</f>
        <v>Mulloidichtys vanicolensis</v>
      </c>
      <c r="G1033" t="str">
        <f>VLOOKUP(E1033,[1]!Species_table[[ID_new]:[fam_new]],3,FALSE)</f>
        <v>MULLIDAE</v>
      </c>
      <c r="H1033" t="s">
        <v>27</v>
      </c>
      <c r="I1033">
        <f t="shared" si="16"/>
        <v>0</v>
      </c>
      <c r="J1033">
        <v>2.5000000000000001E-2</v>
      </c>
      <c r="K1033">
        <v>1</v>
      </c>
      <c r="L1033">
        <v>2.5</v>
      </c>
      <c r="M1033">
        <v>38.152329999999999</v>
      </c>
      <c r="N1033">
        <v>18.822500000000002</v>
      </c>
      <c r="O1033">
        <v>7</v>
      </c>
      <c r="Q1033" t="s">
        <v>38</v>
      </c>
      <c r="R1033" s="1">
        <v>41590.6875</v>
      </c>
      <c r="S1033" s="1">
        <v>41591.288194444445</v>
      </c>
      <c r="T1033">
        <v>14.417</v>
      </c>
      <c r="U1033">
        <v>316</v>
      </c>
      <c r="V1033">
        <v>317</v>
      </c>
      <c r="W1033">
        <v>16.5</v>
      </c>
      <c r="X1033">
        <v>6.9169999999999998</v>
      </c>
    </row>
    <row r="1034" spans="1:24" x14ac:dyDescent="0.2">
      <c r="A1034">
        <v>2013005</v>
      </c>
      <c r="B1034">
        <v>34</v>
      </c>
      <c r="C1034">
        <v>2013005034</v>
      </c>
      <c r="D1034" t="s">
        <v>167</v>
      </c>
      <c r="E1034" t="str">
        <f>VLOOKUP(D1034,[1]!Species_table[[SpeciesID]:[ID_new]],5,FALSE)</f>
        <v>PLACO01</v>
      </c>
      <c r="F1034" t="str">
        <f>VLOOKUP(E1034,[1]!Species_table[[ID_new]:[Sci_name_new]],2,FALSE)</f>
        <v>Cociella crocodilus</v>
      </c>
      <c r="G1034" t="str">
        <f>VLOOKUP(E1034,[1]!Species_table[[ID_new]:[fam_new]],3,FALSE)</f>
        <v>PLATYCEPHALIDAE</v>
      </c>
      <c r="H1034" t="s">
        <v>27</v>
      </c>
      <c r="I1034">
        <f t="shared" si="16"/>
        <v>0</v>
      </c>
      <c r="J1034">
        <v>0.05</v>
      </c>
      <c r="K1034">
        <v>1</v>
      </c>
      <c r="L1034">
        <v>2.5</v>
      </c>
      <c r="M1034">
        <v>38.152329999999999</v>
      </c>
      <c r="N1034">
        <v>18.822500000000002</v>
      </c>
      <c r="O1034">
        <v>7</v>
      </c>
      <c r="Q1034" t="s">
        <v>38</v>
      </c>
      <c r="R1034" s="1">
        <v>41590.6875</v>
      </c>
      <c r="S1034" s="1">
        <v>41591.288194444445</v>
      </c>
      <c r="T1034">
        <v>14.417</v>
      </c>
      <c r="U1034">
        <v>316</v>
      </c>
      <c r="V1034">
        <v>317</v>
      </c>
      <c r="W1034">
        <v>16.5</v>
      </c>
      <c r="X1034">
        <v>6.9169999999999998</v>
      </c>
    </row>
    <row r="1035" spans="1:24" x14ac:dyDescent="0.2">
      <c r="A1035">
        <v>2013005</v>
      </c>
      <c r="B1035">
        <v>34</v>
      </c>
      <c r="C1035">
        <v>2013005034</v>
      </c>
      <c r="D1035" t="s">
        <v>47</v>
      </c>
      <c r="E1035" t="str">
        <f>VLOOKUP(D1035,[1]!Species_table[[SpeciesID]:[ID_new]],5,FALSE)</f>
        <v>SEREP07</v>
      </c>
      <c r="F1035" t="str">
        <f>VLOOKUP(E1035,[1]!Species_table[[ID_new]:[Sci_name_new]],2,FALSE)</f>
        <v>Epinephelus tauvina</v>
      </c>
      <c r="G1035" t="str">
        <f>VLOOKUP(E1035,[1]!Species_table[[ID_new]:[fam_new]],3,FALSE)</f>
        <v>SERRANIDAE</v>
      </c>
      <c r="H1035" t="s">
        <v>36</v>
      </c>
      <c r="I1035">
        <f t="shared" si="16"/>
        <v>1</v>
      </c>
      <c r="J1035">
        <v>0.5</v>
      </c>
      <c r="K1035">
        <v>1</v>
      </c>
      <c r="L1035">
        <v>2.5</v>
      </c>
      <c r="M1035">
        <v>38.152329999999999</v>
      </c>
      <c r="N1035">
        <v>18.822500000000002</v>
      </c>
      <c r="O1035">
        <v>7</v>
      </c>
      <c r="Q1035" t="s">
        <v>38</v>
      </c>
      <c r="R1035" s="1">
        <v>41590.6875</v>
      </c>
      <c r="S1035" s="1">
        <v>41591.288194444445</v>
      </c>
      <c r="T1035">
        <v>14.417</v>
      </c>
      <c r="U1035">
        <v>316</v>
      </c>
      <c r="V1035">
        <v>317</v>
      </c>
      <c r="W1035">
        <v>16.5</v>
      </c>
      <c r="X1035">
        <v>6.9169999999999998</v>
      </c>
    </row>
    <row r="1036" spans="1:24" x14ac:dyDescent="0.2">
      <c r="A1036">
        <v>2013005</v>
      </c>
      <c r="B1036">
        <v>34</v>
      </c>
      <c r="C1036">
        <v>2013005034</v>
      </c>
      <c r="D1036" t="s">
        <v>55</v>
      </c>
      <c r="E1036" t="str">
        <f>VLOOKUP(D1036,[1]!Species_table[[SpeciesID]:[ID_new]],5,FALSE)</f>
        <v>SHACA24</v>
      </c>
      <c r="F1036" t="str">
        <f>VLOOKUP(E1036,[1]!Species_table[[ID_new]:[Sci_name_new]],2,FALSE)</f>
        <v>Carcharhinus melanopterus</v>
      </c>
      <c r="G1036" t="str">
        <f>VLOOKUP(E1036,[1]!Species_table[[ID_new]:[fam_new]],3,FALSE)</f>
        <v>Carcharhinidae</v>
      </c>
      <c r="H1036" t="s">
        <v>31</v>
      </c>
      <c r="I1036">
        <f t="shared" si="16"/>
        <v>1</v>
      </c>
      <c r="J1036">
        <v>1.9</v>
      </c>
      <c r="K1036">
        <v>2</v>
      </c>
      <c r="L1036">
        <v>2.5</v>
      </c>
      <c r="M1036">
        <v>38.152329999999999</v>
      </c>
      <c r="N1036">
        <v>18.822500000000002</v>
      </c>
      <c r="O1036">
        <v>7</v>
      </c>
      <c r="Q1036" t="s">
        <v>38</v>
      </c>
      <c r="R1036" s="1">
        <v>41590.6875</v>
      </c>
      <c r="S1036" s="1">
        <v>41591.288194444445</v>
      </c>
      <c r="T1036">
        <v>14.417</v>
      </c>
      <c r="U1036">
        <v>316</v>
      </c>
      <c r="V1036">
        <v>317</v>
      </c>
      <c r="W1036">
        <v>16.5</v>
      </c>
      <c r="X1036">
        <v>6.9169999999999998</v>
      </c>
    </row>
    <row r="1037" spans="1:24" x14ac:dyDescent="0.2">
      <c r="A1037">
        <v>2013005</v>
      </c>
      <c r="B1037">
        <v>34</v>
      </c>
      <c r="C1037">
        <v>2013005034</v>
      </c>
      <c r="D1037" t="s">
        <v>150</v>
      </c>
      <c r="E1037" t="str">
        <f>VLOOKUP(D1037,[1]!Species_table[[SpeciesID]:[ID_new]],5,FALSE)</f>
        <v>SIGSI24</v>
      </c>
      <c r="F1037" t="str">
        <f>VLOOKUP(E1037,[1]!Species_table[[ID_new]:[Sci_name_new]],2,FALSE)</f>
        <v>Siganus rivulatus</v>
      </c>
      <c r="G1037" t="str">
        <f>VLOOKUP(E1037,[1]!Species_table[[ID_new]:[fam_new]],3,FALSE)</f>
        <v>SIGANIDAE</v>
      </c>
      <c r="H1037" t="s">
        <v>27</v>
      </c>
      <c r="I1037">
        <f t="shared" si="16"/>
        <v>0</v>
      </c>
      <c r="J1037">
        <v>0.23</v>
      </c>
      <c r="K1037">
        <v>1</v>
      </c>
      <c r="L1037">
        <v>2.5</v>
      </c>
      <c r="M1037">
        <v>38.152329999999999</v>
      </c>
      <c r="N1037">
        <v>18.822500000000002</v>
      </c>
      <c r="O1037">
        <v>7</v>
      </c>
      <c r="Q1037" t="s">
        <v>38</v>
      </c>
      <c r="R1037" s="1">
        <v>41590.6875</v>
      </c>
      <c r="S1037" s="1">
        <v>41591.288194444445</v>
      </c>
      <c r="T1037">
        <v>14.417</v>
      </c>
      <c r="U1037">
        <v>316</v>
      </c>
      <c r="V1037">
        <v>317</v>
      </c>
      <c r="W1037">
        <v>16.5</v>
      </c>
      <c r="X1037">
        <v>6.9169999999999998</v>
      </c>
    </row>
    <row r="1038" spans="1:24" x14ac:dyDescent="0.2">
      <c r="A1038">
        <v>2013005</v>
      </c>
      <c r="B1038">
        <v>35</v>
      </c>
      <c r="C1038">
        <v>2013005035</v>
      </c>
      <c r="D1038" t="s">
        <v>26</v>
      </c>
      <c r="E1038" t="str">
        <f>VLOOKUP(D1038,[1]!Species_table[[SpeciesID]:[ID_new]],5,FALSE)</f>
        <v>NOCATCH</v>
      </c>
      <c r="F1038" t="str">
        <f>VLOOKUP(E1038,[1]!Species_table[[ID_new]:[Sci_name_new]],2,FALSE)</f>
        <v>NO CATCH</v>
      </c>
      <c r="G1038" t="str">
        <f>VLOOKUP(E1038,[1]!Species_table[[ID_new]:[fam_new]],3,FALSE)</f>
        <v>NO CATCH</v>
      </c>
      <c r="H1038" t="s">
        <v>27</v>
      </c>
      <c r="I1038">
        <f t="shared" si="16"/>
        <v>0</v>
      </c>
      <c r="J1038">
        <v>0</v>
      </c>
      <c r="K1038">
        <v>0</v>
      </c>
      <c r="L1038">
        <v>22</v>
      </c>
      <c r="M1038">
        <v>38.176000000000002</v>
      </c>
      <c r="N1038">
        <v>18.820170000000001</v>
      </c>
      <c r="O1038">
        <v>7</v>
      </c>
      <c r="Q1038" t="s">
        <v>23</v>
      </c>
      <c r="R1038" s="1">
        <v>41590.62777777778</v>
      </c>
      <c r="S1038" s="1">
        <v>41591.449999999997</v>
      </c>
      <c r="T1038">
        <v>19.733000000000001</v>
      </c>
      <c r="U1038">
        <v>316</v>
      </c>
      <c r="V1038">
        <v>317</v>
      </c>
      <c r="W1038">
        <v>15.067</v>
      </c>
      <c r="X1038">
        <v>10.8</v>
      </c>
    </row>
    <row r="1039" spans="1:24" x14ac:dyDescent="0.2">
      <c r="A1039">
        <v>2013005</v>
      </c>
      <c r="B1039">
        <v>36</v>
      </c>
      <c r="C1039">
        <v>2013005036</v>
      </c>
      <c r="D1039" t="s">
        <v>168</v>
      </c>
      <c r="E1039" t="str">
        <f>VLOOKUP(D1039,[1]!Species_table[[SpeciesID]:[ID_new]],5,FALSE)</f>
        <v>LUTLU04</v>
      </c>
      <c r="F1039" t="str">
        <f>VLOOKUP(E1039,[1]!Species_table[[ID_new]:[Sci_name_new]],2,FALSE)</f>
        <v>Lutjanus gibbus</v>
      </c>
      <c r="G1039" t="str">
        <f>VLOOKUP(E1039,[1]!Species_table[[ID_new]:[fam_new]],3,FALSE)</f>
        <v>LUTJANIDAE</v>
      </c>
      <c r="H1039" t="s">
        <v>29</v>
      </c>
      <c r="I1039">
        <f t="shared" si="16"/>
        <v>1</v>
      </c>
      <c r="J1039">
        <v>3.13</v>
      </c>
      <c r="K1039">
        <v>1</v>
      </c>
      <c r="L1039">
        <v>49</v>
      </c>
      <c r="M1039">
        <v>38.184330000000003</v>
      </c>
      <c r="N1039">
        <v>18.81917</v>
      </c>
      <c r="O1039">
        <v>7</v>
      </c>
      <c r="Q1039" t="s">
        <v>23</v>
      </c>
      <c r="R1039" s="1">
        <v>41590.640277777777</v>
      </c>
      <c r="S1039" s="1">
        <v>41591.436111111114</v>
      </c>
      <c r="T1039">
        <v>19.100000000000001</v>
      </c>
      <c r="U1039">
        <v>316</v>
      </c>
      <c r="V1039">
        <v>317</v>
      </c>
      <c r="W1039">
        <v>15.367000000000001</v>
      </c>
      <c r="X1039">
        <v>10.467000000000001</v>
      </c>
    </row>
    <row r="1040" spans="1:24" x14ac:dyDescent="0.2">
      <c r="A1040">
        <v>2013005</v>
      </c>
      <c r="B1040">
        <v>37</v>
      </c>
      <c r="C1040">
        <v>2013005037</v>
      </c>
      <c r="D1040" t="s">
        <v>26</v>
      </c>
      <c r="E1040" t="str">
        <f>VLOOKUP(D1040,[1]!Species_table[[SpeciesID]:[ID_new]],5,FALSE)</f>
        <v>NOCATCH</v>
      </c>
      <c r="F1040" t="str">
        <f>VLOOKUP(E1040,[1]!Species_table[[ID_new]:[Sci_name_new]],2,FALSE)</f>
        <v>NO CATCH</v>
      </c>
      <c r="G1040" t="str">
        <f>VLOOKUP(E1040,[1]!Species_table[[ID_new]:[fam_new]],3,FALSE)</f>
        <v>NO CATCH</v>
      </c>
      <c r="H1040" t="s">
        <v>27</v>
      </c>
      <c r="I1040">
        <f t="shared" si="16"/>
        <v>0</v>
      </c>
      <c r="J1040">
        <v>0</v>
      </c>
      <c r="K1040">
        <v>0</v>
      </c>
      <c r="L1040">
        <v>49</v>
      </c>
      <c r="M1040">
        <v>38.186329999999998</v>
      </c>
      <c r="N1040">
        <v>18.81917</v>
      </c>
      <c r="O1040">
        <v>7</v>
      </c>
      <c r="Q1040" t="s">
        <v>23</v>
      </c>
      <c r="R1040" s="1">
        <v>41590.640277777777</v>
      </c>
      <c r="S1040" s="1">
        <v>41591.436111111114</v>
      </c>
      <c r="T1040">
        <v>19.100000000000001</v>
      </c>
      <c r="U1040">
        <v>316</v>
      </c>
      <c r="V1040">
        <v>317</v>
      </c>
      <c r="W1040">
        <v>15.367000000000001</v>
      </c>
      <c r="X1040">
        <v>10.467000000000001</v>
      </c>
    </row>
    <row r="1041" spans="1:24" x14ac:dyDescent="0.2">
      <c r="A1041">
        <v>2013005</v>
      </c>
      <c r="B1041">
        <v>38</v>
      </c>
      <c r="C1041">
        <v>2013005038</v>
      </c>
      <c r="D1041" t="s">
        <v>26</v>
      </c>
      <c r="E1041" t="str">
        <f>VLOOKUP(D1041,[1]!Species_table[[SpeciesID]:[ID_new]],5,FALSE)</f>
        <v>NOCATCH</v>
      </c>
      <c r="F1041" t="str">
        <f>VLOOKUP(E1041,[1]!Species_table[[ID_new]:[Sci_name_new]],2,FALSE)</f>
        <v>NO CATCH</v>
      </c>
      <c r="G1041" t="str">
        <f>VLOOKUP(E1041,[1]!Species_table[[ID_new]:[fam_new]],3,FALSE)</f>
        <v>NO CATCH</v>
      </c>
      <c r="H1041" t="s">
        <v>27</v>
      </c>
      <c r="I1041">
        <f t="shared" si="16"/>
        <v>0</v>
      </c>
      <c r="J1041">
        <v>0</v>
      </c>
      <c r="K1041">
        <v>0</v>
      </c>
      <c r="L1041">
        <v>26.5</v>
      </c>
      <c r="M1041">
        <v>38.192500000000003</v>
      </c>
      <c r="N1041">
        <v>18.82</v>
      </c>
      <c r="O1041">
        <v>7</v>
      </c>
      <c r="Q1041" t="s">
        <v>23</v>
      </c>
      <c r="R1041" s="1">
        <v>41590.647222222222</v>
      </c>
      <c r="S1041" s="1">
        <v>41591.428472222222</v>
      </c>
      <c r="T1041">
        <v>18.75</v>
      </c>
      <c r="U1041">
        <v>316</v>
      </c>
      <c r="V1041">
        <v>317</v>
      </c>
      <c r="W1041">
        <v>15.532999999999999</v>
      </c>
      <c r="X1041">
        <v>10.282999999999999</v>
      </c>
    </row>
    <row r="1042" spans="1:24" x14ac:dyDescent="0.2">
      <c r="A1042">
        <v>2013005</v>
      </c>
      <c r="B1042">
        <v>39</v>
      </c>
      <c r="C1042">
        <v>2013005039</v>
      </c>
      <c r="D1042" t="s">
        <v>59</v>
      </c>
      <c r="E1042" t="str">
        <f>VLOOKUP(D1042,[1]!Species_table[[SpeciesID]:[ID_new]],5,FALSE)</f>
        <v>LETLE05</v>
      </c>
      <c r="F1042" t="str">
        <f>VLOOKUP(E1042,[1]!Species_table[[ID_new]:[Sci_name_new]],2,FALSE)</f>
        <v xml:space="preserve">Lethrinus elongatus </v>
      </c>
      <c r="G1042" t="str">
        <f>VLOOKUP(E1042,[1]!Species_table[[ID_new]:[fam_new]],3,FALSE)</f>
        <v>LETHRINIDAE</v>
      </c>
      <c r="H1042" t="s">
        <v>44</v>
      </c>
      <c r="I1042">
        <f t="shared" si="16"/>
        <v>1</v>
      </c>
      <c r="J1042">
        <v>0.53</v>
      </c>
      <c r="K1042">
        <v>1</v>
      </c>
      <c r="L1042">
        <v>52</v>
      </c>
      <c r="M1042">
        <v>38.19867</v>
      </c>
      <c r="N1042">
        <v>18.820329999999998</v>
      </c>
      <c r="O1042">
        <v>7</v>
      </c>
      <c r="Q1042" t="s">
        <v>23</v>
      </c>
      <c r="R1042" s="1">
        <v>41590.652777777781</v>
      </c>
      <c r="S1042" s="1">
        <v>41591.421527777777</v>
      </c>
      <c r="T1042">
        <v>18.45</v>
      </c>
      <c r="U1042">
        <v>316</v>
      </c>
      <c r="V1042">
        <v>317</v>
      </c>
      <c r="W1042">
        <v>15.667</v>
      </c>
      <c r="X1042">
        <v>10.117000000000001</v>
      </c>
    </row>
    <row r="1043" spans="1:24" x14ac:dyDescent="0.2">
      <c r="A1043">
        <v>2013005</v>
      </c>
      <c r="B1043">
        <v>40</v>
      </c>
      <c r="C1043">
        <v>2013005040</v>
      </c>
      <c r="D1043" t="s">
        <v>26</v>
      </c>
      <c r="E1043" t="str">
        <f>VLOOKUP(D1043,[1]!Species_table[[SpeciesID]:[ID_new]],5,FALSE)</f>
        <v>NOCATCH</v>
      </c>
      <c r="F1043" t="str">
        <f>VLOOKUP(E1043,[1]!Species_table[[ID_new]:[Sci_name_new]],2,FALSE)</f>
        <v>NO CATCH</v>
      </c>
      <c r="G1043" t="str">
        <f>VLOOKUP(E1043,[1]!Species_table[[ID_new]:[fam_new]],3,FALSE)</f>
        <v>NO CATCH</v>
      </c>
      <c r="H1043" t="s">
        <v>27</v>
      </c>
      <c r="I1043">
        <f t="shared" si="16"/>
        <v>0</v>
      </c>
      <c r="J1043">
        <v>0</v>
      </c>
      <c r="K1043">
        <v>0</v>
      </c>
      <c r="L1043">
        <v>54</v>
      </c>
      <c r="M1043">
        <v>38.208170000000003</v>
      </c>
      <c r="N1043">
        <v>18.820170000000001</v>
      </c>
      <c r="O1043">
        <v>7</v>
      </c>
      <c r="Q1043" t="s">
        <v>23</v>
      </c>
      <c r="R1043" s="1">
        <v>41590.658333333333</v>
      </c>
      <c r="S1043" s="1">
        <v>41591.396527777775</v>
      </c>
      <c r="T1043">
        <v>17.716999999999999</v>
      </c>
      <c r="U1043">
        <v>316</v>
      </c>
      <c r="V1043">
        <v>317</v>
      </c>
      <c r="W1043">
        <v>15.8</v>
      </c>
      <c r="X1043">
        <v>9.5169999999999995</v>
      </c>
    </row>
    <row r="1044" spans="1:24" x14ac:dyDescent="0.2">
      <c r="A1044">
        <v>2013005</v>
      </c>
      <c r="B1044">
        <v>41</v>
      </c>
      <c r="C1044">
        <v>2013005041</v>
      </c>
      <c r="D1044" t="s">
        <v>26</v>
      </c>
      <c r="E1044" t="str">
        <f>VLOOKUP(D1044,[1]!Species_table[[SpeciesID]:[ID_new]],5,FALSE)</f>
        <v>NOCATCH</v>
      </c>
      <c r="F1044" t="str">
        <f>VLOOKUP(E1044,[1]!Species_table[[ID_new]:[Sci_name_new]],2,FALSE)</f>
        <v>NO CATCH</v>
      </c>
      <c r="G1044" t="str">
        <f>VLOOKUP(E1044,[1]!Species_table[[ID_new]:[fam_new]],3,FALSE)</f>
        <v>NO CATCH</v>
      </c>
      <c r="H1044" t="s">
        <v>27</v>
      </c>
      <c r="I1044">
        <f t="shared" si="16"/>
        <v>0</v>
      </c>
      <c r="J1044">
        <v>0</v>
      </c>
      <c r="K1044">
        <v>0</v>
      </c>
      <c r="L1044">
        <v>53</v>
      </c>
      <c r="M1044">
        <v>38.219169999999998</v>
      </c>
      <c r="N1044">
        <v>18.820170000000001</v>
      </c>
      <c r="O1044">
        <v>7</v>
      </c>
      <c r="Q1044" t="s">
        <v>23</v>
      </c>
      <c r="R1044" s="1">
        <v>41590.668055555558</v>
      </c>
      <c r="S1044" s="1">
        <v>41591.410416666666</v>
      </c>
      <c r="T1044">
        <v>17.817</v>
      </c>
      <c r="U1044">
        <v>316</v>
      </c>
      <c r="V1044">
        <v>317</v>
      </c>
      <c r="W1044">
        <v>16.033000000000001</v>
      </c>
      <c r="X1044">
        <v>9.85</v>
      </c>
    </row>
    <row r="1045" spans="1:24" x14ac:dyDescent="0.2">
      <c r="A1045">
        <v>2013005</v>
      </c>
      <c r="B1045">
        <v>42</v>
      </c>
      <c r="C1045">
        <v>2013005042</v>
      </c>
      <c r="D1045" t="s">
        <v>26</v>
      </c>
      <c r="E1045" t="str">
        <f>VLOOKUP(D1045,[1]!Species_table[[SpeciesID]:[ID_new]],5,FALSE)</f>
        <v>NOCATCH</v>
      </c>
      <c r="F1045" t="str">
        <f>VLOOKUP(E1045,[1]!Species_table[[ID_new]:[Sci_name_new]],2,FALSE)</f>
        <v>NO CATCH</v>
      </c>
      <c r="G1045" t="str">
        <f>VLOOKUP(E1045,[1]!Species_table[[ID_new]:[fam_new]],3,FALSE)</f>
        <v>NO CATCH</v>
      </c>
      <c r="H1045" t="s">
        <v>27</v>
      </c>
      <c r="I1045">
        <f t="shared" si="16"/>
        <v>0</v>
      </c>
      <c r="J1045">
        <v>0</v>
      </c>
      <c r="K1045">
        <v>0</v>
      </c>
      <c r="L1045">
        <v>17</v>
      </c>
      <c r="M1045">
        <v>38.162329999999997</v>
      </c>
      <c r="N1045">
        <v>18.842669999999998</v>
      </c>
      <c r="O1045">
        <v>7</v>
      </c>
      <c r="Q1045" t="s">
        <v>23</v>
      </c>
      <c r="R1045" s="1">
        <v>41590.693749999999</v>
      </c>
      <c r="S1045" s="1">
        <v>41591.376388888886</v>
      </c>
      <c r="T1045">
        <v>16.382999999999999</v>
      </c>
      <c r="U1045">
        <v>316</v>
      </c>
      <c r="V1045">
        <v>317</v>
      </c>
      <c r="W1045">
        <v>16.649999999999999</v>
      </c>
      <c r="X1045">
        <v>9.0329999999999995</v>
      </c>
    </row>
    <row r="1046" spans="1:24" x14ac:dyDescent="0.2">
      <c r="A1046">
        <v>2013005</v>
      </c>
      <c r="B1046">
        <v>43</v>
      </c>
      <c r="C1046">
        <v>2013005043</v>
      </c>
      <c r="D1046" t="s">
        <v>26</v>
      </c>
      <c r="E1046" t="str">
        <f>VLOOKUP(D1046,[1]!Species_table[[SpeciesID]:[ID_new]],5,FALSE)</f>
        <v>NOCATCH</v>
      </c>
      <c r="F1046" t="str">
        <f>VLOOKUP(E1046,[1]!Species_table[[ID_new]:[Sci_name_new]],2,FALSE)</f>
        <v>NO CATCH</v>
      </c>
      <c r="G1046" t="str">
        <f>VLOOKUP(E1046,[1]!Species_table[[ID_new]:[fam_new]],3,FALSE)</f>
        <v>NO CATCH</v>
      </c>
      <c r="H1046" t="s">
        <v>27</v>
      </c>
      <c r="I1046">
        <f t="shared" si="16"/>
        <v>0</v>
      </c>
      <c r="J1046">
        <v>0</v>
      </c>
      <c r="K1046">
        <v>0</v>
      </c>
      <c r="L1046">
        <v>41</v>
      </c>
      <c r="M1046">
        <v>38.160170000000001</v>
      </c>
      <c r="N1046">
        <v>18.85267</v>
      </c>
      <c r="O1046">
        <v>7</v>
      </c>
      <c r="Q1046" t="s">
        <v>23</v>
      </c>
      <c r="R1046" s="1">
        <v>41590.701388888891</v>
      </c>
      <c r="S1046" s="1">
        <v>41591.367361111108</v>
      </c>
      <c r="T1046">
        <v>15.983000000000001</v>
      </c>
      <c r="U1046">
        <v>316</v>
      </c>
      <c r="V1046">
        <v>317</v>
      </c>
      <c r="W1046">
        <v>16.832999999999998</v>
      </c>
      <c r="X1046">
        <v>8.8170000000000002</v>
      </c>
    </row>
    <row r="1047" spans="1:24" x14ac:dyDescent="0.2">
      <c r="A1047">
        <v>2013005</v>
      </c>
      <c r="B1047">
        <v>44</v>
      </c>
      <c r="C1047">
        <v>2013005044</v>
      </c>
      <c r="D1047" t="s">
        <v>26</v>
      </c>
      <c r="E1047" t="str">
        <f>VLOOKUP(D1047,[1]!Species_table[[SpeciesID]:[ID_new]],5,FALSE)</f>
        <v>NOCATCH</v>
      </c>
      <c r="F1047" t="str">
        <f>VLOOKUP(E1047,[1]!Species_table[[ID_new]:[Sci_name_new]],2,FALSE)</f>
        <v>NO CATCH</v>
      </c>
      <c r="G1047" t="str">
        <f>VLOOKUP(E1047,[1]!Species_table[[ID_new]:[fam_new]],3,FALSE)</f>
        <v>NO CATCH</v>
      </c>
      <c r="H1047" t="s">
        <v>27</v>
      </c>
      <c r="I1047">
        <f t="shared" si="16"/>
        <v>0</v>
      </c>
      <c r="J1047">
        <v>0</v>
      </c>
      <c r="K1047">
        <v>0</v>
      </c>
      <c r="L1047">
        <v>24</v>
      </c>
      <c r="M1047">
        <v>38.160969999999999</v>
      </c>
      <c r="N1047">
        <v>18.8535</v>
      </c>
      <c r="O1047">
        <v>7</v>
      </c>
      <c r="Q1047" t="s">
        <v>23</v>
      </c>
      <c r="R1047" s="1">
        <v>41590.704861111109</v>
      </c>
      <c r="S1047" s="1">
        <v>41591.361111111109</v>
      </c>
      <c r="T1047">
        <v>15.75</v>
      </c>
      <c r="U1047">
        <v>316</v>
      </c>
      <c r="V1047">
        <v>317</v>
      </c>
      <c r="W1047">
        <v>16.917000000000002</v>
      </c>
      <c r="X1047">
        <v>8.6669999999999998</v>
      </c>
    </row>
    <row r="1048" spans="1:24" x14ac:dyDescent="0.2">
      <c r="A1048">
        <v>2013005</v>
      </c>
      <c r="B1048">
        <v>45</v>
      </c>
      <c r="C1048">
        <v>2013005045</v>
      </c>
      <c r="D1048" t="s">
        <v>26</v>
      </c>
      <c r="E1048" t="str">
        <f>VLOOKUP(D1048,[1]!Species_table[[SpeciesID]:[ID_new]],5,FALSE)</f>
        <v>NOCATCH</v>
      </c>
      <c r="F1048" t="str">
        <f>VLOOKUP(E1048,[1]!Species_table[[ID_new]:[Sci_name_new]],2,FALSE)</f>
        <v>NO CATCH</v>
      </c>
      <c r="G1048" t="str">
        <f>VLOOKUP(E1048,[1]!Species_table[[ID_new]:[fam_new]],3,FALSE)</f>
        <v>NO CATCH</v>
      </c>
      <c r="H1048" t="s">
        <v>27</v>
      </c>
      <c r="I1048">
        <f t="shared" si="16"/>
        <v>0</v>
      </c>
      <c r="J1048">
        <v>0</v>
      </c>
      <c r="K1048">
        <v>0</v>
      </c>
      <c r="L1048">
        <v>60</v>
      </c>
      <c r="M1048">
        <v>38.162669999999999</v>
      </c>
      <c r="N1048">
        <v>18.869330000000001</v>
      </c>
      <c r="O1048">
        <v>7</v>
      </c>
      <c r="Q1048" t="s">
        <v>23</v>
      </c>
      <c r="R1048" s="1">
        <v>41590.71597222222</v>
      </c>
      <c r="S1048" s="1">
        <v>41591.352083333331</v>
      </c>
      <c r="T1048">
        <v>15.266999999999999</v>
      </c>
      <c r="U1048">
        <v>316</v>
      </c>
      <c r="V1048">
        <v>317</v>
      </c>
      <c r="W1048">
        <v>17.183</v>
      </c>
      <c r="X1048">
        <v>8.4499999999999993</v>
      </c>
    </row>
    <row r="1049" spans="1:24" x14ac:dyDescent="0.2">
      <c r="A1049">
        <v>2013005</v>
      </c>
      <c r="B1049">
        <v>46</v>
      </c>
      <c r="C1049">
        <v>2013005046</v>
      </c>
      <c r="D1049" t="s">
        <v>26</v>
      </c>
      <c r="E1049" t="str">
        <f>VLOOKUP(D1049,[1]!Species_table[[SpeciesID]:[ID_new]],5,FALSE)</f>
        <v>NOCATCH</v>
      </c>
      <c r="F1049" t="str">
        <f>VLOOKUP(E1049,[1]!Species_table[[ID_new]:[Sci_name_new]],2,FALSE)</f>
        <v>NO CATCH</v>
      </c>
      <c r="G1049" t="str">
        <f>VLOOKUP(E1049,[1]!Species_table[[ID_new]:[fam_new]],3,FALSE)</f>
        <v>NO CATCH</v>
      </c>
      <c r="H1049" t="s">
        <v>27</v>
      </c>
      <c r="I1049">
        <f t="shared" si="16"/>
        <v>0</v>
      </c>
      <c r="J1049">
        <v>0</v>
      </c>
      <c r="K1049">
        <v>0</v>
      </c>
      <c r="L1049">
        <v>74</v>
      </c>
      <c r="M1049">
        <v>38.157499999999999</v>
      </c>
      <c r="N1049">
        <v>18.879670000000001</v>
      </c>
      <c r="O1049">
        <v>7</v>
      </c>
      <c r="Q1049" t="s">
        <v>23</v>
      </c>
      <c r="R1049" s="1">
        <v>41590.724305555559</v>
      </c>
      <c r="S1049" s="1">
        <v>41591.343055555553</v>
      </c>
      <c r="T1049">
        <v>14.85</v>
      </c>
      <c r="U1049">
        <v>316</v>
      </c>
      <c r="V1049">
        <v>317</v>
      </c>
      <c r="W1049">
        <v>17.382999999999999</v>
      </c>
      <c r="X1049">
        <v>8.2330000000000005</v>
      </c>
    </row>
    <row r="1050" spans="1:24" x14ac:dyDescent="0.2">
      <c r="A1050">
        <v>2013005</v>
      </c>
      <c r="B1050">
        <v>47</v>
      </c>
      <c r="C1050">
        <v>2013005047</v>
      </c>
      <c r="D1050" t="s">
        <v>26</v>
      </c>
      <c r="E1050" t="str">
        <f>VLOOKUP(D1050,[1]!Species_table[[SpeciesID]:[ID_new]],5,FALSE)</f>
        <v>NOCATCH</v>
      </c>
      <c r="F1050" t="str">
        <f>VLOOKUP(E1050,[1]!Species_table[[ID_new]:[Sci_name_new]],2,FALSE)</f>
        <v>NO CATCH</v>
      </c>
      <c r="G1050" t="str">
        <f>VLOOKUP(E1050,[1]!Species_table[[ID_new]:[fam_new]],3,FALSE)</f>
        <v>NO CATCH</v>
      </c>
      <c r="H1050" t="s">
        <v>27</v>
      </c>
      <c r="I1050">
        <f t="shared" si="16"/>
        <v>0</v>
      </c>
      <c r="J1050">
        <v>0</v>
      </c>
      <c r="K1050">
        <v>0</v>
      </c>
      <c r="L1050">
        <v>89</v>
      </c>
      <c r="M1050">
        <v>38.157499999999999</v>
      </c>
      <c r="N1050">
        <v>18.886669999999999</v>
      </c>
      <c r="O1050">
        <v>7</v>
      </c>
      <c r="Q1050" t="s">
        <v>23</v>
      </c>
      <c r="R1050" s="1">
        <v>41590.732638888891</v>
      </c>
      <c r="S1050" s="1">
        <v>41591.334722222222</v>
      </c>
      <c r="T1050">
        <v>14.45</v>
      </c>
      <c r="U1050">
        <v>316</v>
      </c>
      <c r="V1050">
        <v>317</v>
      </c>
      <c r="W1050">
        <v>17.582999999999998</v>
      </c>
      <c r="X1050">
        <v>8.0329999999999995</v>
      </c>
    </row>
    <row r="1051" spans="1:24" x14ac:dyDescent="0.2">
      <c r="A1051">
        <v>2013005</v>
      </c>
      <c r="B1051">
        <v>48</v>
      </c>
      <c r="C1051">
        <v>2013005048</v>
      </c>
      <c r="D1051" t="s">
        <v>26</v>
      </c>
      <c r="E1051" t="str">
        <f>VLOOKUP(D1051,[1]!Species_table[[SpeciesID]:[ID_new]],5,FALSE)</f>
        <v>NOCATCH</v>
      </c>
      <c r="F1051" t="str">
        <f>VLOOKUP(E1051,[1]!Species_table[[ID_new]:[Sci_name_new]],2,FALSE)</f>
        <v>NO CATCH</v>
      </c>
      <c r="G1051" t="str">
        <f>VLOOKUP(E1051,[1]!Species_table[[ID_new]:[fam_new]],3,FALSE)</f>
        <v>NO CATCH</v>
      </c>
      <c r="H1051" t="s">
        <v>27</v>
      </c>
      <c r="I1051">
        <f t="shared" si="16"/>
        <v>0</v>
      </c>
      <c r="J1051">
        <v>0</v>
      </c>
      <c r="K1051">
        <v>0</v>
      </c>
      <c r="L1051">
        <v>88</v>
      </c>
      <c r="M1051">
        <v>38.172669999999997</v>
      </c>
      <c r="N1051">
        <v>18.886500000000002</v>
      </c>
      <c r="O1051">
        <v>7</v>
      </c>
      <c r="Q1051" t="s">
        <v>23</v>
      </c>
      <c r="R1051" s="1">
        <v>41590.737500000003</v>
      </c>
      <c r="S1051" s="1">
        <v>41591.324999999997</v>
      </c>
      <c r="T1051">
        <v>14.1</v>
      </c>
      <c r="U1051">
        <v>316</v>
      </c>
      <c r="V1051">
        <v>317</v>
      </c>
      <c r="W1051">
        <v>17.7</v>
      </c>
      <c r="X1051">
        <v>7.8</v>
      </c>
    </row>
    <row r="1052" spans="1:24" x14ac:dyDescent="0.2">
      <c r="A1052">
        <v>2013005</v>
      </c>
      <c r="B1052">
        <v>49</v>
      </c>
      <c r="C1052">
        <v>2013005049</v>
      </c>
      <c r="D1052" t="s">
        <v>59</v>
      </c>
      <c r="E1052" t="str">
        <f>VLOOKUP(D1052,[1]!Species_table[[SpeciesID]:[ID_new]],5,FALSE)</f>
        <v>LETLE05</v>
      </c>
      <c r="F1052" t="str">
        <f>VLOOKUP(E1052,[1]!Species_table[[ID_new]:[Sci_name_new]],2,FALSE)</f>
        <v xml:space="preserve">Lethrinus elongatus </v>
      </c>
      <c r="G1052" t="str">
        <f>VLOOKUP(E1052,[1]!Species_table[[ID_new]:[fam_new]],3,FALSE)</f>
        <v>LETHRINIDAE</v>
      </c>
      <c r="H1052" t="s">
        <v>44</v>
      </c>
      <c r="I1052">
        <f t="shared" si="16"/>
        <v>1</v>
      </c>
      <c r="J1052">
        <v>2.29</v>
      </c>
      <c r="K1052">
        <v>1</v>
      </c>
      <c r="L1052">
        <v>11</v>
      </c>
      <c r="M1052">
        <v>38.4925</v>
      </c>
      <c r="N1052">
        <v>18.738</v>
      </c>
      <c r="O1052">
        <v>6</v>
      </c>
      <c r="Q1052" t="s">
        <v>83</v>
      </c>
      <c r="R1052" s="1">
        <v>41591.618055555555</v>
      </c>
      <c r="S1052" s="1">
        <v>41591.854166666664</v>
      </c>
      <c r="T1052">
        <v>5.6669999999999998</v>
      </c>
      <c r="U1052">
        <v>317</v>
      </c>
      <c r="V1052">
        <v>317</v>
      </c>
      <c r="W1052">
        <v>14.833</v>
      </c>
      <c r="X1052">
        <v>20.5</v>
      </c>
    </row>
    <row r="1053" spans="1:24" x14ac:dyDescent="0.2">
      <c r="A1053">
        <v>2013005</v>
      </c>
      <c r="B1053">
        <v>49</v>
      </c>
      <c r="C1053">
        <v>2013005049</v>
      </c>
      <c r="D1053" t="s">
        <v>43</v>
      </c>
      <c r="E1053" t="str">
        <f>VLOOKUP(D1053,[1]!Species_table[[SpeciesID]:[ID_new]],5,FALSE)</f>
        <v>LETLE13</v>
      </c>
      <c r="F1053" t="str">
        <f>VLOOKUP(E1053,[1]!Species_table[[ID_new]:[Sci_name_new]],2,FALSE)</f>
        <v>Lethrinus mahsena</v>
      </c>
      <c r="G1053" t="str">
        <f>VLOOKUP(E1053,[1]!Species_table[[ID_new]:[fam_new]],3,FALSE)</f>
        <v>LETHRINIDAE</v>
      </c>
      <c r="H1053" t="s">
        <v>44</v>
      </c>
      <c r="I1053">
        <f t="shared" si="16"/>
        <v>1</v>
      </c>
      <c r="J1053">
        <v>1.36</v>
      </c>
      <c r="K1053">
        <v>2</v>
      </c>
      <c r="L1053">
        <v>11</v>
      </c>
      <c r="M1053">
        <v>38.4925</v>
      </c>
      <c r="N1053">
        <v>18.738</v>
      </c>
      <c r="O1053">
        <v>6</v>
      </c>
      <c r="Q1053" t="s">
        <v>83</v>
      </c>
      <c r="R1053" s="1">
        <v>41591.618055555555</v>
      </c>
      <c r="S1053" s="1">
        <v>41591.854166666664</v>
      </c>
      <c r="T1053">
        <v>5.6669999999999998</v>
      </c>
      <c r="U1053">
        <v>317</v>
      </c>
      <c r="V1053">
        <v>317</v>
      </c>
      <c r="W1053">
        <v>14.833</v>
      </c>
      <c r="X1053">
        <v>20.5</v>
      </c>
    </row>
    <row r="1054" spans="1:24" x14ac:dyDescent="0.2">
      <c r="A1054">
        <v>2013005</v>
      </c>
      <c r="B1054">
        <v>49</v>
      </c>
      <c r="C1054">
        <v>2013005049</v>
      </c>
      <c r="D1054" t="s">
        <v>141</v>
      </c>
      <c r="E1054" t="str">
        <f>VLOOKUP(D1054,[1]!Species_table[[SpeciesID]:[ID_new]],5,FALSE)</f>
        <v>LETLE15</v>
      </c>
      <c r="F1054" t="str">
        <f>VLOOKUP(E1054,[1]!Species_table[[ID_new]:[Sci_name_new]],2,FALSE)</f>
        <v>Lethrinus harak</v>
      </c>
      <c r="G1054" t="str">
        <f>VLOOKUP(E1054,[1]!Species_table[[ID_new]:[fam_new]],3,FALSE)</f>
        <v>LETHRINIDAE</v>
      </c>
      <c r="H1054" t="s">
        <v>44</v>
      </c>
      <c r="I1054">
        <f t="shared" si="16"/>
        <v>1</v>
      </c>
      <c r="J1054">
        <v>1.86</v>
      </c>
      <c r="K1054">
        <v>1</v>
      </c>
      <c r="L1054">
        <v>11</v>
      </c>
      <c r="M1054">
        <v>38.4925</v>
      </c>
      <c r="N1054">
        <v>18.738</v>
      </c>
      <c r="O1054">
        <v>6</v>
      </c>
      <c r="Q1054" t="s">
        <v>83</v>
      </c>
      <c r="R1054" s="1">
        <v>41591.618055555555</v>
      </c>
      <c r="S1054" s="1">
        <v>41591.854166666664</v>
      </c>
      <c r="T1054">
        <v>5.6669999999999998</v>
      </c>
      <c r="U1054">
        <v>317</v>
      </c>
      <c r="V1054">
        <v>317</v>
      </c>
      <c r="W1054">
        <v>14.833</v>
      </c>
      <c r="X1054">
        <v>20.5</v>
      </c>
    </row>
    <row r="1055" spans="1:24" x14ac:dyDescent="0.2">
      <c r="A1055">
        <v>2013005</v>
      </c>
      <c r="B1055">
        <v>49</v>
      </c>
      <c r="C1055">
        <v>2013005049</v>
      </c>
      <c r="D1055" t="s">
        <v>94</v>
      </c>
      <c r="E1055" t="str">
        <f>VLOOKUP(D1055,[1]!Species_table[[SpeciesID]:[ID_new]],5,FALSE)</f>
        <v>LETMO01</v>
      </c>
      <c r="F1055" t="str">
        <f>VLOOKUP(E1055,[1]!Species_table[[ID_new]:[Sci_name_new]],2,FALSE)</f>
        <v>Monotaxis grandoculis</v>
      </c>
      <c r="G1055" t="str">
        <f>VLOOKUP(E1055,[1]!Species_table[[ID_new]:[fam_new]],3,FALSE)</f>
        <v>LETHRINIDAE</v>
      </c>
      <c r="H1055" t="s">
        <v>44</v>
      </c>
      <c r="I1055">
        <f t="shared" si="16"/>
        <v>1</v>
      </c>
      <c r="J1055">
        <v>0.34</v>
      </c>
      <c r="K1055">
        <v>1</v>
      </c>
      <c r="L1055">
        <v>11</v>
      </c>
      <c r="M1055">
        <v>38.4925</v>
      </c>
      <c r="N1055">
        <v>18.738</v>
      </c>
      <c r="O1055">
        <v>6</v>
      </c>
      <c r="Q1055" t="s">
        <v>83</v>
      </c>
      <c r="R1055" s="1">
        <v>41591.618055555555</v>
      </c>
      <c r="S1055" s="1">
        <v>41591.854166666664</v>
      </c>
      <c r="T1055">
        <v>5.6669999999999998</v>
      </c>
      <c r="U1055">
        <v>317</v>
      </c>
      <c r="V1055">
        <v>317</v>
      </c>
      <c r="W1055">
        <v>14.833</v>
      </c>
      <c r="X1055">
        <v>20.5</v>
      </c>
    </row>
    <row r="1056" spans="1:24" x14ac:dyDescent="0.2">
      <c r="A1056">
        <v>2013005</v>
      </c>
      <c r="B1056">
        <v>49</v>
      </c>
      <c r="C1056">
        <v>2013005049</v>
      </c>
      <c r="D1056" t="s">
        <v>33</v>
      </c>
      <c r="E1056" t="str">
        <f>VLOOKUP(D1056,[1]!Species_table[[SpeciesID]:[ID_new]],5,FALSE)</f>
        <v>LUTLU04</v>
      </c>
      <c r="F1056" t="str">
        <f>VLOOKUP(E1056,[1]!Species_table[[ID_new]:[Sci_name_new]],2,FALSE)</f>
        <v>Lutjanus gibbus</v>
      </c>
      <c r="G1056" t="str">
        <f>VLOOKUP(E1056,[1]!Species_table[[ID_new]:[fam_new]],3,FALSE)</f>
        <v>LUTJANIDAE</v>
      </c>
      <c r="H1056" t="s">
        <v>29</v>
      </c>
      <c r="I1056">
        <f t="shared" si="16"/>
        <v>1</v>
      </c>
      <c r="J1056">
        <v>2.35</v>
      </c>
      <c r="K1056">
        <v>4</v>
      </c>
      <c r="L1056">
        <v>11</v>
      </c>
      <c r="M1056">
        <v>38.4925</v>
      </c>
      <c r="N1056">
        <v>18.738</v>
      </c>
      <c r="O1056">
        <v>6</v>
      </c>
      <c r="Q1056" t="s">
        <v>83</v>
      </c>
      <c r="R1056" s="1">
        <v>41591.618055555555</v>
      </c>
      <c r="S1056" s="1">
        <v>41591.854166666664</v>
      </c>
      <c r="T1056">
        <v>5.6669999999999998</v>
      </c>
      <c r="U1056">
        <v>317</v>
      </c>
      <c r="V1056">
        <v>317</v>
      </c>
      <c r="W1056">
        <v>14.833</v>
      </c>
      <c r="X1056">
        <v>20.5</v>
      </c>
    </row>
    <row r="1057" spans="1:24" x14ac:dyDescent="0.2">
      <c r="A1057">
        <v>2013005</v>
      </c>
      <c r="B1057">
        <v>49</v>
      </c>
      <c r="C1057">
        <v>2013005049</v>
      </c>
      <c r="D1057" t="s">
        <v>28</v>
      </c>
      <c r="E1057" t="str">
        <f>VLOOKUP(D1057,[1]!Species_table[[SpeciesID]:[ID_new]],5,FALSE)</f>
        <v>LUTLU06</v>
      </c>
      <c r="F1057" t="str">
        <f>VLOOKUP(E1057,[1]!Species_table[[ID_new]:[Sci_name_new]],2,FALSE)</f>
        <v>Lutjanus bohar</v>
      </c>
      <c r="G1057" t="str">
        <f>VLOOKUP(E1057,[1]!Species_table[[ID_new]:[fam_new]],3,FALSE)</f>
        <v>LUTJANIDAE</v>
      </c>
      <c r="H1057" t="s">
        <v>29</v>
      </c>
      <c r="I1057">
        <f t="shared" si="16"/>
        <v>1</v>
      </c>
      <c r="J1057">
        <v>3.72</v>
      </c>
      <c r="K1057">
        <v>2</v>
      </c>
      <c r="L1057">
        <v>11</v>
      </c>
      <c r="M1057">
        <v>38.4925</v>
      </c>
      <c r="N1057">
        <v>18.738</v>
      </c>
      <c r="O1057">
        <v>6</v>
      </c>
      <c r="Q1057" t="s">
        <v>83</v>
      </c>
      <c r="R1057" s="1">
        <v>41591.618055555555</v>
      </c>
      <c r="S1057" s="1">
        <v>41591.854166666664</v>
      </c>
      <c r="T1057">
        <v>5.6669999999999998</v>
      </c>
      <c r="U1057">
        <v>317</v>
      </c>
      <c r="V1057">
        <v>317</v>
      </c>
      <c r="W1057">
        <v>14.833</v>
      </c>
      <c r="X1057">
        <v>20.5</v>
      </c>
    </row>
    <row r="1058" spans="1:24" x14ac:dyDescent="0.2">
      <c r="A1058">
        <v>2013005</v>
      </c>
      <c r="B1058">
        <v>49</v>
      </c>
      <c r="C1058">
        <v>2013005049</v>
      </c>
      <c r="D1058" t="s">
        <v>65</v>
      </c>
      <c r="E1058" t="str">
        <f>VLOOKUP(D1058,[1]!Species_table[[SpeciesID]:[ID_new]],5,FALSE)</f>
        <v>LUTLU57</v>
      </c>
      <c r="F1058" t="str">
        <f>VLOOKUP(E1058,[1]!Species_table[[ID_new]:[Sci_name_new]],2,FALSE)</f>
        <v>Lutjanus monostigma</v>
      </c>
      <c r="G1058" t="str">
        <f>VLOOKUP(E1058,[1]!Species_table[[ID_new]:[fam_new]],3,FALSE)</f>
        <v>LUTJANIDAE</v>
      </c>
      <c r="H1058" t="s">
        <v>29</v>
      </c>
      <c r="I1058">
        <f t="shared" si="16"/>
        <v>1</v>
      </c>
      <c r="J1058">
        <v>1.63</v>
      </c>
      <c r="K1058">
        <v>2</v>
      </c>
      <c r="L1058">
        <v>11</v>
      </c>
      <c r="M1058">
        <v>38.4925</v>
      </c>
      <c r="N1058">
        <v>18.738</v>
      </c>
      <c r="O1058">
        <v>6</v>
      </c>
      <c r="Q1058" t="s">
        <v>83</v>
      </c>
      <c r="R1058" s="1">
        <v>41591.618055555555</v>
      </c>
      <c r="S1058" s="1">
        <v>41591.854166666664</v>
      </c>
      <c r="T1058">
        <v>5.6669999999999998</v>
      </c>
      <c r="U1058">
        <v>317</v>
      </c>
      <c r="V1058">
        <v>317</v>
      </c>
      <c r="W1058">
        <v>14.833</v>
      </c>
      <c r="X1058">
        <v>20.5</v>
      </c>
    </row>
    <row r="1059" spans="1:24" x14ac:dyDescent="0.2">
      <c r="A1059">
        <v>2013005</v>
      </c>
      <c r="B1059">
        <v>49</v>
      </c>
      <c r="C1059">
        <v>2013005049</v>
      </c>
      <c r="D1059" t="s">
        <v>40</v>
      </c>
      <c r="E1059" t="str">
        <f>VLOOKUP(D1059,[1]!Species_table[[SpeciesID]:[ID_new]],5,FALSE)</f>
        <v>SERAE01</v>
      </c>
      <c r="F1059" t="str">
        <f>VLOOKUP(E1059,[1]!Species_table[[ID_new]:[Sci_name_new]],2,FALSE)</f>
        <v>Cephaplpholis rogaa</v>
      </c>
      <c r="G1059" t="str">
        <f>VLOOKUP(E1059,[1]!Species_table[[ID_new]:[fam_new]],3,FALSE)</f>
        <v>SERRANIDAE</v>
      </c>
      <c r="H1059" t="s">
        <v>36</v>
      </c>
      <c r="I1059">
        <f t="shared" si="16"/>
        <v>1</v>
      </c>
      <c r="J1059">
        <v>2.2200000000000002</v>
      </c>
      <c r="K1059">
        <v>4</v>
      </c>
      <c r="L1059">
        <v>11</v>
      </c>
      <c r="M1059">
        <v>38.4925</v>
      </c>
      <c r="N1059">
        <v>18.738</v>
      </c>
      <c r="O1059">
        <v>6</v>
      </c>
      <c r="Q1059" t="s">
        <v>83</v>
      </c>
      <c r="R1059" s="1">
        <v>41591.618055555555</v>
      </c>
      <c r="S1059" s="1">
        <v>41591.854166666664</v>
      </c>
      <c r="T1059">
        <v>5.6669999999999998</v>
      </c>
      <c r="U1059">
        <v>317</v>
      </c>
      <c r="V1059">
        <v>317</v>
      </c>
      <c r="W1059">
        <v>14.833</v>
      </c>
      <c r="X1059">
        <v>20.5</v>
      </c>
    </row>
    <row r="1060" spans="1:24" x14ac:dyDescent="0.2">
      <c r="A1060">
        <v>2013005</v>
      </c>
      <c r="B1060">
        <v>49</v>
      </c>
      <c r="C1060">
        <v>2013005049</v>
      </c>
      <c r="D1060" t="s">
        <v>41</v>
      </c>
      <c r="E1060" t="str">
        <f>VLOOKUP(D1060,[1]!Species_table[[SpeciesID]:[ID_new]],5,FALSE)</f>
        <v>SERCE07</v>
      </c>
      <c r="F1060" t="str">
        <f>VLOOKUP(E1060,[1]!Species_table[[ID_new]:[Sci_name_new]],2,FALSE)</f>
        <v>Cephalopholis argus</v>
      </c>
      <c r="G1060" t="str">
        <f>VLOOKUP(E1060,[1]!Species_table[[ID_new]:[fam_new]],3,FALSE)</f>
        <v>SERRANIDAE</v>
      </c>
      <c r="H1060" t="s">
        <v>36</v>
      </c>
      <c r="I1060">
        <f t="shared" si="16"/>
        <v>1</v>
      </c>
      <c r="J1060">
        <v>0.56999999999999995</v>
      </c>
      <c r="K1060">
        <v>1</v>
      </c>
      <c r="L1060">
        <v>11</v>
      </c>
      <c r="M1060">
        <v>38.4925</v>
      </c>
      <c r="N1060">
        <v>18.738</v>
      </c>
      <c r="O1060">
        <v>6</v>
      </c>
      <c r="Q1060" t="s">
        <v>83</v>
      </c>
      <c r="R1060" s="1">
        <v>41591.618055555555</v>
      </c>
      <c r="S1060" s="1">
        <v>41591.854166666664</v>
      </c>
      <c r="T1060">
        <v>5.6669999999999998</v>
      </c>
      <c r="U1060">
        <v>317</v>
      </c>
      <c r="V1060">
        <v>317</v>
      </c>
      <c r="W1060">
        <v>14.833</v>
      </c>
      <c r="X1060">
        <v>20.5</v>
      </c>
    </row>
    <row r="1061" spans="1:24" x14ac:dyDescent="0.2">
      <c r="A1061">
        <v>2013005</v>
      </c>
      <c r="B1061">
        <v>49</v>
      </c>
      <c r="C1061">
        <v>2013005049</v>
      </c>
      <c r="D1061" t="s">
        <v>169</v>
      </c>
      <c r="E1061" t="str">
        <f>VLOOKUP(D1061,[1]!Species_table[[SpeciesID]:[ID_new]],5,FALSE)</f>
        <v>SEREP73</v>
      </c>
      <c r="F1061" t="str">
        <f>VLOOKUP(E1061,[1]!Species_table[[ID_new]:[Sci_name_new]],2,FALSE)</f>
        <v>Epinephelus microdon</v>
      </c>
      <c r="G1061" t="str">
        <f>VLOOKUP(E1061,[1]!Species_table[[ID_new]:[fam_new]],3,FALSE)</f>
        <v>SERRANIDAE</v>
      </c>
      <c r="H1061" t="s">
        <v>36</v>
      </c>
      <c r="I1061">
        <f t="shared" si="16"/>
        <v>1</v>
      </c>
      <c r="J1061">
        <v>1.54</v>
      </c>
      <c r="K1061">
        <v>1</v>
      </c>
      <c r="L1061">
        <v>11</v>
      </c>
      <c r="M1061">
        <v>38.4925</v>
      </c>
      <c r="N1061">
        <v>18.738</v>
      </c>
      <c r="O1061">
        <v>6</v>
      </c>
      <c r="Q1061" t="s">
        <v>83</v>
      </c>
      <c r="R1061" s="1">
        <v>41591.618055555555</v>
      </c>
      <c r="S1061" s="1">
        <v>41591.854166666664</v>
      </c>
      <c r="T1061">
        <v>5.6669999999999998</v>
      </c>
      <c r="U1061">
        <v>317</v>
      </c>
      <c r="V1061">
        <v>317</v>
      </c>
      <c r="W1061">
        <v>14.833</v>
      </c>
      <c r="X1061">
        <v>20.5</v>
      </c>
    </row>
    <row r="1062" spans="1:24" x14ac:dyDescent="0.2">
      <c r="A1062">
        <v>2013005</v>
      </c>
      <c r="B1062">
        <v>50</v>
      </c>
      <c r="C1062">
        <v>2013005050</v>
      </c>
      <c r="D1062" t="s">
        <v>170</v>
      </c>
      <c r="E1062" t="str">
        <f>VLOOKUP(D1062,[1]!Species_table[[SpeciesID]:[ID_new]],5,FALSE)</f>
        <v>ACANA15</v>
      </c>
      <c r="F1062" t="str">
        <f>VLOOKUP(E1062,[1]!Species_table[[ID_new]:[Sci_name_new]],2,FALSE)</f>
        <v>Naso elegans</v>
      </c>
      <c r="G1062" t="str">
        <f>VLOOKUP(E1062,[1]!Species_table[[ID_new]:[fam_new]],3,FALSE)</f>
        <v>ACANTHURIDAE</v>
      </c>
      <c r="H1062" t="s">
        <v>78</v>
      </c>
      <c r="I1062">
        <f t="shared" si="16"/>
        <v>1</v>
      </c>
      <c r="J1062">
        <v>0.19</v>
      </c>
      <c r="K1062">
        <v>1</v>
      </c>
      <c r="L1062">
        <v>14</v>
      </c>
      <c r="M1062">
        <v>38.492669999999997</v>
      </c>
      <c r="N1062">
        <v>18.738499999999998</v>
      </c>
      <c r="O1062">
        <v>6</v>
      </c>
      <c r="Q1062" t="s">
        <v>38</v>
      </c>
      <c r="R1062" s="1">
        <v>41591.693055555559</v>
      </c>
      <c r="S1062" s="1">
        <v>41592.292361111111</v>
      </c>
      <c r="T1062">
        <v>14.382999999999999</v>
      </c>
      <c r="U1062">
        <v>317</v>
      </c>
      <c r="V1062">
        <v>318</v>
      </c>
      <c r="W1062">
        <v>16.632999999999999</v>
      </c>
      <c r="X1062">
        <v>7.0170000000000003</v>
      </c>
    </row>
    <row r="1063" spans="1:24" x14ac:dyDescent="0.2">
      <c r="A1063">
        <v>2013005</v>
      </c>
      <c r="B1063">
        <v>50</v>
      </c>
      <c r="C1063">
        <v>2013005050</v>
      </c>
      <c r="D1063" t="s">
        <v>171</v>
      </c>
      <c r="E1063" t="str">
        <f>VLOOKUP(D1063,[1]!Species_table[[SpeciesID]:[ID_new]],5,FALSE)</f>
        <v>CAECA07</v>
      </c>
      <c r="F1063" t="str">
        <f>VLOOKUP(E1063,[1]!Species_table[[ID_new]:[Sci_name_new]],2,FALSE)</f>
        <v>Caesio suevica</v>
      </c>
      <c r="G1063" t="str">
        <f>VLOOKUP(E1063,[1]!Species_table[[ID_new]:[fam_new]],3,FALSE)</f>
        <v>CAESIONIDAE</v>
      </c>
      <c r="H1063" t="s">
        <v>27</v>
      </c>
      <c r="I1063">
        <f t="shared" si="16"/>
        <v>0</v>
      </c>
      <c r="J1063">
        <v>0.22</v>
      </c>
      <c r="K1063">
        <v>1</v>
      </c>
      <c r="L1063">
        <v>14</v>
      </c>
      <c r="M1063">
        <v>38.492669999999997</v>
      </c>
      <c r="N1063">
        <v>18.738499999999998</v>
      </c>
      <c r="O1063">
        <v>6</v>
      </c>
      <c r="Q1063" t="s">
        <v>38</v>
      </c>
      <c r="R1063" s="1">
        <v>41591.693055555559</v>
      </c>
      <c r="S1063" s="1">
        <v>41592.292361111111</v>
      </c>
      <c r="T1063">
        <v>14.382999999999999</v>
      </c>
      <c r="U1063">
        <v>317</v>
      </c>
      <c r="V1063">
        <v>318</v>
      </c>
      <c r="W1063">
        <v>16.632999999999999</v>
      </c>
      <c r="X1063">
        <v>7.0170000000000003</v>
      </c>
    </row>
    <row r="1064" spans="1:24" x14ac:dyDescent="0.2">
      <c r="A1064">
        <v>2013005</v>
      </c>
      <c r="B1064">
        <v>50</v>
      </c>
      <c r="C1064">
        <v>2013005050</v>
      </c>
      <c r="D1064" t="s">
        <v>70</v>
      </c>
      <c r="E1064" t="str">
        <f>VLOOKUP(D1064,[1]!Species_table[[SpeciesID]:[ID_new]],5,FALSE)</f>
        <v>CARCS13</v>
      </c>
      <c r="F1064" t="str">
        <f>VLOOKUP(E1064,[1]!Species_table[[ID_new]:[Sci_name_new]],2,FALSE)</f>
        <v>Carangoides bajad</v>
      </c>
      <c r="G1064" t="str">
        <f>VLOOKUP(E1064,[1]!Species_table[[ID_new]:[fam_new]],3,FALSE)</f>
        <v>CARANGIDAE</v>
      </c>
      <c r="H1064" t="s">
        <v>22</v>
      </c>
      <c r="I1064">
        <f t="shared" si="16"/>
        <v>1</v>
      </c>
      <c r="J1064">
        <v>0.41</v>
      </c>
      <c r="K1064">
        <v>2</v>
      </c>
      <c r="L1064">
        <v>14</v>
      </c>
      <c r="M1064">
        <v>38.492669999999997</v>
      </c>
      <c r="N1064">
        <v>18.738499999999998</v>
      </c>
      <c r="O1064">
        <v>6</v>
      </c>
      <c r="Q1064" t="s">
        <v>38</v>
      </c>
      <c r="R1064" s="1">
        <v>41591.693055555559</v>
      </c>
      <c r="S1064" s="1">
        <v>41592.292361111111</v>
      </c>
      <c r="T1064">
        <v>14.382999999999999</v>
      </c>
      <c r="U1064">
        <v>317</v>
      </c>
      <c r="V1064">
        <v>318</v>
      </c>
      <c r="W1064">
        <v>16.632999999999999</v>
      </c>
      <c r="X1064">
        <v>7.0170000000000003</v>
      </c>
    </row>
    <row r="1065" spans="1:24" x14ac:dyDescent="0.2">
      <c r="A1065">
        <v>2013005</v>
      </c>
      <c r="B1065">
        <v>50</v>
      </c>
      <c r="C1065">
        <v>2013005050</v>
      </c>
      <c r="D1065" t="s">
        <v>104</v>
      </c>
      <c r="E1065" t="str">
        <f>VLOOKUP(D1065,[1]!Species_table[[SpeciesID]:[ID_new]],5,FALSE)</f>
        <v>SCASC12</v>
      </c>
      <c r="F1065" t="str">
        <f>VLOOKUP(E1065,[1]!Species_table[[ID_new]:[Sci_name_new]],2,FALSE)</f>
        <v>Scarus frenatus</v>
      </c>
      <c r="G1065" t="str">
        <f>VLOOKUP(E1065,[1]!Species_table[[ID_new]:[fam_new]],3,FALSE)</f>
        <v>SCARIDAE</v>
      </c>
      <c r="H1065" t="s">
        <v>27</v>
      </c>
      <c r="I1065">
        <f t="shared" si="16"/>
        <v>0</v>
      </c>
      <c r="J1065">
        <v>0.99</v>
      </c>
      <c r="K1065">
        <v>2</v>
      </c>
      <c r="L1065">
        <v>14</v>
      </c>
      <c r="M1065">
        <v>38.492669999999997</v>
      </c>
      <c r="N1065">
        <v>18.738499999999998</v>
      </c>
      <c r="O1065">
        <v>6</v>
      </c>
      <c r="Q1065" t="s">
        <v>38</v>
      </c>
      <c r="R1065" s="1">
        <v>41591.693055555559</v>
      </c>
      <c r="S1065" s="1">
        <v>41592.292361111111</v>
      </c>
      <c r="T1065">
        <v>14.382999999999999</v>
      </c>
      <c r="U1065">
        <v>317</v>
      </c>
      <c r="V1065">
        <v>318</v>
      </c>
      <c r="W1065">
        <v>16.632999999999999</v>
      </c>
      <c r="X1065">
        <v>7.0170000000000003</v>
      </c>
    </row>
    <row r="1066" spans="1:24" x14ac:dyDescent="0.2">
      <c r="A1066">
        <v>2013005</v>
      </c>
      <c r="B1066">
        <v>51</v>
      </c>
      <c r="C1066">
        <v>2013005051</v>
      </c>
      <c r="D1066" t="s">
        <v>34</v>
      </c>
      <c r="E1066" t="str">
        <f>VLOOKUP(D1066,[1]!Species_table[[SpeciesID]:[ID_new]],5,FALSE)</f>
        <v>HOLSA03</v>
      </c>
      <c r="F1066" t="str">
        <f>VLOOKUP(E1066,[1]!Species_table[[ID_new]:[Sci_name_new]],2,FALSE)</f>
        <v>Sargocentron spiniferum</v>
      </c>
      <c r="G1066" t="str">
        <f>VLOOKUP(E1066,[1]!Species_table[[ID_new]:[fam_new]],3,FALSE)</f>
        <v>HOLOCENTRIDAE</v>
      </c>
      <c r="H1066" t="s">
        <v>27</v>
      </c>
      <c r="I1066">
        <f t="shared" si="16"/>
        <v>0</v>
      </c>
      <c r="J1066">
        <v>0.77</v>
      </c>
      <c r="K1066">
        <v>1</v>
      </c>
      <c r="L1066">
        <v>11</v>
      </c>
      <c r="M1066">
        <v>38.502830000000003</v>
      </c>
      <c r="N1066">
        <v>18.747669999999999</v>
      </c>
      <c r="O1066">
        <v>6</v>
      </c>
      <c r="Q1066" t="s">
        <v>23</v>
      </c>
      <c r="R1066" s="1">
        <v>41591.654861111114</v>
      </c>
      <c r="S1066" s="1">
        <v>41592.289583333331</v>
      </c>
      <c r="T1066">
        <v>15.233000000000001</v>
      </c>
      <c r="U1066">
        <v>317</v>
      </c>
      <c r="V1066">
        <v>318</v>
      </c>
      <c r="W1066">
        <v>15.717000000000001</v>
      </c>
      <c r="X1066">
        <v>6.95</v>
      </c>
    </row>
    <row r="1067" spans="1:24" x14ac:dyDescent="0.2">
      <c r="A1067">
        <v>2013005</v>
      </c>
      <c r="B1067">
        <v>51</v>
      </c>
      <c r="C1067">
        <v>2013005051</v>
      </c>
      <c r="D1067" t="s">
        <v>33</v>
      </c>
      <c r="E1067" t="str">
        <f>VLOOKUP(D1067,[1]!Species_table[[SpeciesID]:[ID_new]],5,FALSE)</f>
        <v>LUTLU04</v>
      </c>
      <c r="F1067" t="str">
        <f>VLOOKUP(E1067,[1]!Species_table[[ID_new]:[Sci_name_new]],2,FALSE)</f>
        <v>Lutjanus gibbus</v>
      </c>
      <c r="G1067" t="str">
        <f>VLOOKUP(E1067,[1]!Species_table[[ID_new]:[fam_new]],3,FALSE)</f>
        <v>LUTJANIDAE</v>
      </c>
      <c r="H1067" t="s">
        <v>29</v>
      </c>
      <c r="I1067">
        <f t="shared" si="16"/>
        <v>1</v>
      </c>
      <c r="J1067">
        <v>0.85</v>
      </c>
      <c r="K1067">
        <v>1</v>
      </c>
      <c r="L1067">
        <v>11</v>
      </c>
      <c r="M1067">
        <v>38.502830000000003</v>
      </c>
      <c r="N1067">
        <v>18.747669999999999</v>
      </c>
      <c r="O1067">
        <v>6</v>
      </c>
      <c r="Q1067" t="s">
        <v>23</v>
      </c>
      <c r="R1067" s="1">
        <v>41591.654861111114</v>
      </c>
      <c r="S1067" s="1">
        <v>41592.289583333331</v>
      </c>
      <c r="T1067">
        <v>15.233000000000001</v>
      </c>
      <c r="U1067">
        <v>317</v>
      </c>
      <c r="V1067">
        <v>318</v>
      </c>
      <c r="W1067">
        <v>15.717000000000001</v>
      </c>
      <c r="X1067">
        <v>6.95</v>
      </c>
    </row>
    <row r="1068" spans="1:24" x14ac:dyDescent="0.2">
      <c r="A1068">
        <v>2013005</v>
      </c>
      <c r="B1068">
        <v>51</v>
      </c>
      <c r="C1068">
        <v>2013005051</v>
      </c>
      <c r="D1068" t="s">
        <v>28</v>
      </c>
      <c r="E1068" t="str">
        <f>VLOOKUP(D1068,[1]!Species_table[[SpeciesID]:[ID_new]],5,FALSE)</f>
        <v>LUTLU06</v>
      </c>
      <c r="F1068" t="str">
        <f>VLOOKUP(E1068,[1]!Species_table[[ID_new]:[Sci_name_new]],2,FALSE)</f>
        <v>Lutjanus bohar</v>
      </c>
      <c r="G1068" t="str">
        <f>VLOOKUP(E1068,[1]!Species_table[[ID_new]:[fam_new]],3,FALSE)</f>
        <v>LUTJANIDAE</v>
      </c>
      <c r="H1068" t="s">
        <v>29</v>
      </c>
      <c r="I1068">
        <f t="shared" si="16"/>
        <v>1</v>
      </c>
      <c r="J1068">
        <v>0.48</v>
      </c>
      <c r="K1068">
        <v>1</v>
      </c>
      <c r="L1068">
        <v>11</v>
      </c>
      <c r="M1068">
        <v>38.502830000000003</v>
      </c>
      <c r="N1068">
        <v>18.747669999999999</v>
      </c>
      <c r="O1068">
        <v>6</v>
      </c>
      <c r="Q1068" t="s">
        <v>23</v>
      </c>
      <c r="R1068" s="1">
        <v>41591.654861111114</v>
      </c>
      <c r="S1068" s="1">
        <v>41592.289583333331</v>
      </c>
      <c r="T1068">
        <v>15.233000000000001</v>
      </c>
      <c r="U1068">
        <v>317</v>
      </c>
      <c r="V1068">
        <v>318</v>
      </c>
      <c r="W1068">
        <v>15.717000000000001</v>
      </c>
      <c r="X1068">
        <v>6.95</v>
      </c>
    </row>
    <row r="1069" spans="1:24" x14ac:dyDescent="0.2">
      <c r="A1069">
        <v>2013005</v>
      </c>
      <c r="B1069">
        <v>52</v>
      </c>
      <c r="C1069">
        <v>2013005052</v>
      </c>
      <c r="D1069" t="s">
        <v>77</v>
      </c>
      <c r="E1069" t="str">
        <f>VLOOKUP(D1069,[1]!Species_table[[SpeciesID]:[ID_new]],5,FALSE)</f>
        <v>ACAAC34</v>
      </c>
      <c r="F1069" t="str">
        <f>VLOOKUP(E1069,[1]!Species_table[[ID_new]:[Sci_name_new]],2,FALSE)</f>
        <v>Acanthurus gahhm</v>
      </c>
      <c r="G1069" t="str">
        <f>VLOOKUP(E1069,[1]!Species_table[[ID_new]:[fam_new]],3,FALSE)</f>
        <v>ACANTHURIDAE</v>
      </c>
      <c r="H1069" t="s">
        <v>78</v>
      </c>
      <c r="I1069">
        <f t="shared" si="16"/>
        <v>1</v>
      </c>
      <c r="J1069">
        <v>4.8600000000000003</v>
      </c>
      <c r="K1069">
        <v>6</v>
      </c>
      <c r="L1069">
        <v>10</v>
      </c>
      <c r="M1069">
        <v>38.506500000000003</v>
      </c>
      <c r="N1069">
        <v>18.739999999999998</v>
      </c>
      <c r="O1069">
        <v>6</v>
      </c>
      <c r="Q1069" t="s">
        <v>23</v>
      </c>
      <c r="R1069" s="1">
        <v>41591.663194444445</v>
      </c>
      <c r="S1069" s="1">
        <v>41592.29791666667</v>
      </c>
      <c r="T1069">
        <v>15.233000000000001</v>
      </c>
      <c r="U1069">
        <v>317</v>
      </c>
      <c r="V1069">
        <v>318</v>
      </c>
      <c r="W1069">
        <v>15.917</v>
      </c>
      <c r="X1069">
        <v>7.15</v>
      </c>
    </row>
    <row r="1070" spans="1:24" x14ac:dyDescent="0.2">
      <c r="A1070">
        <v>2013005</v>
      </c>
      <c r="B1070">
        <v>53</v>
      </c>
      <c r="C1070">
        <v>2013005053</v>
      </c>
      <c r="D1070" t="s">
        <v>34</v>
      </c>
      <c r="E1070" t="str">
        <f>VLOOKUP(D1070,[1]!Species_table[[SpeciesID]:[ID_new]],5,FALSE)</f>
        <v>HOLSA03</v>
      </c>
      <c r="F1070" t="str">
        <f>VLOOKUP(E1070,[1]!Species_table[[ID_new]:[Sci_name_new]],2,FALSE)</f>
        <v>Sargocentron spiniferum</v>
      </c>
      <c r="G1070" t="str">
        <f>VLOOKUP(E1070,[1]!Species_table[[ID_new]:[fam_new]],3,FALSE)</f>
        <v>HOLOCENTRIDAE</v>
      </c>
      <c r="H1070" t="s">
        <v>27</v>
      </c>
      <c r="I1070">
        <f t="shared" si="16"/>
        <v>0</v>
      </c>
      <c r="J1070">
        <v>0.39</v>
      </c>
      <c r="K1070">
        <v>1</v>
      </c>
      <c r="L1070">
        <v>40</v>
      </c>
      <c r="M1070">
        <v>38.510170000000002</v>
      </c>
      <c r="N1070">
        <v>18.739170000000001</v>
      </c>
      <c r="O1070">
        <v>6</v>
      </c>
      <c r="Q1070" t="s">
        <v>23</v>
      </c>
      <c r="R1070" s="1">
        <v>41591.67083333333</v>
      </c>
      <c r="S1070" s="1">
        <v>41592.308333333334</v>
      </c>
      <c r="T1070">
        <v>15.3</v>
      </c>
      <c r="U1070">
        <v>317</v>
      </c>
      <c r="V1070">
        <v>318</v>
      </c>
      <c r="W1070">
        <v>16.100000000000001</v>
      </c>
      <c r="X1070">
        <v>7.4</v>
      </c>
    </row>
    <row r="1071" spans="1:24" x14ac:dyDescent="0.2">
      <c r="A1071">
        <v>2013005</v>
      </c>
      <c r="B1071">
        <v>53</v>
      </c>
      <c r="C1071">
        <v>2013005053</v>
      </c>
      <c r="D1071" t="s">
        <v>33</v>
      </c>
      <c r="E1071" t="str">
        <f>VLOOKUP(D1071,[1]!Species_table[[SpeciesID]:[ID_new]],5,FALSE)</f>
        <v>LUTLU04</v>
      </c>
      <c r="F1071" t="str">
        <f>VLOOKUP(E1071,[1]!Species_table[[ID_new]:[Sci_name_new]],2,FALSE)</f>
        <v>Lutjanus gibbus</v>
      </c>
      <c r="G1071" t="str">
        <f>VLOOKUP(E1071,[1]!Species_table[[ID_new]:[fam_new]],3,FALSE)</f>
        <v>LUTJANIDAE</v>
      </c>
      <c r="H1071" t="s">
        <v>29</v>
      </c>
      <c r="I1071">
        <f t="shared" si="16"/>
        <v>1</v>
      </c>
      <c r="J1071">
        <v>0.57999999999999996</v>
      </c>
      <c r="K1071">
        <v>1</v>
      </c>
      <c r="L1071">
        <v>40</v>
      </c>
      <c r="M1071">
        <v>38.510170000000002</v>
      </c>
      <c r="N1071">
        <v>18.739170000000001</v>
      </c>
      <c r="O1071">
        <v>6</v>
      </c>
      <c r="Q1071" t="s">
        <v>23</v>
      </c>
      <c r="R1071" s="1">
        <v>41591.67083333333</v>
      </c>
      <c r="S1071" s="1">
        <v>41592.308333333334</v>
      </c>
      <c r="T1071">
        <v>15.3</v>
      </c>
      <c r="U1071">
        <v>317</v>
      </c>
      <c r="V1071">
        <v>318</v>
      </c>
      <c r="W1071">
        <v>16.100000000000001</v>
      </c>
      <c r="X1071">
        <v>7.4</v>
      </c>
    </row>
    <row r="1072" spans="1:24" x14ac:dyDescent="0.2">
      <c r="A1072">
        <v>2013005</v>
      </c>
      <c r="B1072">
        <v>54</v>
      </c>
      <c r="C1072">
        <v>2013005054</v>
      </c>
      <c r="D1072" t="s">
        <v>26</v>
      </c>
      <c r="E1072" t="str">
        <f>VLOOKUP(D1072,[1]!Species_table[[SpeciesID]:[ID_new]],5,FALSE)</f>
        <v>NOCATCH</v>
      </c>
      <c r="F1072" t="str">
        <f>VLOOKUP(E1072,[1]!Species_table[[ID_new]:[Sci_name_new]],2,FALSE)</f>
        <v>NO CATCH</v>
      </c>
      <c r="G1072" t="str">
        <f>VLOOKUP(E1072,[1]!Species_table[[ID_new]:[fam_new]],3,FALSE)</f>
        <v>NO CATCH</v>
      </c>
      <c r="H1072" t="s">
        <v>27</v>
      </c>
      <c r="I1072">
        <f t="shared" si="16"/>
        <v>0</v>
      </c>
      <c r="J1072">
        <v>0</v>
      </c>
      <c r="K1072">
        <v>0</v>
      </c>
      <c r="L1072">
        <v>25</v>
      </c>
      <c r="M1072">
        <v>38.501330000000003</v>
      </c>
      <c r="N1072">
        <v>18.733170000000001</v>
      </c>
      <c r="O1072">
        <v>6</v>
      </c>
      <c r="Q1072" t="s">
        <v>23</v>
      </c>
      <c r="R1072" s="1">
        <v>41591.681944444441</v>
      </c>
      <c r="S1072" s="1">
        <v>41592.316666666666</v>
      </c>
      <c r="T1072">
        <v>15.233000000000001</v>
      </c>
      <c r="U1072">
        <v>317</v>
      </c>
      <c r="V1072">
        <v>318</v>
      </c>
      <c r="W1072">
        <v>16.367000000000001</v>
      </c>
      <c r="X1072">
        <v>7.6</v>
      </c>
    </row>
    <row r="1073" spans="1:24" x14ac:dyDescent="0.2">
      <c r="A1073">
        <v>2013005</v>
      </c>
      <c r="B1073">
        <v>55</v>
      </c>
      <c r="C1073">
        <v>2013005055</v>
      </c>
      <c r="D1073" t="s">
        <v>33</v>
      </c>
      <c r="E1073" t="str">
        <f>VLOOKUP(D1073,[1]!Species_table[[SpeciesID]:[ID_new]],5,FALSE)</f>
        <v>LUTLU04</v>
      </c>
      <c r="F1073" t="str">
        <f>VLOOKUP(E1073,[1]!Species_table[[ID_new]:[Sci_name_new]],2,FALSE)</f>
        <v>Lutjanus gibbus</v>
      </c>
      <c r="G1073" t="str">
        <f>VLOOKUP(E1073,[1]!Species_table[[ID_new]:[fam_new]],3,FALSE)</f>
        <v>LUTJANIDAE</v>
      </c>
      <c r="H1073" t="s">
        <v>29</v>
      </c>
      <c r="I1073">
        <f t="shared" si="16"/>
        <v>1</v>
      </c>
      <c r="J1073">
        <v>0.56000000000000005</v>
      </c>
      <c r="K1073">
        <v>1</v>
      </c>
      <c r="L1073">
        <v>40</v>
      </c>
      <c r="M1073">
        <v>38.499499999999998</v>
      </c>
      <c r="N1073">
        <v>18.7315</v>
      </c>
      <c r="O1073">
        <v>6</v>
      </c>
      <c r="Q1073" t="s">
        <v>23</v>
      </c>
      <c r="R1073" s="1">
        <v>41591.6875</v>
      </c>
      <c r="S1073" s="1">
        <v>41592.322916666664</v>
      </c>
      <c r="T1073">
        <v>15.25</v>
      </c>
      <c r="U1073">
        <v>317</v>
      </c>
      <c r="V1073">
        <v>318</v>
      </c>
      <c r="W1073">
        <v>16.5</v>
      </c>
      <c r="X1073">
        <v>7.75</v>
      </c>
    </row>
    <row r="1074" spans="1:24" x14ac:dyDescent="0.2">
      <c r="A1074">
        <v>2013005</v>
      </c>
      <c r="B1074">
        <v>56</v>
      </c>
      <c r="C1074">
        <v>2013005056</v>
      </c>
      <c r="D1074" t="s">
        <v>73</v>
      </c>
      <c r="E1074" t="str">
        <f>VLOOKUP(D1074,[1]!Species_table[[SpeciesID]:[ID_new]],5,FALSE)</f>
        <v>LUTLU18</v>
      </c>
      <c r="F1074" t="str">
        <f>VLOOKUP(E1074,[1]!Species_table[[ID_new]:[Sci_name_new]],2,FALSE)</f>
        <v>Lutjanus kasmira</v>
      </c>
      <c r="G1074" t="str">
        <f>VLOOKUP(E1074,[1]!Species_table[[ID_new]:[fam_new]],3,FALSE)</f>
        <v>LUTJANIDAE</v>
      </c>
      <c r="H1074" t="s">
        <v>29</v>
      </c>
      <c r="I1074">
        <f t="shared" si="16"/>
        <v>1</v>
      </c>
      <c r="J1074">
        <v>0.129</v>
      </c>
      <c r="K1074">
        <v>1</v>
      </c>
      <c r="L1074">
        <v>62</v>
      </c>
      <c r="M1074">
        <v>38.497500000000002</v>
      </c>
      <c r="N1074">
        <v>18.729500000000002</v>
      </c>
      <c r="O1074">
        <v>6</v>
      </c>
      <c r="Q1074" t="s">
        <v>23</v>
      </c>
      <c r="R1074" s="1">
        <v>41591.699999999997</v>
      </c>
      <c r="S1074" s="1">
        <v>41592.32916666667</v>
      </c>
      <c r="T1074">
        <v>15.1</v>
      </c>
      <c r="U1074">
        <v>317</v>
      </c>
      <c r="V1074">
        <v>318</v>
      </c>
      <c r="W1074">
        <v>16.8</v>
      </c>
      <c r="X1074">
        <v>7.9</v>
      </c>
    </row>
    <row r="1075" spans="1:24" x14ac:dyDescent="0.2">
      <c r="A1075">
        <v>2013005</v>
      </c>
      <c r="B1075">
        <v>57</v>
      </c>
      <c r="C1075">
        <v>2013005057</v>
      </c>
      <c r="D1075" t="s">
        <v>26</v>
      </c>
      <c r="E1075" t="str">
        <f>VLOOKUP(D1075,[1]!Species_table[[SpeciesID]:[ID_new]],5,FALSE)</f>
        <v>NOCATCH</v>
      </c>
      <c r="F1075" t="str">
        <f>VLOOKUP(E1075,[1]!Species_table[[ID_new]:[Sci_name_new]],2,FALSE)</f>
        <v>NO CATCH</v>
      </c>
      <c r="G1075" t="str">
        <f>VLOOKUP(E1075,[1]!Species_table[[ID_new]:[fam_new]],3,FALSE)</f>
        <v>NO CATCH</v>
      </c>
      <c r="H1075" t="s">
        <v>27</v>
      </c>
      <c r="I1075">
        <f t="shared" si="16"/>
        <v>0</v>
      </c>
      <c r="J1075">
        <v>0</v>
      </c>
      <c r="K1075">
        <v>0</v>
      </c>
      <c r="L1075">
        <v>25</v>
      </c>
      <c r="M1075">
        <v>38.489669999999997</v>
      </c>
      <c r="N1075">
        <v>18.73067</v>
      </c>
      <c r="O1075">
        <v>6</v>
      </c>
      <c r="Q1075" t="s">
        <v>23</v>
      </c>
      <c r="R1075" s="1">
        <v>41591.70416666667</v>
      </c>
      <c r="S1075" s="1">
        <v>41592.336805555555</v>
      </c>
      <c r="T1075">
        <v>15.183</v>
      </c>
      <c r="U1075">
        <v>317</v>
      </c>
      <c r="V1075">
        <v>318</v>
      </c>
      <c r="W1075">
        <v>16.899999999999999</v>
      </c>
      <c r="X1075">
        <v>8.0830000000000002</v>
      </c>
    </row>
    <row r="1076" spans="1:24" x14ac:dyDescent="0.2">
      <c r="A1076">
        <v>2013005</v>
      </c>
      <c r="B1076">
        <v>58</v>
      </c>
      <c r="C1076">
        <v>2013005058</v>
      </c>
      <c r="D1076" t="s">
        <v>33</v>
      </c>
      <c r="E1076" t="str">
        <f>VLOOKUP(D1076,[1]!Species_table[[SpeciesID]:[ID_new]],5,FALSE)</f>
        <v>LUTLU04</v>
      </c>
      <c r="F1076" t="str">
        <f>VLOOKUP(E1076,[1]!Species_table[[ID_new]:[Sci_name_new]],2,FALSE)</f>
        <v>Lutjanus gibbus</v>
      </c>
      <c r="G1076" t="str">
        <f>VLOOKUP(E1076,[1]!Species_table[[ID_new]:[fam_new]],3,FALSE)</f>
        <v>LUTJANIDAE</v>
      </c>
      <c r="H1076" t="s">
        <v>29</v>
      </c>
      <c r="I1076">
        <f t="shared" si="16"/>
        <v>1</v>
      </c>
      <c r="J1076">
        <v>0.85</v>
      </c>
      <c r="K1076">
        <v>1</v>
      </c>
      <c r="L1076">
        <v>50</v>
      </c>
      <c r="M1076">
        <v>38.484670000000001</v>
      </c>
      <c r="N1076">
        <v>18.732500000000002</v>
      </c>
      <c r="O1076">
        <v>6</v>
      </c>
      <c r="Q1076" t="s">
        <v>23</v>
      </c>
      <c r="R1076" s="1">
        <v>41591.711805555555</v>
      </c>
      <c r="S1076" s="1">
        <v>41592.347222222219</v>
      </c>
      <c r="T1076">
        <v>15.25</v>
      </c>
      <c r="U1076">
        <v>317</v>
      </c>
      <c r="V1076">
        <v>318</v>
      </c>
      <c r="W1076">
        <v>17.082999999999998</v>
      </c>
      <c r="X1076">
        <v>8.3330000000000002</v>
      </c>
    </row>
    <row r="1077" spans="1:24" x14ac:dyDescent="0.2">
      <c r="A1077">
        <v>2013005</v>
      </c>
      <c r="B1077">
        <v>58</v>
      </c>
      <c r="C1077">
        <v>2013005058</v>
      </c>
      <c r="D1077" t="s">
        <v>28</v>
      </c>
      <c r="E1077" t="str">
        <f>VLOOKUP(D1077,[1]!Species_table[[SpeciesID]:[ID_new]],5,FALSE)</f>
        <v>LUTLU06</v>
      </c>
      <c r="F1077" t="str">
        <f>VLOOKUP(E1077,[1]!Species_table[[ID_new]:[Sci_name_new]],2,FALSE)</f>
        <v>Lutjanus bohar</v>
      </c>
      <c r="G1077" t="str">
        <f>VLOOKUP(E1077,[1]!Species_table[[ID_new]:[fam_new]],3,FALSE)</f>
        <v>LUTJANIDAE</v>
      </c>
      <c r="H1077" t="s">
        <v>29</v>
      </c>
      <c r="I1077">
        <f t="shared" si="16"/>
        <v>1</v>
      </c>
      <c r="J1077">
        <v>4.1500000000000004</v>
      </c>
      <c r="K1077">
        <v>1</v>
      </c>
      <c r="L1077">
        <v>50</v>
      </c>
      <c r="M1077">
        <v>38.484670000000001</v>
      </c>
      <c r="N1077">
        <v>18.732500000000002</v>
      </c>
      <c r="O1077">
        <v>6</v>
      </c>
      <c r="Q1077" t="s">
        <v>23</v>
      </c>
      <c r="R1077" s="1">
        <v>41591.711805555555</v>
      </c>
      <c r="S1077" s="1">
        <v>41592.347222222219</v>
      </c>
      <c r="T1077">
        <v>15.25</v>
      </c>
      <c r="U1077">
        <v>317</v>
      </c>
      <c r="V1077">
        <v>318</v>
      </c>
      <c r="W1077">
        <v>17.082999999999998</v>
      </c>
      <c r="X1077">
        <v>8.3330000000000002</v>
      </c>
    </row>
    <row r="1078" spans="1:24" x14ac:dyDescent="0.2">
      <c r="A1078">
        <v>2013005</v>
      </c>
      <c r="B1078">
        <v>59</v>
      </c>
      <c r="C1078">
        <v>2013005059</v>
      </c>
      <c r="D1078" t="s">
        <v>33</v>
      </c>
      <c r="E1078" t="str">
        <f>VLOOKUP(D1078,[1]!Species_table[[SpeciesID]:[ID_new]],5,FALSE)</f>
        <v>LUTLU04</v>
      </c>
      <c r="F1078" t="str">
        <f>VLOOKUP(E1078,[1]!Species_table[[ID_new]:[Sci_name_new]],2,FALSE)</f>
        <v>Lutjanus gibbus</v>
      </c>
      <c r="G1078" t="str">
        <f>VLOOKUP(E1078,[1]!Species_table[[ID_new]:[fam_new]],3,FALSE)</f>
        <v>LUTJANIDAE</v>
      </c>
      <c r="H1078" t="s">
        <v>29</v>
      </c>
      <c r="I1078">
        <f t="shared" si="16"/>
        <v>1</v>
      </c>
      <c r="J1078">
        <v>1.89</v>
      </c>
      <c r="K1078">
        <v>3</v>
      </c>
      <c r="L1078">
        <v>20</v>
      </c>
      <c r="M1078">
        <v>38.481169999999999</v>
      </c>
      <c r="N1078">
        <v>18.734670000000001</v>
      </c>
      <c r="O1078">
        <v>6</v>
      </c>
      <c r="Q1078" t="s">
        <v>23</v>
      </c>
      <c r="R1078" s="1">
        <v>41591.724305555559</v>
      </c>
      <c r="S1078" s="1">
        <v>41592.353472222225</v>
      </c>
      <c r="T1078">
        <v>15.1</v>
      </c>
      <c r="U1078">
        <v>317</v>
      </c>
      <c r="V1078">
        <v>318</v>
      </c>
      <c r="W1078">
        <v>17.382999999999999</v>
      </c>
      <c r="X1078">
        <v>8.4830000000000005</v>
      </c>
    </row>
    <row r="1079" spans="1:24" x14ac:dyDescent="0.2">
      <c r="A1079">
        <v>2013005</v>
      </c>
      <c r="B1079">
        <v>60</v>
      </c>
      <c r="C1079">
        <v>2013005060</v>
      </c>
      <c r="D1079" t="s">
        <v>33</v>
      </c>
      <c r="E1079" t="str">
        <f>VLOOKUP(D1079,[1]!Species_table[[SpeciesID]:[ID_new]],5,FALSE)</f>
        <v>LUTLU04</v>
      </c>
      <c r="F1079" t="str">
        <f>VLOOKUP(E1079,[1]!Species_table[[ID_new]:[Sci_name_new]],2,FALSE)</f>
        <v>Lutjanus gibbus</v>
      </c>
      <c r="G1079" t="str">
        <f>VLOOKUP(E1079,[1]!Species_table[[ID_new]:[fam_new]],3,FALSE)</f>
        <v>LUTJANIDAE</v>
      </c>
      <c r="H1079" t="s">
        <v>29</v>
      </c>
      <c r="I1079">
        <f t="shared" si="16"/>
        <v>1</v>
      </c>
      <c r="J1079">
        <v>0.81</v>
      </c>
      <c r="K1079">
        <v>1</v>
      </c>
      <c r="L1079">
        <v>23</v>
      </c>
      <c r="M1079">
        <v>38.505000000000003</v>
      </c>
      <c r="N1079">
        <v>18.748169999999998</v>
      </c>
      <c r="O1079">
        <v>6</v>
      </c>
      <c r="Q1079" t="s">
        <v>23</v>
      </c>
      <c r="R1079" s="1">
        <v>41591.740277777775</v>
      </c>
      <c r="S1079" s="1">
        <v>41592.368750000001</v>
      </c>
      <c r="T1079">
        <v>15.083</v>
      </c>
      <c r="U1079">
        <v>317</v>
      </c>
      <c r="V1079">
        <v>318</v>
      </c>
      <c r="W1079">
        <v>17.766999999999999</v>
      </c>
      <c r="X1079">
        <v>8.85</v>
      </c>
    </row>
    <row r="1080" spans="1:24" x14ac:dyDescent="0.2">
      <c r="A1080">
        <v>2013005</v>
      </c>
      <c r="B1080">
        <v>61</v>
      </c>
      <c r="C1080">
        <v>2013005061</v>
      </c>
      <c r="D1080" t="s">
        <v>35</v>
      </c>
      <c r="E1080" t="str">
        <f>VLOOKUP(D1080,[1]!Species_table[[SpeciesID]:[ID_new]],5,FALSE)</f>
        <v>SEREP12</v>
      </c>
      <c r="F1080" t="str">
        <f>VLOOKUP(E1080,[1]!Species_table[[ID_new]:[Sci_name_new]],2,FALSE)</f>
        <v>Epinephelus fuscoguttatus</v>
      </c>
      <c r="G1080" t="str">
        <f>VLOOKUP(E1080,[1]!Species_table[[ID_new]:[fam_new]],3,FALSE)</f>
        <v>SERRANIDAE</v>
      </c>
      <c r="H1080" t="s">
        <v>36</v>
      </c>
      <c r="I1080">
        <f t="shared" si="16"/>
        <v>1</v>
      </c>
      <c r="J1080">
        <v>6.64</v>
      </c>
      <c r="K1080">
        <v>1</v>
      </c>
      <c r="L1080">
        <v>11</v>
      </c>
      <c r="M1080">
        <v>38.509</v>
      </c>
      <c r="N1080">
        <v>18.748000000000001</v>
      </c>
      <c r="O1080">
        <v>6</v>
      </c>
      <c r="Q1080" t="s">
        <v>23</v>
      </c>
      <c r="R1080" s="1">
        <v>41591.746527777781</v>
      </c>
      <c r="S1080" s="1">
        <v>41592.378472222219</v>
      </c>
      <c r="T1080">
        <v>15.167</v>
      </c>
      <c r="U1080">
        <v>317</v>
      </c>
      <c r="V1080">
        <v>318</v>
      </c>
      <c r="W1080">
        <v>17.917000000000002</v>
      </c>
      <c r="X1080">
        <v>9.0830000000000002</v>
      </c>
    </row>
    <row r="1081" spans="1:24" x14ac:dyDescent="0.2">
      <c r="A1081">
        <v>2013005</v>
      </c>
      <c r="B1081">
        <v>62</v>
      </c>
      <c r="C1081">
        <v>2013005062</v>
      </c>
      <c r="D1081" t="s">
        <v>34</v>
      </c>
      <c r="E1081" t="str">
        <f>VLOOKUP(D1081,[1]!Species_table[[SpeciesID]:[ID_new]],5,FALSE)</f>
        <v>HOLSA03</v>
      </c>
      <c r="F1081" t="str">
        <f>VLOOKUP(E1081,[1]!Species_table[[ID_new]:[Sci_name_new]],2,FALSE)</f>
        <v>Sargocentron spiniferum</v>
      </c>
      <c r="G1081" t="str">
        <f>VLOOKUP(E1081,[1]!Species_table[[ID_new]:[fam_new]],3,FALSE)</f>
        <v>HOLOCENTRIDAE</v>
      </c>
      <c r="H1081" t="s">
        <v>27</v>
      </c>
      <c r="I1081">
        <f t="shared" si="16"/>
        <v>0</v>
      </c>
      <c r="J1081">
        <v>1.54</v>
      </c>
      <c r="K1081">
        <v>2</v>
      </c>
      <c r="L1081">
        <v>15</v>
      </c>
      <c r="M1081">
        <v>38.50067</v>
      </c>
      <c r="N1081">
        <v>18.739329999999999</v>
      </c>
      <c r="O1081">
        <v>6</v>
      </c>
      <c r="Q1081" t="s">
        <v>83</v>
      </c>
      <c r="R1081" s="1">
        <v>41592.669444444444</v>
      </c>
      <c r="S1081" s="1">
        <v>41592.805555555555</v>
      </c>
      <c r="T1081">
        <v>3.2669999999999999</v>
      </c>
      <c r="U1081">
        <v>318</v>
      </c>
      <c r="V1081">
        <v>318</v>
      </c>
      <c r="W1081">
        <v>16.067</v>
      </c>
      <c r="X1081">
        <v>19.332999999999998</v>
      </c>
    </row>
    <row r="1082" spans="1:24" x14ac:dyDescent="0.2">
      <c r="A1082">
        <v>2013005</v>
      </c>
      <c r="B1082">
        <v>62</v>
      </c>
      <c r="C1082">
        <v>2013005062</v>
      </c>
      <c r="D1082" t="s">
        <v>33</v>
      </c>
      <c r="E1082" t="str">
        <f>VLOOKUP(D1082,[1]!Species_table[[SpeciesID]:[ID_new]],5,FALSE)</f>
        <v>LUTLU04</v>
      </c>
      <c r="F1082" t="str">
        <f>VLOOKUP(E1082,[1]!Species_table[[ID_new]:[Sci_name_new]],2,FALSE)</f>
        <v>Lutjanus gibbus</v>
      </c>
      <c r="G1082" t="str">
        <f>VLOOKUP(E1082,[1]!Species_table[[ID_new]:[fam_new]],3,FALSE)</f>
        <v>LUTJANIDAE</v>
      </c>
      <c r="H1082" t="s">
        <v>29</v>
      </c>
      <c r="I1082">
        <f t="shared" si="16"/>
        <v>1</v>
      </c>
      <c r="J1082">
        <v>1.1000000000000001</v>
      </c>
      <c r="K1082">
        <v>2</v>
      </c>
      <c r="L1082">
        <v>15</v>
      </c>
      <c r="M1082">
        <v>38.50067</v>
      </c>
      <c r="N1082">
        <v>18.739329999999999</v>
      </c>
      <c r="O1082">
        <v>6</v>
      </c>
      <c r="Q1082" t="s">
        <v>83</v>
      </c>
      <c r="R1082" s="1">
        <v>41592.669444444444</v>
      </c>
      <c r="S1082" s="1">
        <v>41592.805555555555</v>
      </c>
      <c r="T1082">
        <v>3.2669999999999999</v>
      </c>
      <c r="U1082">
        <v>318</v>
      </c>
      <c r="V1082">
        <v>318</v>
      </c>
      <c r="W1082">
        <v>16.067</v>
      </c>
      <c r="X1082">
        <v>19.332999999999998</v>
      </c>
    </row>
    <row r="1083" spans="1:24" x14ac:dyDescent="0.2">
      <c r="A1083">
        <v>2013005</v>
      </c>
      <c r="B1083">
        <v>62</v>
      </c>
      <c r="C1083">
        <v>2013005062</v>
      </c>
      <c r="D1083" t="s">
        <v>65</v>
      </c>
      <c r="E1083" t="str">
        <f>VLOOKUP(D1083,[1]!Species_table[[SpeciesID]:[ID_new]],5,FALSE)</f>
        <v>LUTLU57</v>
      </c>
      <c r="F1083" t="str">
        <f>VLOOKUP(E1083,[1]!Species_table[[ID_new]:[Sci_name_new]],2,FALSE)</f>
        <v>Lutjanus monostigma</v>
      </c>
      <c r="G1083" t="str">
        <f>VLOOKUP(E1083,[1]!Species_table[[ID_new]:[fam_new]],3,FALSE)</f>
        <v>LUTJANIDAE</v>
      </c>
      <c r="H1083" t="s">
        <v>29</v>
      </c>
      <c r="I1083">
        <f t="shared" si="16"/>
        <v>1</v>
      </c>
      <c r="J1083">
        <v>0.84</v>
      </c>
      <c r="K1083">
        <v>1</v>
      </c>
      <c r="L1083">
        <v>15</v>
      </c>
      <c r="M1083">
        <v>38.50067</v>
      </c>
      <c r="N1083">
        <v>18.739329999999999</v>
      </c>
      <c r="O1083">
        <v>6</v>
      </c>
      <c r="Q1083" t="s">
        <v>83</v>
      </c>
      <c r="R1083" s="1">
        <v>41592.669444444444</v>
      </c>
      <c r="S1083" s="1">
        <v>41592.805555555555</v>
      </c>
      <c r="T1083">
        <v>3.2669999999999999</v>
      </c>
      <c r="U1083">
        <v>318</v>
      </c>
      <c r="V1083">
        <v>318</v>
      </c>
      <c r="W1083">
        <v>16.067</v>
      </c>
      <c r="X1083">
        <v>19.332999999999998</v>
      </c>
    </row>
    <row r="1084" spans="1:24" x14ac:dyDescent="0.2">
      <c r="A1084">
        <v>2013005</v>
      </c>
      <c r="B1084">
        <v>63</v>
      </c>
      <c r="C1084">
        <v>2013005063</v>
      </c>
      <c r="D1084" t="s">
        <v>77</v>
      </c>
      <c r="E1084" t="str">
        <f>VLOOKUP(D1084,[1]!Species_table[[SpeciesID]:[ID_new]],5,FALSE)</f>
        <v>ACAAC34</v>
      </c>
      <c r="F1084" t="str">
        <f>VLOOKUP(E1084,[1]!Species_table[[ID_new]:[Sci_name_new]],2,FALSE)</f>
        <v>Acanthurus gahhm</v>
      </c>
      <c r="G1084" t="str">
        <f>VLOOKUP(E1084,[1]!Species_table[[ID_new]:[fam_new]],3,FALSE)</f>
        <v>ACANTHURIDAE</v>
      </c>
      <c r="H1084" t="s">
        <v>78</v>
      </c>
      <c r="I1084">
        <f t="shared" si="16"/>
        <v>1</v>
      </c>
      <c r="J1084">
        <v>9.2899999999999991</v>
      </c>
      <c r="K1084">
        <v>11</v>
      </c>
      <c r="L1084">
        <v>12</v>
      </c>
      <c r="M1084">
        <v>38.5</v>
      </c>
      <c r="N1084">
        <v>18.745329999999999</v>
      </c>
      <c r="O1084">
        <v>6</v>
      </c>
      <c r="Q1084" t="s">
        <v>23</v>
      </c>
      <c r="R1084" s="1">
        <v>41592.632638888892</v>
      </c>
      <c r="S1084" s="1">
        <v>41593.287499999999</v>
      </c>
      <c r="T1084">
        <v>15.717000000000001</v>
      </c>
      <c r="U1084">
        <v>318</v>
      </c>
      <c r="V1084">
        <v>319</v>
      </c>
      <c r="W1084">
        <v>15.183</v>
      </c>
      <c r="X1084">
        <v>6.9</v>
      </c>
    </row>
    <row r="1085" spans="1:24" x14ac:dyDescent="0.2">
      <c r="A1085">
        <v>2013005</v>
      </c>
      <c r="B1085">
        <v>63</v>
      </c>
      <c r="C1085">
        <v>2013005063</v>
      </c>
      <c r="D1085" t="s">
        <v>130</v>
      </c>
      <c r="E1085" t="str">
        <f>VLOOKUP(D1085,[1]!Species_table[[SpeciesID]:[ID_new]],5,FALSE)</f>
        <v>SEREP03</v>
      </c>
      <c r="F1085" t="str">
        <f>VLOOKUP(E1085,[1]!Species_table[[ID_new]:[Sci_name_new]],2,FALSE)</f>
        <v>Epinephelus fasciatus</v>
      </c>
      <c r="G1085" t="str">
        <f>VLOOKUP(E1085,[1]!Species_table[[ID_new]:[fam_new]],3,FALSE)</f>
        <v>SERRANIDAE</v>
      </c>
      <c r="H1085" t="s">
        <v>36</v>
      </c>
      <c r="I1085">
        <f t="shared" si="16"/>
        <v>1</v>
      </c>
      <c r="J1085">
        <v>2.29</v>
      </c>
      <c r="K1085">
        <v>1</v>
      </c>
      <c r="L1085">
        <v>12</v>
      </c>
      <c r="M1085">
        <v>38.5</v>
      </c>
      <c r="N1085">
        <v>18.745329999999999</v>
      </c>
      <c r="O1085">
        <v>6</v>
      </c>
      <c r="Q1085" t="s">
        <v>23</v>
      </c>
      <c r="R1085" s="1">
        <v>41592.632638888892</v>
      </c>
      <c r="S1085" s="1">
        <v>41593.287499999999</v>
      </c>
      <c r="T1085">
        <v>15.717000000000001</v>
      </c>
      <c r="U1085">
        <v>318</v>
      </c>
      <c r="V1085">
        <v>319</v>
      </c>
      <c r="W1085">
        <v>15.183</v>
      </c>
      <c r="X1085">
        <v>6.9</v>
      </c>
    </row>
    <row r="1086" spans="1:24" x14ac:dyDescent="0.2">
      <c r="A1086">
        <v>2013005</v>
      </c>
      <c r="B1086">
        <v>64</v>
      </c>
      <c r="C1086">
        <v>2013005064</v>
      </c>
      <c r="D1086" t="s">
        <v>26</v>
      </c>
      <c r="E1086" t="str">
        <f>VLOOKUP(D1086,[1]!Species_table[[SpeciesID]:[ID_new]],5,FALSE)</f>
        <v>NOCATCH</v>
      </c>
      <c r="F1086" t="str">
        <f>VLOOKUP(E1086,[1]!Species_table[[ID_new]:[Sci_name_new]],2,FALSE)</f>
        <v>NO CATCH</v>
      </c>
      <c r="G1086" t="str">
        <f>VLOOKUP(E1086,[1]!Species_table[[ID_new]:[fam_new]],3,FALSE)</f>
        <v>NO CATCH</v>
      </c>
      <c r="H1086" t="s">
        <v>27</v>
      </c>
      <c r="I1086">
        <f t="shared" si="16"/>
        <v>0</v>
      </c>
      <c r="J1086">
        <v>0</v>
      </c>
      <c r="K1086">
        <v>0</v>
      </c>
      <c r="L1086">
        <v>14</v>
      </c>
      <c r="M1086">
        <v>38.499830000000003</v>
      </c>
      <c r="N1086">
        <v>18.743670000000002</v>
      </c>
      <c r="O1086">
        <v>6</v>
      </c>
      <c r="Q1086" t="s">
        <v>23</v>
      </c>
      <c r="R1086" s="1">
        <v>41592.638194444444</v>
      </c>
      <c r="S1086" s="1">
        <v>41593.294444444444</v>
      </c>
      <c r="T1086">
        <v>15.75</v>
      </c>
      <c r="U1086">
        <v>318</v>
      </c>
      <c r="V1086">
        <v>319</v>
      </c>
      <c r="W1086">
        <v>15.317</v>
      </c>
      <c r="X1086">
        <v>7.0670000000000002</v>
      </c>
    </row>
    <row r="1087" spans="1:24" x14ac:dyDescent="0.2">
      <c r="A1087">
        <v>2013005</v>
      </c>
      <c r="B1087">
        <v>65</v>
      </c>
      <c r="C1087">
        <v>2013005065</v>
      </c>
      <c r="D1087" t="s">
        <v>33</v>
      </c>
      <c r="E1087" t="str">
        <f>VLOOKUP(D1087,[1]!Species_table[[SpeciesID]:[ID_new]],5,FALSE)</f>
        <v>LUTLU04</v>
      </c>
      <c r="F1087" t="str">
        <f>VLOOKUP(E1087,[1]!Species_table[[ID_new]:[Sci_name_new]],2,FALSE)</f>
        <v>Lutjanus gibbus</v>
      </c>
      <c r="G1087" t="str">
        <f>VLOOKUP(E1087,[1]!Species_table[[ID_new]:[fam_new]],3,FALSE)</f>
        <v>LUTJANIDAE</v>
      </c>
      <c r="H1087" t="s">
        <v>29</v>
      </c>
      <c r="I1087">
        <f t="shared" si="16"/>
        <v>1</v>
      </c>
      <c r="J1087">
        <v>0.5</v>
      </c>
      <c r="K1087">
        <v>1</v>
      </c>
      <c r="L1087">
        <v>23</v>
      </c>
      <c r="M1087">
        <v>38.50217</v>
      </c>
      <c r="N1087">
        <v>18.743670000000002</v>
      </c>
      <c r="O1087">
        <v>6</v>
      </c>
      <c r="Q1087" t="s">
        <v>23</v>
      </c>
      <c r="R1087" s="1">
        <v>41592.643750000003</v>
      </c>
      <c r="S1087" s="1">
        <v>41593.299305555556</v>
      </c>
      <c r="T1087">
        <v>15.733000000000001</v>
      </c>
      <c r="U1087">
        <v>318</v>
      </c>
      <c r="V1087">
        <v>319</v>
      </c>
      <c r="W1087">
        <v>15.45</v>
      </c>
      <c r="X1087">
        <v>7.1829999999999998</v>
      </c>
    </row>
    <row r="1088" spans="1:24" x14ac:dyDescent="0.2">
      <c r="A1088">
        <v>2013005</v>
      </c>
      <c r="B1088">
        <v>66</v>
      </c>
      <c r="C1088">
        <v>2013005066</v>
      </c>
      <c r="D1088" t="s">
        <v>26</v>
      </c>
      <c r="E1088" t="str">
        <f>VLOOKUP(D1088,[1]!Species_table[[SpeciesID]:[ID_new]],5,FALSE)</f>
        <v>NOCATCH</v>
      </c>
      <c r="F1088" t="str">
        <f>VLOOKUP(E1088,[1]!Species_table[[ID_new]:[Sci_name_new]],2,FALSE)</f>
        <v>NO CATCH</v>
      </c>
      <c r="G1088" t="str">
        <f>VLOOKUP(E1088,[1]!Species_table[[ID_new]:[fam_new]],3,FALSE)</f>
        <v>NO CATCH</v>
      </c>
      <c r="H1088" t="s">
        <v>27</v>
      </c>
      <c r="I1088">
        <f t="shared" si="16"/>
        <v>0</v>
      </c>
      <c r="J1088">
        <v>0</v>
      </c>
      <c r="K1088">
        <v>0</v>
      </c>
      <c r="L1088">
        <v>20</v>
      </c>
      <c r="M1088">
        <v>38.510330000000003</v>
      </c>
      <c r="N1088">
        <v>18.74033</v>
      </c>
      <c r="O1088">
        <v>6</v>
      </c>
      <c r="Q1088" t="s">
        <v>23</v>
      </c>
      <c r="R1088" s="1">
        <v>41592.657638888886</v>
      </c>
      <c r="S1088" s="1">
        <v>41593.326388888891</v>
      </c>
      <c r="T1088">
        <v>16.05</v>
      </c>
      <c r="U1088">
        <v>318</v>
      </c>
      <c r="V1088">
        <v>319</v>
      </c>
      <c r="W1088">
        <v>15.782999999999999</v>
      </c>
      <c r="X1088">
        <v>7.8330000000000002</v>
      </c>
    </row>
    <row r="1089" spans="1:24" x14ac:dyDescent="0.2">
      <c r="A1089">
        <v>2013005</v>
      </c>
      <c r="B1089">
        <v>67</v>
      </c>
      <c r="C1089">
        <v>2013005067</v>
      </c>
      <c r="D1089" t="s">
        <v>26</v>
      </c>
      <c r="E1089" t="str">
        <f>VLOOKUP(D1089,[1]!Species_table[[SpeciesID]:[ID_new]],5,FALSE)</f>
        <v>NOCATCH</v>
      </c>
      <c r="F1089" t="str">
        <f>VLOOKUP(E1089,[1]!Species_table[[ID_new]:[Sci_name_new]],2,FALSE)</f>
        <v>NO CATCH</v>
      </c>
      <c r="G1089" t="str">
        <f>VLOOKUP(E1089,[1]!Species_table[[ID_new]:[fam_new]],3,FALSE)</f>
        <v>NO CATCH</v>
      </c>
      <c r="H1089" t="s">
        <v>27</v>
      </c>
      <c r="I1089">
        <f t="shared" si="16"/>
        <v>0</v>
      </c>
      <c r="J1089">
        <v>0</v>
      </c>
      <c r="K1089">
        <v>0</v>
      </c>
      <c r="L1089">
        <v>60</v>
      </c>
      <c r="M1089">
        <v>38.512169999999998</v>
      </c>
      <c r="N1089">
        <v>18.743829999999999</v>
      </c>
      <c r="O1089">
        <v>6</v>
      </c>
      <c r="Q1089" t="s">
        <v>23</v>
      </c>
      <c r="R1089" s="1">
        <v>41592.666666666664</v>
      </c>
      <c r="S1089" s="1">
        <v>41593</v>
      </c>
      <c r="T1089">
        <v>8</v>
      </c>
      <c r="U1089">
        <v>318</v>
      </c>
      <c r="V1089">
        <v>319</v>
      </c>
      <c r="W1089">
        <v>16</v>
      </c>
      <c r="X1089">
        <v>0</v>
      </c>
    </row>
    <row r="1090" spans="1:24" x14ac:dyDescent="0.2">
      <c r="A1090">
        <v>2013005</v>
      </c>
      <c r="B1090">
        <v>68</v>
      </c>
      <c r="C1090">
        <v>2013005068</v>
      </c>
      <c r="D1090" t="s">
        <v>43</v>
      </c>
      <c r="E1090" t="str">
        <f>VLOOKUP(D1090,[1]!Species_table[[SpeciesID]:[ID_new]],5,FALSE)</f>
        <v>LETLE13</v>
      </c>
      <c r="F1090" t="str">
        <f>VLOOKUP(E1090,[1]!Species_table[[ID_new]:[Sci_name_new]],2,FALSE)</f>
        <v>Lethrinus mahsena</v>
      </c>
      <c r="G1090" t="str">
        <f>VLOOKUP(E1090,[1]!Species_table[[ID_new]:[fam_new]],3,FALSE)</f>
        <v>LETHRINIDAE</v>
      </c>
      <c r="H1090" t="s">
        <v>44</v>
      </c>
      <c r="I1090">
        <f t="shared" ref="I1090:I1153" si="17">IF(G1090=H1090,1,0)</f>
        <v>1</v>
      </c>
      <c r="J1090">
        <v>0.37</v>
      </c>
      <c r="K1090">
        <v>1</v>
      </c>
      <c r="L1090">
        <v>35</v>
      </c>
      <c r="M1090">
        <v>38.511499999999998</v>
      </c>
      <c r="N1090">
        <v>18.748169999999998</v>
      </c>
      <c r="O1090">
        <v>6</v>
      </c>
      <c r="Q1090" t="s">
        <v>23</v>
      </c>
      <c r="R1090" s="1">
        <v>41592.674305555556</v>
      </c>
      <c r="S1090" s="1">
        <v>41593.318055555559</v>
      </c>
      <c r="T1090">
        <v>15.45</v>
      </c>
      <c r="U1090">
        <v>318</v>
      </c>
      <c r="V1090">
        <v>319</v>
      </c>
      <c r="W1090">
        <v>16.183</v>
      </c>
      <c r="X1090">
        <v>7.633</v>
      </c>
    </row>
    <row r="1091" spans="1:24" x14ac:dyDescent="0.2">
      <c r="A1091">
        <v>2013005</v>
      </c>
      <c r="B1091">
        <v>68</v>
      </c>
      <c r="C1091">
        <v>2013005068</v>
      </c>
      <c r="D1091" t="s">
        <v>33</v>
      </c>
      <c r="E1091" t="str">
        <f>VLOOKUP(D1091,[1]!Species_table[[SpeciesID]:[ID_new]],5,FALSE)</f>
        <v>LUTLU04</v>
      </c>
      <c r="F1091" t="str">
        <f>VLOOKUP(E1091,[1]!Species_table[[ID_new]:[Sci_name_new]],2,FALSE)</f>
        <v>Lutjanus gibbus</v>
      </c>
      <c r="G1091" t="str">
        <f>VLOOKUP(E1091,[1]!Species_table[[ID_new]:[fam_new]],3,FALSE)</f>
        <v>LUTJANIDAE</v>
      </c>
      <c r="H1091" t="s">
        <v>29</v>
      </c>
      <c r="I1091">
        <f t="shared" si="17"/>
        <v>1</v>
      </c>
      <c r="J1091">
        <v>0.24</v>
      </c>
      <c r="K1091">
        <v>1</v>
      </c>
      <c r="L1091">
        <v>35</v>
      </c>
      <c r="M1091">
        <v>38.511499999999998</v>
      </c>
      <c r="N1091">
        <v>18.748169999999998</v>
      </c>
      <c r="O1091">
        <v>6</v>
      </c>
      <c r="Q1091" t="s">
        <v>23</v>
      </c>
      <c r="R1091" s="1">
        <v>41592.674305555556</v>
      </c>
      <c r="S1091" s="1">
        <v>41593.318055555559</v>
      </c>
      <c r="T1091">
        <v>15.45</v>
      </c>
      <c r="U1091">
        <v>318</v>
      </c>
      <c r="V1091">
        <v>319</v>
      </c>
      <c r="W1091">
        <v>16.183</v>
      </c>
      <c r="X1091">
        <v>7.633</v>
      </c>
    </row>
    <row r="1092" spans="1:24" x14ac:dyDescent="0.2">
      <c r="A1092">
        <v>2013005</v>
      </c>
      <c r="B1092">
        <v>69</v>
      </c>
      <c r="C1092">
        <v>2013005069</v>
      </c>
      <c r="D1092" t="s">
        <v>34</v>
      </c>
      <c r="E1092" t="str">
        <f>VLOOKUP(D1092,[1]!Species_table[[SpeciesID]:[ID_new]],5,FALSE)</f>
        <v>HOLSA03</v>
      </c>
      <c r="F1092" t="str">
        <f>VLOOKUP(E1092,[1]!Species_table[[ID_new]:[Sci_name_new]],2,FALSE)</f>
        <v>Sargocentron spiniferum</v>
      </c>
      <c r="G1092" t="str">
        <f>VLOOKUP(E1092,[1]!Species_table[[ID_new]:[fam_new]],3,FALSE)</f>
        <v>HOLOCENTRIDAE</v>
      </c>
      <c r="H1092" t="s">
        <v>27</v>
      </c>
      <c r="I1092">
        <f t="shared" si="17"/>
        <v>0</v>
      </c>
      <c r="J1092">
        <v>0.62</v>
      </c>
      <c r="K1092">
        <v>1</v>
      </c>
      <c r="L1092">
        <v>45</v>
      </c>
      <c r="M1092">
        <v>38.512169999999998</v>
      </c>
      <c r="N1092">
        <v>18.747330000000002</v>
      </c>
      <c r="O1092">
        <v>6</v>
      </c>
      <c r="Q1092" t="s">
        <v>23</v>
      </c>
      <c r="R1092" s="1">
        <v>41592.679861111108</v>
      </c>
      <c r="S1092" s="1">
        <v>41593.329861111109</v>
      </c>
      <c r="T1092">
        <v>15.6</v>
      </c>
      <c r="U1092">
        <v>318</v>
      </c>
      <c r="V1092">
        <v>319</v>
      </c>
      <c r="W1092">
        <v>16.317</v>
      </c>
      <c r="X1092">
        <v>7.9169999999999998</v>
      </c>
    </row>
    <row r="1093" spans="1:24" x14ac:dyDescent="0.2">
      <c r="A1093">
        <v>2013005</v>
      </c>
      <c r="B1093">
        <v>70</v>
      </c>
      <c r="C1093">
        <v>2013005070</v>
      </c>
      <c r="D1093" t="s">
        <v>26</v>
      </c>
      <c r="E1093" t="str">
        <f>VLOOKUP(D1093,[1]!Species_table[[SpeciesID]:[ID_new]],5,FALSE)</f>
        <v>NOCATCH</v>
      </c>
      <c r="F1093" t="str">
        <f>VLOOKUP(E1093,[1]!Species_table[[ID_new]:[Sci_name_new]],2,FALSE)</f>
        <v>NO CATCH</v>
      </c>
      <c r="G1093" t="str">
        <f>VLOOKUP(E1093,[1]!Species_table[[ID_new]:[fam_new]],3,FALSE)</f>
        <v>NO CATCH</v>
      </c>
      <c r="H1093" t="s">
        <v>27</v>
      </c>
      <c r="I1093">
        <f t="shared" si="17"/>
        <v>0</v>
      </c>
      <c r="J1093">
        <v>0</v>
      </c>
      <c r="K1093">
        <v>0</v>
      </c>
      <c r="L1093">
        <v>9</v>
      </c>
      <c r="M1093">
        <v>38.494500000000002</v>
      </c>
      <c r="N1093">
        <v>18.743829999999999</v>
      </c>
      <c r="O1093">
        <v>6</v>
      </c>
      <c r="Q1093" t="s">
        <v>23</v>
      </c>
      <c r="R1093" s="1">
        <v>41592.699999999997</v>
      </c>
      <c r="S1093" s="1">
        <v>41593.355555555558</v>
      </c>
      <c r="T1093">
        <v>15.733000000000001</v>
      </c>
      <c r="U1093">
        <v>318</v>
      </c>
      <c r="V1093">
        <v>319</v>
      </c>
      <c r="W1093">
        <v>16.8</v>
      </c>
      <c r="X1093">
        <v>8.5329999999999995</v>
      </c>
    </row>
    <row r="1094" spans="1:24" x14ac:dyDescent="0.2">
      <c r="A1094">
        <v>2013005</v>
      </c>
      <c r="B1094">
        <v>71</v>
      </c>
      <c r="C1094">
        <v>2013005071</v>
      </c>
      <c r="D1094" t="s">
        <v>33</v>
      </c>
      <c r="E1094" t="str">
        <f>VLOOKUP(D1094,[1]!Species_table[[SpeciesID]:[ID_new]],5,FALSE)</f>
        <v>LUTLU04</v>
      </c>
      <c r="F1094" t="str">
        <f>VLOOKUP(E1094,[1]!Species_table[[ID_new]:[Sci_name_new]],2,FALSE)</f>
        <v>Lutjanus gibbus</v>
      </c>
      <c r="G1094" t="str">
        <f>VLOOKUP(E1094,[1]!Species_table[[ID_new]:[fam_new]],3,FALSE)</f>
        <v>LUTJANIDAE</v>
      </c>
      <c r="H1094" t="s">
        <v>29</v>
      </c>
      <c r="I1094">
        <f t="shared" si="17"/>
        <v>1</v>
      </c>
      <c r="J1094">
        <v>0.87</v>
      </c>
      <c r="K1094">
        <v>1</v>
      </c>
      <c r="L1094">
        <v>6</v>
      </c>
      <c r="M1094">
        <v>38.495330000000003</v>
      </c>
      <c r="N1094">
        <v>18.742830000000001</v>
      </c>
      <c r="O1094">
        <v>6</v>
      </c>
      <c r="Q1094" t="s">
        <v>23</v>
      </c>
      <c r="R1094" s="1">
        <v>41592.704861111109</v>
      </c>
      <c r="S1094" s="1">
        <v>41593.37222222222</v>
      </c>
      <c r="T1094">
        <v>16.016999999999999</v>
      </c>
      <c r="U1094">
        <v>318</v>
      </c>
      <c r="V1094">
        <v>319</v>
      </c>
      <c r="W1094">
        <v>16.917000000000002</v>
      </c>
      <c r="X1094">
        <v>8.9329999999999998</v>
      </c>
    </row>
    <row r="1095" spans="1:24" x14ac:dyDescent="0.2">
      <c r="A1095">
        <v>2013005</v>
      </c>
      <c r="B1095">
        <v>72</v>
      </c>
      <c r="C1095">
        <v>2013005072</v>
      </c>
      <c r="D1095" t="s">
        <v>65</v>
      </c>
      <c r="E1095" t="str">
        <f>VLOOKUP(D1095,[1]!Species_table[[SpeciesID]:[ID_new]],5,FALSE)</f>
        <v>LUTLU57</v>
      </c>
      <c r="F1095" t="str">
        <f>VLOOKUP(E1095,[1]!Species_table[[ID_new]:[Sci_name_new]],2,FALSE)</f>
        <v>Lutjanus monostigma</v>
      </c>
      <c r="G1095" t="str">
        <f>VLOOKUP(E1095,[1]!Species_table[[ID_new]:[fam_new]],3,FALSE)</f>
        <v>LUTJANIDAE</v>
      </c>
      <c r="H1095" t="s">
        <v>29</v>
      </c>
      <c r="I1095">
        <f t="shared" si="17"/>
        <v>1</v>
      </c>
      <c r="J1095">
        <v>0.88</v>
      </c>
      <c r="K1095">
        <v>1</v>
      </c>
      <c r="L1095">
        <v>14</v>
      </c>
      <c r="M1095">
        <v>38.4985</v>
      </c>
      <c r="N1095">
        <v>18.745329999999999</v>
      </c>
      <c r="O1095">
        <v>6</v>
      </c>
      <c r="Q1095" t="s">
        <v>23</v>
      </c>
      <c r="R1095" s="1">
        <v>41592.711111111108</v>
      </c>
      <c r="S1095" s="1">
        <v>41593.309027777781</v>
      </c>
      <c r="T1095">
        <v>14.35</v>
      </c>
      <c r="U1095">
        <v>318</v>
      </c>
      <c r="V1095">
        <v>319</v>
      </c>
      <c r="W1095">
        <v>17.067</v>
      </c>
      <c r="X1095">
        <v>7.4169999999999998</v>
      </c>
    </row>
    <row r="1096" spans="1:24" x14ac:dyDescent="0.2">
      <c r="A1096">
        <v>2013005</v>
      </c>
      <c r="B1096">
        <v>73</v>
      </c>
      <c r="C1096">
        <v>2013005073</v>
      </c>
      <c r="D1096" t="s">
        <v>26</v>
      </c>
      <c r="E1096" t="str">
        <f>VLOOKUP(D1096,[1]!Species_table[[SpeciesID]:[ID_new]],5,FALSE)</f>
        <v>NOCATCH</v>
      </c>
      <c r="F1096" t="str">
        <f>VLOOKUP(E1096,[1]!Species_table[[ID_new]:[Sci_name_new]],2,FALSE)</f>
        <v>NO CATCH</v>
      </c>
      <c r="G1096" t="str">
        <f>VLOOKUP(E1096,[1]!Species_table[[ID_new]:[fam_new]],3,FALSE)</f>
        <v>NO CATCH</v>
      </c>
      <c r="H1096" t="s">
        <v>27</v>
      </c>
      <c r="I1096">
        <f t="shared" si="17"/>
        <v>0</v>
      </c>
      <c r="J1096">
        <v>0</v>
      </c>
      <c r="K1096">
        <v>0</v>
      </c>
      <c r="L1096">
        <v>19</v>
      </c>
      <c r="M1096">
        <v>38.487830000000002</v>
      </c>
      <c r="N1096">
        <v>18.747330000000002</v>
      </c>
      <c r="O1096">
        <v>6</v>
      </c>
      <c r="Q1096" t="s">
        <v>23</v>
      </c>
      <c r="R1096" s="1">
        <v>41592.716666666667</v>
      </c>
      <c r="S1096" s="1">
        <v>41593.34097222222</v>
      </c>
      <c r="T1096">
        <v>14.983000000000001</v>
      </c>
      <c r="U1096">
        <v>318</v>
      </c>
      <c r="V1096">
        <v>319</v>
      </c>
      <c r="W1096">
        <v>17.2</v>
      </c>
      <c r="X1096">
        <v>8.1829999999999998</v>
      </c>
    </row>
    <row r="1097" spans="1:24" x14ac:dyDescent="0.2">
      <c r="A1097">
        <v>2013005</v>
      </c>
      <c r="B1097">
        <v>74</v>
      </c>
      <c r="C1097">
        <v>2013005074</v>
      </c>
      <c r="D1097" t="s">
        <v>68</v>
      </c>
      <c r="E1097" t="str">
        <f>VLOOKUP(D1097,[1]!Species_table[[SpeciesID]:[ID_new]],5,FALSE)</f>
        <v>CARCA04</v>
      </c>
      <c r="F1097" t="str">
        <f>VLOOKUP(E1097,[1]!Species_table[[ID_new]:[Sci_name_new]],2,FALSE)</f>
        <v>Caranx sexfasciatus</v>
      </c>
      <c r="G1097" t="str">
        <f>VLOOKUP(E1097,[1]!Species_table[[ID_new]:[fam_new]],3,FALSE)</f>
        <v>CARANGIDAE</v>
      </c>
      <c r="H1097" t="s">
        <v>22</v>
      </c>
      <c r="I1097">
        <f t="shared" si="17"/>
        <v>1</v>
      </c>
      <c r="J1097">
        <v>9.75</v>
      </c>
      <c r="K1097">
        <v>26</v>
      </c>
      <c r="L1097">
        <v>5</v>
      </c>
      <c r="M1097">
        <v>37.739330000000002</v>
      </c>
      <c r="N1097">
        <v>18.751169999999998</v>
      </c>
      <c r="O1097">
        <v>7</v>
      </c>
      <c r="Q1097" t="s">
        <v>38</v>
      </c>
      <c r="R1097" s="1">
        <v>41593.614583333336</v>
      </c>
      <c r="S1097" s="1">
        <v>41594.305555555555</v>
      </c>
      <c r="T1097">
        <v>16.582999999999998</v>
      </c>
      <c r="U1097">
        <v>319</v>
      </c>
      <c r="V1097">
        <v>320</v>
      </c>
      <c r="W1097">
        <v>14.75</v>
      </c>
      <c r="X1097">
        <v>7.3330000000000002</v>
      </c>
    </row>
    <row r="1098" spans="1:24" x14ac:dyDescent="0.2">
      <c r="A1098">
        <v>2013005</v>
      </c>
      <c r="B1098">
        <v>74</v>
      </c>
      <c r="C1098">
        <v>2013005074</v>
      </c>
      <c r="D1098" t="s">
        <v>121</v>
      </c>
      <c r="E1098" t="str">
        <f>VLOOKUP(D1098,[1]!Species_table[[SpeciesID]:[ID_new]],5,FALSE)</f>
        <v>CARCS02</v>
      </c>
      <c r="F1098" t="str">
        <f>VLOOKUP(E1098,[1]!Species_table[[ID_new]:[Sci_name_new]],2,FALSE)</f>
        <v>Carangoides ferdau</v>
      </c>
      <c r="G1098" t="str">
        <f>VLOOKUP(E1098,[1]!Species_table[[ID_new]:[fam_new]],3,FALSE)</f>
        <v>CARANGIDAE</v>
      </c>
      <c r="H1098" t="s">
        <v>22</v>
      </c>
      <c r="I1098">
        <f t="shared" si="17"/>
        <v>1</v>
      </c>
      <c r="J1098">
        <v>3.52</v>
      </c>
      <c r="K1098">
        <v>6</v>
      </c>
      <c r="L1098">
        <v>5</v>
      </c>
      <c r="M1098">
        <v>37.739330000000002</v>
      </c>
      <c r="N1098">
        <v>18.751169999999998</v>
      </c>
      <c r="O1098">
        <v>7</v>
      </c>
      <c r="Q1098" t="s">
        <v>38</v>
      </c>
      <c r="R1098" s="1">
        <v>41593.614583333336</v>
      </c>
      <c r="S1098" s="1">
        <v>41594.305555555555</v>
      </c>
      <c r="T1098">
        <v>16.582999999999998</v>
      </c>
      <c r="U1098">
        <v>319</v>
      </c>
      <c r="V1098">
        <v>320</v>
      </c>
      <c r="W1098">
        <v>14.75</v>
      </c>
      <c r="X1098">
        <v>7.3330000000000002</v>
      </c>
    </row>
    <row r="1099" spans="1:24" x14ac:dyDescent="0.2">
      <c r="A1099">
        <v>2013005</v>
      </c>
      <c r="B1099">
        <v>74</v>
      </c>
      <c r="C1099">
        <v>2013005074</v>
      </c>
      <c r="D1099" t="s">
        <v>172</v>
      </c>
      <c r="E1099" t="str">
        <f>VLOOKUP(D1099,[1]!Species_table[[SpeciesID]:[ID_new]],5,FALSE)</f>
        <v>CARCS06</v>
      </c>
      <c r="F1099" t="str">
        <f>VLOOKUP(E1099,[1]!Species_table[[ID_new]:[Sci_name_new]],2,FALSE)</f>
        <v>Carangoides armatus</v>
      </c>
      <c r="G1099" t="str">
        <f>VLOOKUP(E1099,[1]!Species_table[[ID_new]:[fam_new]],3,FALSE)</f>
        <v>CARANGIDAE</v>
      </c>
      <c r="H1099" t="s">
        <v>22</v>
      </c>
      <c r="I1099">
        <f t="shared" si="17"/>
        <v>1</v>
      </c>
      <c r="J1099">
        <v>0.8</v>
      </c>
      <c r="K1099">
        <v>4</v>
      </c>
      <c r="L1099">
        <v>5</v>
      </c>
      <c r="M1099">
        <v>37.739330000000002</v>
      </c>
      <c r="N1099">
        <v>18.751169999999998</v>
      </c>
      <c r="O1099">
        <v>7</v>
      </c>
      <c r="Q1099" t="s">
        <v>38</v>
      </c>
      <c r="R1099" s="1">
        <v>41593.614583333336</v>
      </c>
      <c r="S1099" s="1">
        <v>41594.305555555555</v>
      </c>
      <c r="T1099">
        <v>16.582999999999998</v>
      </c>
      <c r="U1099">
        <v>319</v>
      </c>
      <c r="V1099">
        <v>320</v>
      </c>
      <c r="W1099">
        <v>14.75</v>
      </c>
      <c r="X1099">
        <v>7.3330000000000002</v>
      </c>
    </row>
    <row r="1100" spans="1:24" x14ac:dyDescent="0.2">
      <c r="A1100">
        <v>2013005</v>
      </c>
      <c r="B1100">
        <v>74</v>
      </c>
      <c r="C1100">
        <v>2013005074</v>
      </c>
      <c r="D1100" t="s">
        <v>70</v>
      </c>
      <c r="E1100" t="str">
        <f>VLOOKUP(D1100,[1]!Species_table[[SpeciesID]:[ID_new]],5,FALSE)</f>
        <v>CARCS13</v>
      </c>
      <c r="F1100" t="str">
        <f>VLOOKUP(E1100,[1]!Species_table[[ID_new]:[Sci_name_new]],2,FALSE)</f>
        <v>Carangoides bajad</v>
      </c>
      <c r="G1100" t="str">
        <f>VLOOKUP(E1100,[1]!Species_table[[ID_new]:[fam_new]],3,FALSE)</f>
        <v>CARANGIDAE</v>
      </c>
      <c r="H1100" t="s">
        <v>22</v>
      </c>
      <c r="I1100">
        <f t="shared" si="17"/>
        <v>1</v>
      </c>
      <c r="J1100">
        <v>4.13</v>
      </c>
      <c r="K1100">
        <v>11</v>
      </c>
      <c r="L1100">
        <v>5</v>
      </c>
      <c r="M1100">
        <v>37.739330000000002</v>
      </c>
      <c r="N1100">
        <v>18.751169999999998</v>
      </c>
      <c r="O1100">
        <v>7</v>
      </c>
      <c r="Q1100" t="s">
        <v>38</v>
      </c>
      <c r="R1100" s="1">
        <v>41593.614583333336</v>
      </c>
      <c r="S1100" s="1">
        <v>41594.305555555555</v>
      </c>
      <c r="T1100">
        <v>16.582999999999998</v>
      </c>
      <c r="U1100">
        <v>319</v>
      </c>
      <c r="V1100">
        <v>320</v>
      </c>
      <c r="W1100">
        <v>14.75</v>
      </c>
      <c r="X1100">
        <v>7.3330000000000002</v>
      </c>
    </row>
    <row r="1101" spans="1:24" x14ac:dyDescent="0.2">
      <c r="A1101">
        <v>2013005</v>
      </c>
      <c r="B1101">
        <v>74</v>
      </c>
      <c r="C1101">
        <v>2013005074</v>
      </c>
      <c r="D1101" t="s">
        <v>115</v>
      </c>
      <c r="E1101" t="str">
        <f>VLOOKUP(D1101,[1]!Species_table[[SpeciesID]:[ID_new]],5,FALSE)</f>
        <v>CARSC01</v>
      </c>
      <c r="F1101" t="str">
        <f>VLOOKUP(E1101,[1]!Species_table[[ID_new]:[Sci_name_new]],2,FALSE)</f>
        <v>Scomberoides tol</v>
      </c>
      <c r="G1101" t="str">
        <f>VLOOKUP(E1101,[1]!Species_table[[ID_new]:[fam_new]],3,FALSE)</f>
        <v>CARANGIDAE</v>
      </c>
      <c r="H1101" t="s">
        <v>22</v>
      </c>
      <c r="I1101">
        <f t="shared" si="17"/>
        <v>1</v>
      </c>
      <c r="J1101">
        <v>1.1599999999999999</v>
      </c>
      <c r="K1101">
        <v>5</v>
      </c>
      <c r="L1101">
        <v>5</v>
      </c>
      <c r="M1101">
        <v>37.739330000000002</v>
      </c>
      <c r="N1101">
        <v>18.751169999999998</v>
      </c>
      <c r="O1101">
        <v>7</v>
      </c>
      <c r="Q1101" t="s">
        <v>38</v>
      </c>
      <c r="R1101" s="1">
        <v>41593.614583333336</v>
      </c>
      <c r="S1101" s="1">
        <v>41594.305555555555</v>
      </c>
      <c r="T1101">
        <v>16.582999999999998</v>
      </c>
      <c r="U1101">
        <v>319</v>
      </c>
      <c r="V1101">
        <v>320</v>
      </c>
      <c r="W1101">
        <v>14.75</v>
      </c>
      <c r="X1101">
        <v>7.3330000000000002</v>
      </c>
    </row>
    <row r="1102" spans="1:24" x14ac:dyDescent="0.2">
      <c r="A1102">
        <v>2013005</v>
      </c>
      <c r="B1102">
        <v>74</v>
      </c>
      <c r="C1102">
        <v>2013005074</v>
      </c>
      <c r="D1102" t="s">
        <v>21</v>
      </c>
      <c r="E1102" t="str">
        <f>VLOOKUP(D1102,[1]!Species_table[[SpeciesID]:[ID_new]],5,FALSE)</f>
        <v>CARSC04</v>
      </c>
      <c r="F1102" t="str">
        <f>VLOOKUP(E1102,[1]!Species_table[[ID_new]:[Sci_name_new]],2,FALSE)</f>
        <v>Scomberoides lysan</v>
      </c>
      <c r="G1102" t="str">
        <f>VLOOKUP(E1102,[1]!Species_table[[ID_new]:[fam_new]],3,FALSE)</f>
        <v>CARANGIDAE</v>
      </c>
      <c r="H1102" t="s">
        <v>22</v>
      </c>
      <c r="I1102">
        <f t="shared" si="17"/>
        <v>1</v>
      </c>
      <c r="J1102">
        <v>3.61</v>
      </c>
      <c r="K1102">
        <v>17</v>
      </c>
      <c r="L1102">
        <v>5</v>
      </c>
      <c r="M1102">
        <v>37.739330000000002</v>
      </c>
      <c r="N1102">
        <v>18.751169999999998</v>
      </c>
      <c r="O1102">
        <v>7</v>
      </c>
      <c r="Q1102" t="s">
        <v>38</v>
      </c>
      <c r="R1102" s="1">
        <v>41593.614583333336</v>
      </c>
      <c r="S1102" s="1">
        <v>41594.305555555555</v>
      </c>
      <c r="T1102">
        <v>16.582999999999998</v>
      </c>
      <c r="U1102">
        <v>319</v>
      </c>
      <c r="V1102">
        <v>320</v>
      </c>
      <c r="W1102">
        <v>14.75</v>
      </c>
      <c r="X1102">
        <v>7.3330000000000002</v>
      </c>
    </row>
    <row r="1103" spans="1:24" x14ac:dyDescent="0.2">
      <c r="A1103">
        <v>2013005</v>
      </c>
      <c r="B1103">
        <v>74</v>
      </c>
      <c r="C1103">
        <v>2013005074</v>
      </c>
      <c r="D1103" t="s">
        <v>49</v>
      </c>
      <c r="E1103" t="str">
        <f>VLOOKUP(D1103,[1]!Species_table[[SpeciesID]:[ID_new]],5,FALSE)</f>
        <v>CHRCH01</v>
      </c>
      <c r="F1103" t="str">
        <f>VLOOKUP(E1103,[1]!Species_table[[ID_new]:[Sci_name_new]],2,FALSE)</f>
        <v>Chirocentrus dorab</v>
      </c>
      <c r="G1103" t="str">
        <f>VLOOKUP(E1103,[1]!Species_table[[ID_new]:[fam_new]],3,FALSE)</f>
        <v>CHIROCENTRIDAE</v>
      </c>
      <c r="H1103" t="s">
        <v>50</v>
      </c>
      <c r="I1103">
        <f t="shared" si="17"/>
        <v>1</v>
      </c>
      <c r="J1103">
        <v>16.71</v>
      </c>
      <c r="K1103">
        <v>32</v>
      </c>
      <c r="L1103">
        <v>5</v>
      </c>
      <c r="M1103">
        <v>37.739330000000002</v>
      </c>
      <c r="N1103">
        <v>18.751169999999998</v>
      </c>
      <c r="O1103">
        <v>7</v>
      </c>
      <c r="Q1103" t="s">
        <v>38</v>
      </c>
      <c r="R1103" s="1">
        <v>41593.614583333336</v>
      </c>
      <c r="S1103" s="1">
        <v>41594.305555555555</v>
      </c>
      <c r="T1103">
        <v>16.582999999999998</v>
      </c>
      <c r="U1103">
        <v>319</v>
      </c>
      <c r="V1103">
        <v>320</v>
      </c>
      <c r="W1103">
        <v>14.75</v>
      </c>
      <c r="X1103">
        <v>7.3330000000000002</v>
      </c>
    </row>
    <row r="1104" spans="1:24" x14ac:dyDescent="0.2">
      <c r="A1104">
        <v>2013005</v>
      </c>
      <c r="B1104">
        <v>74</v>
      </c>
      <c r="C1104">
        <v>2013005074</v>
      </c>
      <c r="D1104" t="s">
        <v>45</v>
      </c>
      <c r="E1104" t="str">
        <f>VLOOKUP(D1104,[1]!Species_table[[SpeciesID]:[ID_new]],5,FALSE)</f>
        <v>LETLE02</v>
      </c>
      <c r="F1104" t="str">
        <f>VLOOKUP(E1104,[1]!Species_table[[ID_new]:[Sci_name_new]],2,FALSE)</f>
        <v>Lethrinus lentjan</v>
      </c>
      <c r="G1104" t="str">
        <f>VLOOKUP(E1104,[1]!Species_table[[ID_new]:[fam_new]],3,FALSE)</f>
        <v>LETHRINIDAE</v>
      </c>
      <c r="H1104" t="s">
        <v>44</v>
      </c>
      <c r="I1104">
        <f t="shared" si="17"/>
        <v>1</v>
      </c>
      <c r="J1104">
        <v>1.99</v>
      </c>
      <c r="K1104">
        <v>7</v>
      </c>
      <c r="L1104">
        <v>5</v>
      </c>
      <c r="M1104">
        <v>37.739330000000002</v>
      </c>
      <c r="N1104">
        <v>18.751169999999998</v>
      </c>
      <c r="O1104">
        <v>7</v>
      </c>
      <c r="Q1104" t="s">
        <v>38</v>
      </c>
      <c r="R1104" s="1">
        <v>41593.614583333336</v>
      </c>
      <c r="S1104" s="1">
        <v>41594.305555555555</v>
      </c>
      <c r="T1104">
        <v>16.582999999999998</v>
      </c>
      <c r="U1104">
        <v>319</v>
      </c>
      <c r="V1104">
        <v>320</v>
      </c>
      <c r="W1104">
        <v>14.75</v>
      </c>
      <c r="X1104">
        <v>7.3330000000000002</v>
      </c>
    </row>
    <row r="1105" spans="1:24" x14ac:dyDescent="0.2">
      <c r="A1105">
        <v>2013005</v>
      </c>
      <c r="B1105">
        <v>74</v>
      </c>
      <c r="C1105">
        <v>2013005074</v>
      </c>
      <c r="D1105" t="s">
        <v>71</v>
      </c>
      <c r="E1105" t="str">
        <f>VLOOKUP(D1105,[1]!Species_table[[SpeciesID]:[ID_new]],5,FALSE)</f>
        <v>LUTLU50</v>
      </c>
      <c r="F1105" t="str">
        <f>VLOOKUP(E1105,[1]!Species_table[[ID_new]:[Sci_name_new]],2,FALSE)</f>
        <v>Lutjanus ehrenbergii</v>
      </c>
      <c r="G1105" t="str">
        <f>VLOOKUP(E1105,[1]!Species_table[[ID_new]:[fam_new]],3,FALSE)</f>
        <v>LUTJANIDAE</v>
      </c>
      <c r="H1105" t="s">
        <v>29</v>
      </c>
      <c r="I1105">
        <f t="shared" si="17"/>
        <v>1</v>
      </c>
      <c r="J1105">
        <v>0.1</v>
      </c>
      <c r="K1105">
        <v>1</v>
      </c>
      <c r="L1105">
        <v>5</v>
      </c>
      <c r="M1105">
        <v>37.739330000000002</v>
      </c>
      <c r="N1105">
        <v>18.751169999999998</v>
      </c>
      <c r="O1105">
        <v>7</v>
      </c>
      <c r="Q1105" t="s">
        <v>38</v>
      </c>
      <c r="R1105" s="1">
        <v>41593.614583333336</v>
      </c>
      <c r="S1105" s="1">
        <v>41594.305555555555</v>
      </c>
      <c r="T1105">
        <v>16.582999999999998</v>
      </c>
      <c r="U1105">
        <v>319</v>
      </c>
      <c r="V1105">
        <v>320</v>
      </c>
      <c r="W1105">
        <v>14.75</v>
      </c>
      <c r="X1105">
        <v>7.3330000000000002</v>
      </c>
    </row>
    <row r="1106" spans="1:24" x14ac:dyDescent="0.2">
      <c r="A1106">
        <v>2013005</v>
      </c>
      <c r="B1106">
        <v>74</v>
      </c>
      <c r="C1106">
        <v>2013005074</v>
      </c>
      <c r="D1106" t="s">
        <v>173</v>
      </c>
      <c r="E1106" t="str">
        <f>VLOOKUP(D1106,[1]!Species_table[[SpeciesID]:[ID_new]],5,FALSE)</f>
        <v>PLRPL01</v>
      </c>
      <c r="F1106" t="str">
        <f>VLOOKUP(E1106,[1]!Species_table[[ID_new]:[Sci_name_new]],2,FALSE)</f>
        <v>Pletrohinchus schotaf</v>
      </c>
      <c r="G1106" t="str">
        <f>VLOOKUP(E1106,[1]!Species_table[[ID_new]:[fam_new]],3,FALSE)</f>
        <v>HAEMULIDAE</v>
      </c>
      <c r="H1106" t="s">
        <v>27</v>
      </c>
      <c r="I1106">
        <f t="shared" si="17"/>
        <v>0</v>
      </c>
      <c r="J1106">
        <v>0.33</v>
      </c>
      <c r="K1106">
        <v>1</v>
      </c>
      <c r="L1106">
        <v>5</v>
      </c>
      <c r="M1106">
        <v>37.739330000000002</v>
      </c>
      <c r="N1106">
        <v>18.751169999999998</v>
      </c>
      <c r="O1106">
        <v>7</v>
      </c>
      <c r="Q1106" t="s">
        <v>38</v>
      </c>
      <c r="R1106" s="1">
        <v>41593.614583333336</v>
      </c>
      <c r="S1106" s="1">
        <v>41594.305555555555</v>
      </c>
      <c r="T1106">
        <v>16.582999999999998</v>
      </c>
      <c r="U1106">
        <v>319</v>
      </c>
      <c r="V1106">
        <v>320</v>
      </c>
      <c r="W1106">
        <v>14.75</v>
      </c>
      <c r="X1106">
        <v>7.3330000000000002</v>
      </c>
    </row>
    <row r="1107" spans="1:24" x14ac:dyDescent="0.2">
      <c r="A1107">
        <v>2013005</v>
      </c>
      <c r="B1107">
        <v>74</v>
      </c>
      <c r="C1107">
        <v>2013005074</v>
      </c>
      <c r="D1107" t="s">
        <v>174</v>
      </c>
      <c r="E1107" t="str">
        <f>VLOOKUP(D1107,[1]!Species_table[[SpeciesID]:[ID_new]],5,FALSE)</f>
        <v>PLRPL02</v>
      </c>
      <c r="F1107" t="str">
        <f>VLOOKUP(E1107,[1]!Species_table[[ID_new]:[Sci_name_new]],2,FALSE)</f>
        <v>Plectrohinchus pictus</v>
      </c>
      <c r="G1107" t="str">
        <f>VLOOKUP(E1107,[1]!Species_table[[ID_new]:[fam_new]],3,FALSE)</f>
        <v>HAEMULIDAE</v>
      </c>
      <c r="H1107" t="s">
        <v>27</v>
      </c>
      <c r="I1107">
        <f t="shared" si="17"/>
        <v>0</v>
      </c>
      <c r="J1107">
        <v>0.2</v>
      </c>
      <c r="K1107">
        <v>1</v>
      </c>
      <c r="L1107">
        <v>5</v>
      </c>
      <c r="M1107">
        <v>37.739330000000002</v>
      </c>
      <c r="N1107">
        <v>18.751169999999998</v>
      </c>
      <c r="O1107">
        <v>7</v>
      </c>
      <c r="Q1107" t="s">
        <v>38</v>
      </c>
      <c r="R1107" s="1">
        <v>41593.614583333336</v>
      </c>
      <c r="S1107" s="1">
        <v>41594.305555555555</v>
      </c>
      <c r="T1107">
        <v>16.582999999999998</v>
      </c>
      <c r="U1107">
        <v>319</v>
      </c>
      <c r="V1107">
        <v>320</v>
      </c>
      <c r="W1107">
        <v>14.75</v>
      </c>
      <c r="X1107">
        <v>7.3330000000000002</v>
      </c>
    </row>
    <row r="1108" spans="1:24" x14ac:dyDescent="0.2">
      <c r="A1108">
        <v>2013005</v>
      </c>
      <c r="B1108">
        <v>74</v>
      </c>
      <c r="C1108">
        <v>2013005074</v>
      </c>
      <c r="D1108" t="s">
        <v>97</v>
      </c>
      <c r="E1108" t="str">
        <f>VLOOKUP(D1108,[1]!Species_table[[SpeciesID]:[ID_new]],5,FALSE)</f>
        <v>SCMRA01</v>
      </c>
      <c r="F1108" t="str">
        <f>VLOOKUP(E1108,[1]!Species_table[[ID_new]:[Sci_name_new]],2,FALSE)</f>
        <v>Rastrelliger kanagurta</v>
      </c>
      <c r="G1108" t="str">
        <f>VLOOKUP(E1108,[1]!Species_table[[ID_new]:[fam_new]],3,FALSE)</f>
        <v>SCOMBRIDAE</v>
      </c>
      <c r="H1108" t="s">
        <v>25</v>
      </c>
      <c r="I1108">
        <f t="shared" si="17"/>
        <v>1</v>
      </c>
      <c r="J1108">
        <v>0</v>
      </c>
      <c r="K1108">
        <v>2</v>
      </c>
      <c r="L1108">
        <v>5</v>
      </c>
      <c r="M1108">
        <v>37.739330000000002</v>
      </c>
      <c r="N1108">
        <v>18.751169999999998</v>
      </c>
      <c r="O1108">
        <v>7</v>
      </c>
      <c r="Q1108" t="s">
        <v>38</v>
      </c>
      <c r="R1108" s="1">
        <v>41593.614583333336</v>
      </c>
      <c r="S1108" s="1">
        <v>41594.305555555555</v>
      </c>
      <c r="T1108">
        <v>16.582999999999998</v>
      </c>
      <c r="U1108">
        <v>319</v>
      </c>
      <c r="V1108">
        <v>320</v>
      </c>
      <c r="W1108">
        <v>14.75</v>
      </c>
      <c r="X1108">
        <v>7.3330000000000002</v>
      </c>
    </row>
    <row r="1109" spans="1:24" x14ac:dyDescent="0.2">
      <c r="A1109">
        <v>2013005</v>
      </c>
      <c r="B1109">
        <v>75</v>
      </c>
      <c r="C1109">
        <v>2013005075</v>
      </c>
      <c r="D1109" t="s">
        <v>26</v>
      </c>
      <c r="E1109" t="str">
        <f>VLOOKUP(D1109,[1]!Species_table[[SpeciesID]:[ID_new]],5,FALSE)</f>
        <v>NOCATCH</v>
      </c>
      <c r="F1109" t="str">
        <f>VLOOKUP(E1109,[1]!Species_table[[ID_new]:[Sci_name_new]],2,FALSE)</f>
        <v>NO CATCH</v>
      </c>
      <c r="G1109" t="str">
        <f>VLOOKUP(E1109,[1]!Species_table[[ID_new]:[fam_new]],3,FALSE)</f>
        <v>NO CATCH</v>
      </c>
      <c r="H1109" t="s">
        <v>27</v>
      </c>
      <c r="I1109">
        <f t="shared" si="17"/>
        <v>0</v>
      </c>
      <c r="J1109">
        <v>0</v>
      </c>
      <c r="K1109">
        <v>0</v>
      </c>
      <c r="L1109">
        <v>12</v>
      </c>
      <c r="M1109">
        <v>37.741669999999999</v>
      </c>
      <c r="N1109">
        <v>18.7485</v>
      </c>
      <c r="O1109">
        <v>7</v>
      </c>
      <c r="Q1109" t="s">
        <v>23</v>
      </c>
      <c r="R1109" s="1">
        <v>41593.675000000003</v>
      </c>
      <c r="S1109" s="1">
        <v>41594.454861111109</v>
      </c>
      <c r="T1109">
        <v>18.716999999999999</v>
      </c>
      <c r="U1109">
        <v>319</v>
      </c>
      <c r="V1109">
        <v>320</v>
      </c>
      <c r="W1109">
        <v>16.2</v>
      </c>
      <c r="X1109">
        <v>10.917</v>
      </c>
    </row>
    <row r="1110" spans="1:24" x14ac:dyDescent="0.2">
      <c r="A1110">
        <v>2013005</v>
      </c>
      <c r="B1110">
        <v>76</v>
      </c>
      <c r="C1110">
        <v>2013005076</v>
      </c>
      <c r="D1110" t="s">
        <v>26</v>
      </c>
      <c r="E1110" t="str">
        <f>VLOOKUP(D1110,[1]!Species_table[[SpeciesID]:[ID_new]],5,FALSE)</f>
        <v>NOCATCH</v>
      </c>
      <c r="F1110" t="str">
        <f>VLOOKUP(E1110,[1]!Species_table[[ID_new]:[Sci_name_new]],2,FALSE)</f>
        <v>NO CATCH</v>
      </c>
      <c r="G1110" t="str">
        <f>VLOOKUP(E1110,[1]!Species_table[[ID_new]:[fam_new]],3,FALSE)</f>
        <v>NO CATCH</v>
      </c>
      <c r="H1110" t="s">
        <v>27</v>
      </c>
      <c r="I1110">
        <f t="shared" si="17"/>
        <v>0</v>
      </c>
      <c r="J1110">
        <v>0</v>
      </c>
      <c r="K1110">
        <v>0</v>
      </c>
      <c r="L1110">
        <v>16</v>
      </c>
      <c r="M1110">
        <v>37.751330000000003</v>
      </c>
      <c r="N1110">
        <v>18.750499999999999</v>
      </c>
      <c r="O1110">
        <v>7</v>
      </c>
      <c r="Q1110" t="s">
        <v>23</v>
      </c>
      <c r="R1110" s="1">
        <v>41593.681250000001</v>
      </c>
      <c r="S1110" s="1">
        <v>41594.451388888891</v>
      </c>
      <c r="T1110">
        <v>18.483000000000001</v>
      </c>
      <c r="U1110">
        <v>319</v>
      </c>
      <c r="V1110">
        <v>320</v>
      </c>
      <c r="W1110">
        <v>16.350000000000001</v>
      </c>
      <c r="X1110">
        <v>10.833</v>
      </c>
    </row>
    <row r="1111" spans="1:24" x14ac:dyDescent="0.2">
      <c r="A1111">
        <v>2013005</v>
      </c>
      <c r="B1111">
        <v>77</v>
      </c>
      <c r="C1111">
        <v>2013005077</v>
      </c>
      <c r="D1111" t="s">
        <v>26</v>
      </c>
      <c r="E1111" t="str">
        <f>VLOOKUP(D1111,[1]!Species_table[[SpeciesID]:[ID_new]],5,FALSE)</f>
        <v>NOCATCH</v>
      </c>
      <c r="F1111" t="str">
        <f>VLOOKUP(E1111,[1]!Species_table[[ID_new]:[Sci_name_new]],2,FALSE)</f>
        <v>NO CATCH</v>
      </c>
      <c r="G1111" t="str">
        <f>VLOOKUP(E1111,[1]!Species_table[[ID_new]:[fam_new]],3,FALSE)</f>
        <v>NO CATCH</v>
      </c>
      <c r="H1111" t="s">
        <v>27</v>
      </c>
      <c r="I1111">
        <f t="shared" si="17"/>
        <v>0</v>
      </c>
      <c r="J1111">
        <v>0</v>
      </c>
      <c r="K1111">
        <v>0</v>
      </c>
      <c r="L1111">
        <v>17</v>
      </c>
      <c r="M1111">
        <v>37.752670000000002</v>
      </c>
      <c r="N1111">
        <v>18.73433</v>
      </c>
      <c r="O1111">
        <v>7</v>
      </c>
      <c r="Q1111" t="s">
        <v>23</v>
      </c>
      <c r="R1111" s="1">
        <v>41593.685416666667</v>
      </c>
      <c r="S1111" s="1">
        <v>41594.446527777778</v>
      </c>
      <c r="T1111">
        <v>18.266999999999999</v>
      </c>
      <c r="U1111">
        <v>319</v>
      </c>
      <c r="V1111">
        <v>320</v>
      </c>
      <c r="W1111">
        <v>16.45</v>
      </c>
      <c r="X1111">
        <v>10.717000000000001</v>
      </c>
    </row>
    <row r="1112" spans="1:24" x14ac:dyDescent="0.2">
      <c r="A1112">
        <v>2013005</v>
      </c>
      <c r="B1112">
        <v>78</v>
      </c>
      <c r="C1112">
        <v>2013005078</v>
      </c>
      <c r="D1112" t="s">
        <v>26</v>
      </c>
      <c r="E1112" t="str">
        <f>VLOOKUP(D1112,[1]!Species_table[[SpeciesID]:[ID_new]],5,FALSE)</f>
        <v>NOCATCH</v>
      </c>
      <c r="F1112" t="str">
        <f>VLOOKUP(E1112,[1]!Species_table[[ID_new]:[Sci_name_new]],2,FALSE)</f>
        <v>NO CATCH</v>
      </c>
      <c r="G1112" t="str">
        <f>VLOOKUP(E1112,[1]!Species_table[[ID_new]:[fam_new]],3,FALSE)</f>
        <v>NO CATCH</v>
      </c>
      <c r="H1112" t="s">
        <v>27</v>
      </c>
      <c r="I1112">
        <f t="shared" si="17"/>
        <v>0</v>
      </c>
      <c r="J1112">
        <v>0</v>
      </c>
      <c r="K1112">
        <v>0</v>
      </c>
      <c r="L1112">
        <v>16</v>
      </c>
      <c r="M1112">
        <v>37.753999999999998</v>
      </c>
      <c r="N1112">
        <v>18.7545</v>
      </c>
      <c r="O1112">
        <v>7</v>
      </c>
      <c r="Q1112" t="s">
        <v>23</v>
      </c>
      <c r="R1112" s="1">
        <v>41593.693055555559</v>
      </c>
      <c r="S1112" s="1">
        <v>41594.440972222219</v>
      </c>
      <c r="T1112">
        <v>17.95</v>
      </c>
      <c r="U1112">
        <v>319</v>
      </c>
      <c r="V1112">
        <v>320</v>
      </c>
      <c r="W1112">
        <v>16.632999999999999</v>
      </c>
      <c r="X1112">
        <v>10.583</v>
      </c>
    </row>
    <row r="1113" spans="1:24" x14ac:dyDescent="0.2">
      <c r="A1113">
        <v>2013005</v>
      </c>
      <c r="B1113">
        <v>79</v>
      </c>
      <c r="C1113">
        <v>2013005079</v>
      </c>
      <c r="D1113" t="s">
        <v>26</v>
      </c>
      <c r="E1113" t="str">
        <f>VLOOKUP(D1113,[1]!Species_table[[SpeciesID]:[ID_new]],5,FALSE)</f>
        <v>NOCATCH</v>
      </c>
      <c r="F1113" t="str">
        <f>VLOOKUP(E1113,[1]!Species_table[[ID_new]:[Sci_name_new]],2,FALSE)</f>
        <v>NO CATCH</v>
      </c>
      <c r="G1113" t="str">
        <f>VLOOKUP(E1113,[1]!Species_table[[ID_new]:[fam_new]],3,FALSE)</f>
        <v>NO CATCH</v>
      </c>
      <c r="H1113" t="s">
        <v>27</v>
      </c>
      <c r="I1113">
        <f t="shared" si="17"/>
        <v>0</v>
      </c>
      <c r="J1113">
        <v>0</v>
      </c>
      <c r="K1113">
        <v>0</v>
      </c>
      <c r="L1113">
        <v>17</v>
      </c>
      <c r="M1113">
        <v>37.754170000000002</v>
      </c>
      <c r="N1113">
        <v>18.759170000000001</v>
      </c>
      <c r="O1113">
        <v>7</v>
      </c>
      <c r="Q1113" t="s">
        <v>23</v>
      </c>
      <c r="R1113" s="1">
        <v>41593.697916666664</v>
      </c>
      <c r="S1113" s="1">
        <v>41594.436111111114</v>
      </c>
      <c r="T1113">
        <v>17.716999999999999</v>
      </c>
      <c r="U1113">
        <v>319</v>
      </c>
      <c r="V1113">
        <v>320</v>
      </c>
      <c r="W1113">
        <v>16.75</v>
      </c>
      <c r="X1113">
        <v>10.467000000000001</v>
      </c>
    </row>
    <row r="1114" spans="1:24" x14ac:dyDescent="0.2">
      <c r="A1114">
        <v>2013005</v>
      </c>
      <c r="B1114">
        <v>80</v>
      </c>
      <c r="C1114">
        <v>2013005080</v>
      </c>
      <c r="D1114" t="s">
        <v>26</v>
      </c>
      <c r="E1114" t="str">
        <f>VLOOKUP(D1114,[1]!Species_table[[SpeciesID]:[ID_new]],5,FALSE)</f>
        <v>NOCATCH</v>
      </c>
      <c r="F1114" t="str">
        <f>VLOOKUP(E1114,[1]!Species_table[[ID_new]:[Sci_name_new]],2,FALSE)</f>
        <v>NO CATCH</v>
      </c>
      <c r="G1114" t="str">
        <f>VLOOKUP(E1114,[1]!Species_table[[ID_new]:[fam_new]],3,FALSE)</f>
        <v>NO CATCH</v>
      </c>
      <c r="H1114" t="s">
        <v>27</v>
      </c>
      <c r="I1114">
        <f t="shared" si="17"/>
        <v>0</v>
      </c>
      <c r="J1114">
        <v>0</v>
      </c>
      <c r="K1114">
        <v>0</v>
      </c>
      <c r="L1114">
        <v>19</v>
      </c>
      <c r="M1114">
        <v>37.7545</v>
      </c>
      <c r="N1114">
        <v>18.769829999999999</v>
      </c>
      <c r="O1114">
        <v>7</v>
      </c>
      <c r="Q1114" t="s">
        <v>23</v>
      </c>
      <c r="R1114" s="1">
        <v>41593.704861111109</v>
      </c>
      <c r="S1114" s="1">
        <v>41594.429166666669</v>
      </c>
      <c r="T1114">
        <v>17.382999999999999</v>
      </c>
      <c r="U1114">
        <v>319</v>
      </c>
      <c r="V1114">
        <v>320</v>
      </c>
      <c r="W1114">
        <v>16.917000000000002</v>
      </c>
      <c r="X1114">
        <v>10.3</v>
      </c>
    </row>
    <row r="1115" spans="1:24" x14ac:dyDescent="0.2">
      <c r="A1115">
        <v>2013005</v>
      </c>
      <c r="B1115">
        <v>81</v>
      </c>
      <c r="C1115">
        <v>2013005081</v>
      </c>
      <c r="D1115" t="s">
        <v>26</v>
      </c>
      <c r="E1115" t="str">
        <f>VLOOKUP(D1115,[1]!Species_table[[SpeciesID]:[ID_new]],5,FALSE)</f>
        <v>NOCATCH</v>
      </c>
      <c r="F1115" t="str">
        <f>VLOOKUP(E1115,[1]!Species_table[[ID_new]:[Sci_name_new]],2,FALSE)</f>
        <v>NO CATCH</v>
      </c>
      <c r="G1115" t="str">
        <f>VLOOKUP(E1115,[1]!Species_table[[ID_new]:[fam_new]],3,FALSE)</f>
        <v>NO CATCH</v>
      </c>
      <c r="H1115" t="s">
        <v>27</v>
      </c>
      <c r="I1115">
        <f t="shared" si="17"/>
        <v>0</v>
      </c>
      <c r="J1115">
        <v>0</v>
      </c>
      <c r="K1115">
        <v>0</v>
      </c>
      <c r="L1115">
        <v>20</v>
      </c>
      <c r="M1115">
        <v>37.7545</v>
      </c>
      <c r="N1115">
        <v>18.777999999999999</v>
      </c>
      <c r="O1115">
        <v>7</v>
      </c>
      <c r="Q1115" t="s">
        <v>23</v>
      </c>
      <c r="R1115" s="1">
        <v>41593.709027777775</v>
      </c>
      <c r="S1115" s="1">
        <v>41594.423611111109</v>
      </c>
      <c r="T1115">
        <v>17.149999999999999</v>
      </c>
      <c r="U1115">
        <v>319</v>
      </c>
      <c r="V1115">
        <v>320</v>
      </c>
      <c r="W1115">
        <v>17.016999999999999</v>
      </c>
      <c r="X1115">
        <v>10.167</v>
      </c>
    </row>
    <row r="1116" spans="1:24" x14ac:dyDescent="0.2">
      <c r="A1116">
        <v>2013005</v>
      </c>
      <c r="B1116">
        <v>82</v>
      </c>
      <c r="C1116">
        <v>2013005082</v>
      </c>
      <c r="D1116" t="s">
        <v>26</v>
      </c>
      <c r="E1116" t="str">
        <f>VLOOKUP(D1116,[1]!Species_table[[SpeciesID]:[ID_new]],5,FALSE)</f>
        <v>NOCATCH</v>
      </c>
      <c r="F1116" t="str">
        <f>VLOOKUP(E1116,[1]!Species_table[[ID_new]:[Sci_name_new]],2,FALSE)</f>
        <v>NO CATCH</v>
      </c>
      <c r="G1116" t="str">
        <f>VLOOKUP(E1116,[1]!Species_table[[ID_new]:[fam_new]],3,FALSE)</f>
        <v>NO CATCH</v>
      </c>
      <c r="H1116" t="s">
        <v>27</v>
      </c>
      <c r="I1116">
        <f t="shared" si="17"/>
        <v>0</v>
      </c>
      <c r="J1116">
        <v>0</v>
      </c>
      <c r="K1116">
        <v>0</v>
      </c>
      <c r="L1116">
        <v>20</v>
      </c>
      <c r="M1116">
        <v>37.747169999999997</v>
      </c>
      <c r="N1116">
        <v>18.789000000000001</v>
      </c>
      <c r="O1116">
        <v>7</v>
      </c>
      <c r="Q1116" t="s">
        <v>23</v>
      </c>
      <c r="R1116" s="1">
        <v>41593.71875</v>
      </c>
      <c r="S1116" s="1">
        <v>41594.392361111109</v>
      </c>
      <c r="T1116">
        <v>16.167000000000002</v>
      </c>
      <c r="U1116">
        <v>319</v>
      </c>
      <c r="V1116">
        <v>320</v>
      </c>
      <c r="W1116">
        <v>17.25</v>
      </c>
      <c r="X1116">
        <v>9.4169999999999998</v>
      </c>
    </row>
    <row r="1117" spans="1:24" x14ac:dyDescent="0.2">
      <c r="A1117">
        <v>2013005</v>
      </c>
      <c r="B1117">
        <v>83</v>
      </c>
      <c r="C1117">
        <v>2013005083</v>
      </c>
      <c r="D1117" t="s">
        <v>26</v>
      </c>
      <c r="E1117" t="str">
        <f>VLOOKUP(D1117,[1]!Species_table[[SpeciesID]:[ID_new]],5,FALSE)</f>
        <v>NOCATCH</v>
      </c>
      <c r="F1117" t="str">
        <f>VLOOKUP(E1117,[1]!Species_table[[ID_new]:[Sci_name_new]],2,FALSE)</f>
        <v>NO CATCH</v>
      </c>
      <c r="G1117" t="str">
        <f>VLOOKUP(E1117,[1]!Species_table[[ID_new]:[fam_new]],3,FALSE)</f>
        <v>NO CATCH</v>
      </c>
      <c r="H1117" t="s">
        <v>27</v>
      </c>
      <c r="I1117">
        <f t="shared" si="17"/>
        <v>0</v>
      </c>
      <c r="J1117">
        <v>0</v>
      </c>
      <c r="K1117">
        <v>0</v>
      </c>
      <c r="L1117">
        <v>20</v>
      </c>
      <c r="M1117">
        <v>37.745669999999997</v>
      </c>
      <c r="N1117">
        <v>18.8005</v>
      </c>
      <c r="O1117">
        <v>7</v>
      </c>
      <c r="Q1117" t="s">
        <v>23</v>
      </c>
      <c r="R1117" s="1">
        <v>41593.726388888892</v>
      </c>
      <c r="S1117" s="1">
        <v>41594.383333333331</v>
      </c>
      <c r="T1117">
        <v>15.766999999999999</v>
      </c>
      <c r="U1117">
        <v>319</v>
      </c>
      <c r="V1117">
        <v>320</v>
      </c>
      <c r="W1117">
        <v>17.433</v>
      </c>
      <c r="X1117">
        <v>9.1999999999999993</v>
      </c>
    </row>
    <row r="1118" spans="1:24" x14ac:dyDescent="0.2">
      <c r="A1118">
        <v>2013005</v>
      </c>
      <c r="B1118">
        <v>84</v>
      </c>
      <c r="C1118">
        <v>2013005084</v>
      </c>
      <c r="D1118" t="s">
        <v>26</v>
      </c>
      <c r="E1118" t="str">
        <f>VLOOKUP(D1118,[1]!Species_table[[SpeciesID]:[ID_new]],5,FALSE)</f>
        <v>NOCATCH</v>
      </c>
      <c r="F1118" t="str">
        <f>VLOOKUP(E1118,[1]!Species_table[[ID_new]:[Sci_name_new]],2,FALSE)</f>
        <v>NO CATCH</v>
      </c>
      <c r="G1118" t="str">
        <f>VLOOKUP(E1118,[1]!Species_table[[ID_new]:[fam_new]],3,FALSE)</f>
        <v>NO CATCH</v>
      </c>
      <c r="H1118" t="s">
        <v>27</v>
      </c>
      <c r="I1118">
        <f t="shared" si="17"/>
        <v>0</v>
      </c>
      <c r="J1118">
        <v>0</v>
      </c>
      <c r="K1118">
        <v>0</v>
      </c>
      <c r="L1118">
        <v>20</v>
      </c>
      <c r="M1118">
        <v>37.73733</v>
      </c>
      <c r="N1118">
        <v>18.784330000000001</v>
      </c>
      <c r="O1118">
        <v>7</v>
      </c>
      <c r="Q1118" t="s">
        <v>23</v>
      </c>
      <c r="R1118" s="1">
        <v>41593.736111111109</v>
      </c>
      <c r="S1118" s="1">
        <v>41594.397916666669</v>
      </c>
      <c r="T1118">
        <v>15.882999999999999</v>
      </c>
      <c r="U1118">
        <v>319</v>
      </c>
      <c r="V1118">
        <v>320</v>
      </c>
      <c r="W1118">
        <v>17.667000000000002</v>
      </c>
      <c r="X1118">
        <v>9.5500000000000007</v>
      </c>
    </row>
    <row r="1119" spans="1:24" x14ac:dyDescent="0.2">
      <c r="A1119">
        <v>2013005</v>
      </c>
      <c r="B1119">
        <v>85</v>
      </c>
      <c r="C1119">
        <v>2013005085</v>
      </c>
      <c r="D1119" t="s">
        <v>26</v>
      </c>
      <c r="E1119" t="str">
        <f>VLOOKUP(D1119,[1]!Species_table[[SpeciesID]:[ID_new]],5,FALSE)</f>
        <v>NOCATCH</v>
      </c>
      <c r="F1119" t="str">
        <f>VLOOKUP(E1119,[1]!Species_table[[ID_new]:[Sci_name_new]],2,FALSE)</f>
        <v>NO CATCH</v>
      </c>
      <c r="G1119" t="str">
        <f>VLOOKUP(E1119,[1]!Species_table[[ID_new]:[fam_new]],3,FALSE)</f>
        <v>NO CATCH</v>
      </c>
      <c r="H1119" t="s">
        <v>27</v>
      </c>
      <c r="I1119">
        <f t="shared" si="17"/>
        <v>0</v>
      </c>
      <c r="J1119">
        <v>0</v>
      </c>
      <c r="K1119">
        <v>0</v>
      </c>
      <c r="L1119">
        <v>20</v>
      </c>
      <c r="M1119">
        <v>37.740499999999997</v>
      </c>
      <c r="N1119">
        <v>18.77617</v>
      </c>
      <c r="O1119">
        <v>7</v>
      </c>
      <c r="Q1119" t="s">
        <v>23</v>
      </c>
      <c r="R1119" s="1">
        <v>41593.740277777775</v>
      </c>
      <c r="S1119" s="1">
        <v>41594.408333333333</v>
      </c>
      <c r="T1119">
        <v>16.033000000000001</v>
      </c>
      <c r="U1119">
        <v>319</v>
      </c>
      <c r="V1119">
        <v>320</v>
      </c>
      <c r="W1119">
        <v>17.766999999999999</v>
      </c>
      <c r="X1119">
        <v>9.8000000000000007</v>
      </c>
    </row>
    <row r="1120" spans="1:24" x14ac:dyDescent="0.2">
      <c r="A1120">
        <v>2013005</v>
      </c>
      <c r="B1120">
        <v>86</v>
      </c>
      <c r="C1120">
        <v>2013005086</v>
      </c>
      <c r="D1120" t="s">
        <v>26</v>
      </c>
      <c r="E1120" t="str">
        <f>VLOOKUP(D1120,[1]!Species_table[[SpeciesID]:[ID_new]],5,FALSE)</f>
        <v>NOCATCH</v>
      </c>
      <c r="F1120" t="str">
        <f>VLOOKUP(E1120,[1]!Species_table[[ID_new]:[Sci_name_new]],2,FALSE)</f>
        <v>NO CATCH</v>
      </c>
      <c r="G1120" t="str">
        <f>VLOOKUP(E1120,[1]!Species_table[[ID_new]:[fam_new]],3,FALSE)</f>
        <v>NO CATCH</v>
      </c>
      <c r="H1120" t="s">
        <v>27</v>
      </c>
      <c r="I1120">
        <f t="shared" si="17"/>
        <v>0</v>
      </c>
      <c r="J1120">
        <v>0</v>
      </c>
      <c r="K1120">
        <v>0</v>
      </c>
      <c r="L1120">
        <v>20</v>
      </c>
      <c r="M1120">
        <v>37.751330000000003</v>
      </c>
      <c r="N1120">
        <v>18.774329999999999</v>
      </c>
      <c r="O1120">
        <v>7</v>
      </c>
      <c r="Q1120" t="s">
        <v>23</v>
      </c>
      <c r="R1120" s="1">
        <v>41593.745138888888</v>
      </c>
      <c r="S1120" s="1">
        <v>41594.416666666664</v>
      </c>
      <c r="T1120">
        <v>16.117000000000001</v>
      </c>
      <c r="U1120">
        <v>319</v>
      </c>
      <c r="V1120">
        <v>320</v>
      </c>
      <c r="W1120">
        <v>17.882999999999999</v>
      </c>
      <c r="X1120">
        <v>10</v>
      </c>
    </row>
    <row r="1121" spans="1:24" x14ac:dyDescent="0.2">
      <c r="A1121">
        <v>2013005</v>
      </c>
      <c r="B1121">
        <v>87</v>
      </c>
      <c r="C1121">
        <v>2013005087</v>
      </c>
      <c r="D1121" t="s">
        <v>68</v>
      </c>
      <c r="E1121" t="str">
        <f>VLOOKUP(D1121,[1]!Species_table[[SpeciesID]:[ID_new]],5,FALSE)</f>
        <v>CARCA04</v>
      </c>
      <c r="F1121" t="str">
        <f>VLOOKUP(E1121,[1]!Species_table[[ID_new]:[Sci_name_new]],2,FALSE)</f>
        <v>Caranx sexfasciatus</v>
      </c>
      <c r="G1121" t="str">
        <f>VLOOKUP(E1121,[1]!Species_table[[ID_new]:[fam_new]],3,FALSE)</f>
        <v>CARANGIDAE</v>
      </c>
      <c r="H1121" t="s">
        <v>22</v>
      </c>
      <c r="I1121">
        <f t="shared" si="17"/>
        <v>1</v>
      </c>
      <c r="J1121">
        <v>2.38</v>
      </c>
      <c r="K1121">
        <v>1</v>
      </c>
      <c r="L1121">
        <v>21</v>
      </c>
      <c r="M1121">
        <v>37.61683</v>
      </c>
      <c r="N1121">
        <v>19.14827</v>
      </c>
      <c r="O1121">
        <v>6</v>
      </c>
      <c r="Q1121" t="s">
        <v>83</v>
      </c>
      <c r="R1121" s="1">
        <v>41594.791666666664</v>
      </c>
      <c r="S1121" s="1">
        <v>41594.916666666664</v>
      </c>
      <c r="T1121">
        <v>3</v>
      </c>
      <c r="U1121">
        <v>320</v>
      </c>
      <c r="V1121">
        <v>320</v>
      </c>
      <c r="W1121">
        <v>19</v>
      </c>
      <c r="X1121">
        <v>22</v>
      </c>
    </row>
    <row r="1122" spans="1:24" x14ac:dyDescent="0.2">
      <c r="A1122">
        <v>2013005</v>
      </c>
      <c r="B1122">
        <v>87</v>
      </c>
      <c r="C1122">
        <v>2013005087</v>
      </c>
      <c r="D1122" t="s">
        <v>43</v>
      </c>
      <c r="E1122" t="str">
        <f>VLOOKUP(D1122,[1]!Species_table[[SpeciesID]:[ID_new]],5,FALSE)</f>
        <v>LETLE13</v>
      </c>
      <c r="F1122" t="str">
        <f>VLOOKUP(E1122,[1]!Species_table[[ID_new]:[Sci_name_new]],2,FALSE)</f>
        <v>Lethrinus mahsena</v>
      </c>
      <c r="G1122" t="str">
        <f>VLOOKUP(E1122,[1]!Species_table[[ID_new]:[fam_new]],3,FALSE)</f>
        <v>LETHRINIDAE</v>
      </c>
      <c r="H1122" t="s">
        <v>44</v>
      </c>
      <c r="I1122">
        <f t="shared" si="17"/>
        <v>1</v>
      </c>
      <c r="J1122">
        <v>0.84</v>
      </c>
      <c r="K1122">
        <v>1</v>
      </c>
      <c r="L1122">
        <v>21</v>
      </c>
      <c r="M1122">
        <v>37.61683</v>
      </c>
      <c r="N1122">
        <v>19.14827</v>
      </c>
      <c r="O1122">
        <v>6</v>
      </c>
      <c r="Q1122" t="s">
        <v>83</v>
      </c>
      <c r="R1122" s="1">
        <v>41594.791666666664</v>
      </c>
      <c r="S1122" s="1">
        <v>41594.916666666664</v>
      </c>
      <c r="T1122">
        <v>3</v>
      </c>
      <c r="U1122">
        <v>320</v>
      </c>
      <c r="V1122">
        <v>320</v>
      </c>
      <c r="W1122">
        <v>19</v>
      </c>
      <c r="X1122">
        <v>22</v>
      </c>
    </row>
    <row r="1123" spans="1:24" x14ac:dyDescent="0.2">
      <c r="A1123">
        <v>2013005</v>
      </c>
      <c r="B1123">
        <v>87</v>
      </c>
      <c r="C1123">
        <v>2013005087</v>
      </c>
      <c r="D1123" t="s">
        <v>164</v>
      </c>
      <c r="E1123" t="str">
        <f>VLOOKUP(D1123,[1]!Species_table[[SpeciesID]:[ID_new]],5,FALSE)</f>
        <v>LUTLU16</v>
      </c>
      <c r="F1123" t="str">
        <f>VLOOKUP(E1123,[1]!Species_table[[ID_new]:[Sci_name_new]],2,FALSE)</f>
        <v>Lutjanus fulviflamma</v>
      </c>
      <c r="G1123" t="str">
        <f>VLOOKUP(E1123,[1]!Species_table[[ID_new]:[fam_new]],3,FALSE)</f>
        <v>LUTJANIDAE</v>
      </c>
      <c r="H1123" t="s">
        <v>29</v>
      </c>
      <c r="I1123">
        <f t="shared" si="17"/>
        <v>1</v>
      </c>
      <c r="J1123">
        <v>0.19</v>
      </c>
      <c r="K1123">
        <v>1</v>
      </c>
      <c r="L1123">
        <v>21</v>
      </c>
      <c r="M1123">
        <v>37.61683</v>
      </c>
      <c r="N1123">
        <v>19.14827</v>
      </c>
      <c r="O1123">
        <v>6</v>
      </c>
      <c r="Q1123" t="s">
        <v>83</v>
      </c>
      <c r="R1123" s="1">
        <v>41594.791666666664</v>
      </c>
      <c r="S1123" s="1">
        <v>41594.916666666664</v>
      </c>
      <c r="T1123">
        <v>3</v>
      </c>
      <c r="U1123">
        <v>320</v>
      </c>
      <c r="V1123">
        <v>320</v>
      </c>
      <c r="W1123">
        <v>19</v>
      </c>
      <c r="X1123">
        <v>22</v>
      </c>
    </row>
    <row r="1124" spans="1:24" x14ac:dyDescent="0.2">
      <c r="A1124">
        <v>2013005</v>
      </c>
      <c r="B1124">
        <v>87</v>
      </c>
      <c r="C1124">
        <v>2013005087</v>
      </c>
      <c r="D1124" t="s">
        <v>98</v>
      </c>
      <c r="E1124" t="str">
        <f>VLOOKUP(D1124,[1]!Species_table[[SpeciesID]:[ID_new]],5,FALSE)</f>
        <v>SEREP17</v>
      </c>
      <c r="F1124" t="str">
        <f>VLOOKUP(E1124,[1]!Species_table[[ID_new]:[Sci_name_new]],2,FALSE)</f>
        <v>Epinephelus summana</v>
      </c>
      <c r="G1124" t="str">
        <f>VLOOKUP(E1124,[1]!Species_table[[ID_new]:[fam_new]],3,FALSE)</f>
        <v>SERRANIDAE</v>
      </c>
      <c r="H1124" t="s">
        <v>36</v>
      </c>
      <c r="I1124">
        <f t="shared" si="17"/>
        <v>1</v>
      </c>
      <c r="J1124">
        <v>0.57999999999999996</v>
      </c>
      <c r="K1124">
        <v>1</v>
      </c>
      <c r="L1124">
        <v>21</v>
      </c>
      <c r="M1124">
        <v>37.61683</v>
      </c>
      <c r="N1124">
        <v>19.14827</v>
      </c>
      <c r="O1124">
        <v>6</v>
      </c>
      <c r="Q1124" t="s">
        <v>83</v>
      </c>
      <c r="R1124" s="1">
        <v>41594.791666666664</v>
      </c>
      <c r="S1124" s="1">
        <v>41594.916666666664</v>
      </c>
      <c r="T1124">
        <v>3</v>
      </c>
      <c r="U1124">
        <v>320</v>
      </c>
      <c r="V1124">
        <v>320</v>
      </c>
      <c r="W1124">
        <v>19</v>
      </c>
      <c r="X1124">
        <v>22</v>
      </c>
    </row>
    <row r="1125" spans="1:24" x14ac:dyDescent="0.2">
      <c r="A1125">
        <v>2013005</v>
      </c>
      <c r="B1125">
        <v>88</v>
      </c>
      <c r="C1125">
        <v>2013005088</v>
      </c>
      <c r="D1125" t="s">
        <v>69</v>
      </c>
      <c r="E1125" t="str">
        <f>VLOOKUP(D1125,[1]!Species_table[[SpeciesID]:[ID_new]],5,FALSE)</f>
        <v>CARCA05</v>
      </c>
      <c r="F1125" t="str">
        <f>VLOOKUP(E1125,[1]!Species_table[[ID_new]:[Sci_name_new]],2,FALSE)</f>
        <v>Caranx melampygus</v>
      </c>
      <c r="G1125" t="str">
        <f>VLOOKUP(E1125,[1]!Species_table[[ID_new]:[fam_new]],3,FALSE)</f>
        <v>CARANGIDAE</v>
      </c>
      <c r="H1125" t="s">
        <v>22</v>
      </c>
      <c r="I1125">
        <f t="shared" si="17"/>
        <v>1</v>
      </c>
      <c r="J1125">
        <v>3.73</v>
      </c>
      <c r="K1125">
        <v>5</v>
      </c>
      <c r="L1125">
        <v>5</v>
      </c>
      <c r="M1125">
        <v>37.619669999999999</v>
      </c>
      <c r="N1125">
        <v>19.152170000000002</v>
      </c>
      <c r="O1125">
        <v>6</v>
      </c>
      <c r="Q1125" t="s">
        <v>38</v>
      </c>
      <c r="R1125" s="1">
        <v>41594.709722222222</v>
      </c>
      <c r="S1125" s="1">
        <v>41595.333333333336</v>
      </c>
      <c r="T1125">
        <v>14.967000000000001</v>
      </c>
      <c r="U1125">
        <v>320</v>
      </c>
      <c r="V1125">
        <v>321</v>
      </c>
      <c r="W1125">
        <v>17.033000000000001</v>
      </c>
      <c r="X1125">
        <v>8</v>
      </c>
    </row>
    <row r="1126" spans="1:24" x14ac:dyDescent="0.2">
      <c r="A1126">
        <v>2013005</v>
      </c>
      <c r="B1126">
        <v>88</v>
      </c>
      <c r="C1126">
        <v>2013005088</v>
      </c>
      <c r="D1126" t="s">
        <v>70</v>
      </c>
      <c r="E1126" t="str">
        <f>VLOOKUP(D1126,[1]!Species_table[[SpeciesID]:[ID_new]],5,FALSE)</f>
        <v>CARCS13</v>
      </c>
      <c r="F1126" t="str">
        <f>VLOOKUP(E1126,[1]!Species_table[[ID_new]:[Sci_name_new]],2,FALSE)</f>
        <v>Carangoides bajad</v>
      </c>
      <c r="G1126" t="str">
        <f>VLOOKUP(E1126,[1]!Species_table[[ID_new]:[fam_new]],3,FALSE)</f>
        <v>CARANGIDAE</v>
      </c>
      <c r="H1126" t="s">
        <v>22</v>
      </c>
      <c r="I1126">
        <f t="shared" si="17"/>
        <v>1</v>
      </c>
      <c r="J1126">
        <v>1.1399999999999999</v>
      </c>
      <c r="K1126">
        <v>3</v>
      </c>
      <c r="L1126">
        <v>5</v>
      </c>
      <c r="M1126">
        <v>37.619669999999999</v>
      </c>
      <c r="N1126">
        <v>19.152170000000002</v>
      </c>
      <c r="O1126">
        <v>6</v>
      </c>
      <c r="Q1126" t="s">
        <v>38</v>
      </c>
      <c r="R1126" s="1">
        <v>41594.709722222222</v>
      </c>
      <c r="S1126" s="1">
        <v>41595.333333333336</v>
      </c>
      <c r="T1126">
        <v>14.967000000000001</v>
      </c>
      <c r="U1126">
        <v>320</v>
      </c>
      <c r="V1126">
        <v>321</v>
      </c>
      <c r="W1126">
        <v>17.033000000000001</v>
      </c>
      <c r="X1126">
        <v>8</v>
      </c>
    </row>
    <row r="1127" spans="1:24" x14ac:dyDescent="0.2">
      <c r="A1127">
        <v>2013005</v>
      </c>
      <c r="B1127">
        <v>88</v>
      </c>
      <c r="C1127">
        <v>2013005088</v>
      </c>
      <c r="D1127" t="s">
        <v>21</v>
      </c>
      <c r="E1127" t="str">
        <f>VLOOKUP(D1127,[1]!Species_table[[SpeciesID]:[ID_new]],5,FALSE)</f>
        <v>CARSC04</v>
      </c>
      <c r="F1127" t="str">
        <f>VLOOKUP(E1127,[1]!Species_table[[ID_new]:[Sci_name_new]],2,FALSE)</f>
        <v>Scomberoides lysan</v>
      </c>
      <c r="G1127" t="str">
        <f>VLOOKUP(E1127,[1]!Species_table[[ID_new]:[fam_new]],3,FALSE)</f>
        <v>CARANGIDAE</v>
      </c>
      <c r="H1127" t="s">
        <v>22</v>
      </c>
      <c r="I1127">
        <f t="shared" si="17"/>
        <v>1</v>
      </c>
      <c r="J1127">
        <v>0.87</v>
      </c>
      <c r="K1127">
        <v>3</v>
      </c>
      <c r="L1127">
        <v>5</v>
      </c>
      <c r="M1127">
        <v>37.619669999999999</v>
      </c>
      <c r="N1127">
        <v>19.152170000000002</v>
      </c>
      <c r="O1127">
        <v>6</v>
      </c>
      <c r="Q1127" t="s">
        <v>38</v>
      </c>
      <c r="R1127" s="1">
        <v>41594.709722222222</v>
      </c>
      <c r="S1127" s="1">
        <v>41595.333333333336</v>
      </c>
      <c r="T1127">
        <v>14.967000000000001</v>
      </c>
      <c r="U1127">
        <v>320</v>
      </c>
      <c r="V1127">
        <v>321</v>
      </c>
      <c r="W1127">
        <v>17.033000000000001</v>
      </c>
      <c r="X1127">
        <v>8</v>
      </c>
    </row>
    <row r="1128" spans="1:24" x14ac:dyDescent="0.2">
      <c r="A1128">
        <v>2013005</v>
      </c>
      <c r="B1128">
        <v>88</v>
      </c>
      <c r="C1128">
        <v>2013005088</v>
      </c>
      <c r="D1128" t="s">
        <v>175</v>
      </c>
      <c r="E1128" t="str">
        <f>VLOOKUP(D1128,[1]!Species_table[[SpeciesID]:[ID_new]],5,FALSE)</f>
        <v>HEMHE01</v>
      </c>
      <c r="F1128" t="str">
        <f>VLOOKUP(E1128,[1]!Species_table[[ID_new]:[Sci_name_new]],2,FALSE)</f>
        <v>Hemirhamphus far</v>
      </c>
      <c r="G1128" t="str">
        <f>VLOOKUP(E1128,[1]!Species_table[[ID_new]:[fam_new]],3,FALSE)</f>
        <v>HEMIRAMPHIDAE</v>
      </c>
      <c r="H1128" t="s">
        <v>27</v>
      </c>
      <c r="I1128">
        <f t="shared" si="17"/>
        <v>0</v>
      </c>
      <c r="J1128">
        <v>0.14000000000000001</v>
      </c>
      <c r="K1128">
        <v>1</v>
      </c>
      <c r="L1128">
        <v>5</v>
      </c>
      <c r="M1128">
        <v>37.619669999999999</v>
      </c>
      <c r="N1128">
        <v>19.152170000000002</v>
      </c>
      <c r="O1128">
        <v>6</v>
      </c>
      <c r="Q1128" t="s">
        <v>38</v>
      </c>
      <c r="R1128" s="1">
        <v>41594.709722222222</v>
      </c>
      <c r="S1128" s="1">
        <v>41595.333333333336</v>
      </c>
      <c r="T1128">
        <v>14.967000000000001</v>
      </c>
      <c r="U1128">
        <v>320</v>
      </c>
      <c r="V1128">
        <v>321</v>
      </c>
      <c r="W1128">
        <v>17.033000000000001</v>
      </c>
      <c r="X1128">
        <v>8</v>
      </c>
    </row>
    <row r="1129" spans="1:24" x14ac:dyDescent="0.2">
      <c r="A1129">
        <v>2013005</v>
      </c>
      <c r="B1129">
        <v>88</v>
      </c>
      <c r="C1129">
        <v>2013005088</v>
      </c>
      <c r="D1129" t="s">
        <v>95</v>
      </c>
      <c r="E1129" t="str">
        <f>VLOOKUP(D1129,[1]!Species_table[[SpeciesID]:[ID_new]],5,FALSE)</f>
        <v>SCAHI02</v>
      </c>
      <c r="F1129" t="str">
        <f>VLOOKUP(E1129,[1]!Species_table[[ID_new]:[Sci_name_new]],2,FALSE)</f>
        <v>Hipposcarus harid</v>
      </c>
      <c r="G1129" t="str">
        <f>VLOOKUP(E1129,[1]!Species_table[[ID_new]:[fam_new]],3,FALSE)</f>
        <v>SCARIDAE</v>
      </c>
      <c r="H1129" t="s">
        <v>27</v>
      </c>
      <c r="I1129">
        <f t="shared" si="17"/>
        <v>0</v>
      </c>
      <c r="J1129">
        <v>1.48</v>
      </c>
      <c r="K1129">
        <v>4</v>
      </c>
      <c r="L1129">
        <v>5</v>
      </c>
      <c r="M1129">
        <v>37.619669999999999</v>
      </c>
      <c r="N1129">
        <v>19.152170000000002</v>
      </c>
      <c r="O1129">
        <v>6</v>
      </c>
      <c r="Q1129" t="s">
        <v>38</v>
      </c>
      <c r="R1129" s="1">
        <v>41594.709722222222</v>
      </c>
      <c r="S1129" s="1">
        <v>41595.333333333336</v>
      </c>
      <c r="T1129">
        <v>14.967000000000001</v>
      </c>
      <c r="U1129">
        <v>320</v>
      </c>
      <c r="V1129">
        <v>321</v>
      </c>
      <c r="W1129">
        <v>17.033000000000001</v>
      </c>
      <c r="X1129">
        <v>8</v>
      </c>
    </row>
    <row r="1130" spans="1:24" x14ac:dyDescent="0.2">
      <c r="A1130">
        <v>2013005</v>
      </c>
      <c r="B1130">
        <v>88</v>
      </c>
      <c r="C1130">
        <v>2013005088</v>
      </c>
      <c r="D1130" t="s">
        <v>176</v>
      </c>
      <c r="E1130" t="str">
        <f>VLOOKUP(D1130,[1]!Species_table[[SpeciesID]:[ID_new]],5,FALSE)</f>
        <v>SCASC01</v>
      </c>
      <c r="F1130" t="str">
        <f>VLOOKUP(E1130,[1]!Species_table[[ID_new]:[Sci_name_new]],2,FALSE)</f>
        <v>Scarus ghobban</v>
      </c>
      <c r="G1130" t="str">
        <f>VLOOKUP(E1130,[1]!Species_table[[ID_new]:[fam_new]],3,FALSE)</f>
        <v>SCARIDAE</v>
      </c>
      <c r="H1130" t="s">
        <v>27</v>
      </c>
      <c r="I1130">
        <f t="shared" si="17"/>
        <v>0</v>
      </c>
      <c r="J1130">
        <v>0.35</v>
      </c>
      <c r="K1130">
        <v>1</v>
      </c>
      <c r="L1130">
        <v>5</v>
      </c>
      <c r="M1130">
        <v>37.619669999999999</v>
      </c>
      <c r="N1130">
        <v>19.152170000000002</v>
      </c>
      <c r="O1130">
        <v>6</v>
      </c>
      <c r="Q1130" t="s">
        <v>38</v>
      </c>
      <c r="R1130" s="1">
        <v>41594.709722222222</v>
      </c>
      <c r="S1130" s="1">
        <v>41595.333333333336</v>
      </c>
      <c r="T1130">
        <v>14.967000000000001</v>
      </c>
      <c r="U1130">
        <v>320</v>
      </c>
      <c r="V1130">
        <v>321</v>
      </c>
      <c r="W1130">
        <v>17.033000000000001</v>
      </c>
      <c r="X1130">
        <v>8</v>
      </c>
    </row>
    <row r="1131" spans="1:24" x14ac:dyDescent="0.2">
      <c r="A1131">
        <v>2013005</v>
      </c>
      <c r="B1131">
        <v>89</v>
      </c>
      <c r="C1131">
        <v>2013005089</v>
      </c>
      <c r="D1131" t="s">
        <v>43</v>
      </c>
      <c r="E1131" t="str">
        <f>VLOOKUP(D1131,[1]!Species_table[[SpeciesID]:[ID_new]],5,FALSE)</f>
        <v>LETLE13</v>
      </c>
      <c r="F1131" t="str">
        <f>VLOOKUP(E1131,[1]!Species_table[[ID_new]:[Sci_name_new]],2,FALSE)</f>
        <v>Lethrinus mahsena</v>
      </c>
      <c r="G1131" t="str">
        <f>VLOOKUP(E1131,[1]!Species_table[[ID_new]:[fam_new]],3,FALSE)</f>
        <v>LETHRINIDAE</v>
      </c>
      <c r="H1131" t="s">
        <v>44</v>
      </c>
      <c r="I1131">
        <f t="shared" si="17"/>
        <v>1</v>
      </c>
      <c r="J1131">
        <v>2.21</v>
      </c>
      <c r="K1131">
        <v>4</v>
      </c>
      <c r="L1131">
        <v>11</v>
      </c>
      <c r="M1131">
        <v>37.623669999999997</v>
      </c>
      <c r="N1131">
        <v>19.141169999999999</v>
      </c>
      <c r="O1131">
        <v>6</v>
      </c>
      <c r="Q1131" t="s">
        <v>23</v>
      </c>
      <c r="R1131" s="1">
        <v>41594.694444444445</v>
      </c>
      <c r="S1131" s="1">
        <v>41595.306250000001</v>
      </c>
      <c r="T1131">
        <v>14.683</v>
      </c>
      <c r="U1131">
        <v>320</v>
      </c>
      <c r="V1131">
        <v>321</v>
      </c>
      <c r="W1131">
        <v>16.667000000000002</v>
      </c>
      <c r="X1131">
        <v>7.35</v>
      </c>
    </row>
    <row r="1132" spans="1:24" x14ac:dyDescent="0.2">
      <c r="A1132">
        <v>2013005</v>
      </c>
      <c r="B1132">
        <v>90</v>
      </c>
      <c r="C1132">
        <v>2013005090</v>
      </c>
      <c r="D1132" t="s">
        <v>26</v>
      </c>
      <c r="E1132" t="str">
        <f>VLOOKUP(D1132,[1]!Species_table[[SpeciesID]:[ID_new]],5,FALSE)</f>
        <v>NOCATCH</v>
      </c>
      <c r="F1132" t="str">
        <f>VLOOKUP(E1132,[1]!Species_table[[ID_new]:[Sci_name_new]],2,FALSE)</f>
        <v>NO CATCH</v>
      </c>
      <c r="G1132" t="str">
        <f>VLOOKUP(E1132,[1]!Species_table[[ID_new]:[fam_new]],3,FALSE)</f>
        <v>NO CATCH</v>
      </c>
      <c r="H1132" t="s">
        <v>27</v>
      </c>
      <c r="I1132">
        <f t="shared" si="17"/>
        <v>0</v>
      </c>
      <c r="J1132">
        <v>0</v>
      </c>
      <c r="K1132">
        <v>0</v>
      </c>
      <c r="L1132">
        <v>16</v>
      </c>
      <c r="M1132">
        <v>37.623669999999997</v>
      </c>
      <c r="N1132">
        <v>19.141169999999999</v>
      </c>
      <c r="O1132">
        <v>6</v>
      </c>
      <c r="Q1132" t="s">
        <v>23</v>
      </c>
      <c r="R1132" s="1">
        <v>41594.700694444444</v>
      </c>
      <c r="S1132" s="1">
        <v>41595.3125</v>
      </c>
      <c r="T1132">
        <v>14.683</v>
      </c>
      <c r="U1132">
        <v>320</v>
      </c>
      <c r="V1132">
        <v>321</v>
      </c>
      <c r="W1132">
        <v>16.817</v>
      </c>
      <c r="X1132">
        <v>7.5</v>
      </c>
    </row>
    <row r="1133" spans="1:24" x14ac:dyDescent="0.2">
      <c r="A1133">
        <v>2013005</v>
      </c>
      <c r="B1133">
        <v>91</v>
      </c>
      <c r="C1133">
        <v>2013005091</v>
      </c>
      <c r="D1133" t="s">
        <v>26</v>
      </c>
      <c r="E1133" t="str">
        <f>VLOOKUP(D1133,[1]!Species_table[[SpeciesID]:[ID_new]],5,FALSE)</f>
        <v>NOCATCH</v>
      </c>
      <c r="F1133" t="str">
        <f>VLOOKUP(E1133,[1]!Species_table[[ID_new]:[Sci_name_new]],2,FALSE)</f>
        <v>NO CATCH</v>
      </c>
      <c r="G1133" t="str">
        <f>VLOOKUP(E1133,[1]!Species_table[[ID_new]:[fam_new]],3,FALSE)</f>
        <v>NO CATCH</v>
      </c>
      <c r="H1133" t="s">
        <v>27</v>
      </c>
      <c r="I1133">
        <f t="shared" si="17"/>
        <v>0</v>
      </c>
      <c r="J1133">
        <v>0</v>
      </c>
      <c r="K1133">
        <v>0</v>
      </c>
      <c r="L1133">
        <v>25</v>
      </c>
      <c r="M1133">
        <v>37.627830000000003</v>
      </c>
      <c r="N1133">
        <v>19.12867</v>
      </c>
      <c r="O1133">
        <v>6</v>
      </c>
      <c r="Q1133" t="s">
        <v>23</v>
      </c>
      <c r="R1133" s="1">
        <v>41594.706250000003</v>
      </c>
      <c r="S1133" s="1">
        <v>41595.318055555559</v>
      </c>
      <c r="T1133">
        <v>14.683</v>
      </c>
      <c r="U1133">
        <v>320</v>
      </c>
      <c r="V1133">
        <v>321</v>
      </c>
      <c r="W1133">
        <v>16.95</v>
      </c>
      <c r="X1133">
        <v>7.633</v>
      </c>
    </row>
    <row r="1134" spans="1:24" x14ac:dyDescent="0.2">
      <c r="A1134">
        <v>2013005</v>
      </c>
      <c r="B1134">
        <v>92</v>
      </c>
      <c r="C1134">
        <v>2013005092</v>
      </c>
      <c r="D1134" t="s">
        <v>26</v>
      </c>
      <c r="E1134" t="str">
        <f>VLOOKUP(D1134,[1]!Species_table[[SpeciesID]:[ID_new]],5,FALSE)</f>
        <v>NOCATCH</v>
      </c>
      <c r="F1134" t="str">
        <f>VLOOKUP(E1134,[1]!Species_table[[ID_new]:[Sci_name_new]],2,FALSE)</f>
        <v>NO CATCH</v>
      </c>
      <c r="G1134" t="str">
        <f>VLOOKUP(E1134,[1]!Species_table[[ID_new]:[fam_new]],3,FALSE)</f>
        <v>NO CATCH</v>
      </c>
      <c r="H1134" t="s">
        <v>27</v>
      </c>
      <c r="I1134">
        <f t="shared" si="17"/>
        <v>0</v>
      </c>
      <c r="J1134">
        <v>0</v>
      </c>
      <c r="K1134">
        <v>0</v>
      </c>
      <c r="L1134">
        <v>28</v>
      </c>
      <c r="M1134">
        <v>37.628999999999998</v>
      </c>
      <c r="N1134">
        <v>19.1235</v>
      </c>
      <c r="O1134">
        <v>6</v>
      </c>
      <c r="Q1134" t="s">
        <v>23</v>
      </c>
      <c r="R1134" s="1">
        <v>41594.708333333336</v>
      </c>
      <c r="S1134" s="1">
        <v>41595.324305555558</v>
      </c>
      <c r="T1134">
        <v>14.782999999999999</v>
      </c>
      <c r="U1134">
        <v>320</v>
      </c>
      <c r="V1134">
        <v>321</v>
      </c>
      <c r="W1134">
        <v>17</v>
      </c>
      <c r="X1134">
        <v>7.7830000000000004</v>
      </c>
    </row>
    <row r="1135" spans="1:24" x14ac:dyDescent="0.2">
      <c r="A1135">
        <v>2013005</v>
      </c>
      <c r="B1135">
        <v>93</v>
      </c>
      <c r="C1135">
        <v>2013005093</v>
      </c>
      <c r="D1135" t="s">
        <v>33</v>
      </c>
      <c r="E1135" t="str">
        <f>VLOOKUP(D1135,[1]!Species_table[[SpeciesID]:[ID_new]],5,FALSE)</f>
        <v>LUTLU04</v>
      </c>
      <c r="F1135" t="str">
        <f>VLOOKUP(E1135,[1]!Species_table[[ID_new]:[Sci_name_new]],2,FALSE)</f>
        <v>Lutjanus gibbus</v>
      </c>
      <c r="G1135" t="str">
        <f>VLOOKUP(E1135,[1]!Species_table[[ID_new]:[fam_new]],3,FALSE)</f>
        <v>LUTJANIDAE</v>
      </c>
      <c r="H1135" t="s">
        <v>29</v>
      </c>
      <c r="I1135">
        <f t="shared" si="17"/>
        <v>1</v>
      </c>
      <c r="J1135">
        <v>0.5</v>
      </c>
      <c r="K1135">
        <v>1</v>
      </c>
      <c r="L1135">
        <v>30</v>
      </c>
      <c r="M1135">
        <v>37.628169999999997</v>
      </c>
      <c r="N1135">
        <v>19.119499999999999</v>
      </c>
      <c r="O1135">
        <v>6</v>
      </c>
      <c r="Q1135" t="s">
        <v>23</v>
      </c>
      <c r="R1135" s="1">
        <v>41594.714583333334</v>
      </c>
      <c r="S1135" s="1">
        <v>41595.329861111109</v>
      </c>
      <c r="T1135">
        <v>14.766999999999999</v>
      </c>
      <c r="U1135">
        <v>320</v>
      </c>
      <c r="V1135">
        <v>321</v>
      </c>
      <c r="W1135">
        <v>17.149999999999999</v>
      </c>
      <c r="X1135">
        <v>7.9169999999999998</v>
      </c>
    </row>
    <row r="1136" spans="1:24" x14ac:dyDescent="0.2">
      <c r="A1136">
        <v>2013005</v>
      </c>
      <c r="B1136">
        <v>94</v>
      </c>
      <c r="C1136">
        <v>2013005094</v>
      </c>
      <c r="D1136" t="s">
        <v>26</v>
      </c>
      <c r="E1136" t="str">
        <f>VLOOKUP(D1136,[1]!Species_table[[SpeciesID]:[ID_new]],5,FALSE)</f>
        <v>NOCATCH</v>
      </c>
      <c r="F1136" t="str">
        <f>VLOOKUP(E1136,[1]!Species_table[[ID_new]:[Sci_name_new]],2,FALSE)</f>
        <v>NO CATCH</v>
      </c>
      <c r="G1136" t="str">
        <f>VLOOKUP(E1136,[1]!Species_table[[ID_new]:[fam_new]],3,FALSE)</f>
        <v>NO CATCH</v>
      </c>
      <c r="H1136" t="s">
        <v>27</v>
      </c>
      <c r="I1136">
        <f t="shared" si="17"/>
        <v>0</v>
      </c>
      <c r="J1136">
        <v>0</v>
      </c>
      <c r="K1136">
        <v>0</v>
      </c>
      <c r="L1136">
        <v>26</v>
      </c>
      <c r="M1136">
        <v>37.630499999999998</v>
      </c>
      <c r="N1136">
        <v>19.110499999999998</v>
      </c>
      <c r="O1136">
        <v>6</v>
      </c>
      <c r="Q1136" t="s">
        <v>23</v>
      </c>
      <c r="R1136" s="1">
        <v>41594.720138888886</v>
      </c>
      <c r="S1136" s="1">
        <v>41595.34375</v>
      </c>
      <c r="T1136">
        <v>14.967000000000001</v>
      </c>
      <c r="U1136">
        <v>320</v>
      </c>
      <c r="V1136">
        <v>321</v>
      </c>
      <c r="W1136">
        <v>17.283000000000001</v>
      </c>
      <c r="X1136">
        <v>8.25</v>
      </c>
    </row>
    <row r="1137" spans="1:24" x14ac:dyDescent="0.2">
      <c r="A1137">
        <v>2013005</v>
      </c>
      <c r="B1137">
        <v>95</v>
      </c>
      <c r="C1137">
        <v>2013005095</v>
      </c>
      <c r="D1137" t="s">
        <v>26</v>
      </c>
      <c r="E1137" t="str">
        <f>VLOOKUP(D1137,[1]!Species_table[[SpeciesID]:[ID_new]],5,FALSE)</f>
        <v>NOCATCH</v>
      </c>
      <c r="F1137" t="str">
        <f>VLOOKUP(E1137,[1]!Species_table[[ID_new]:[Sci_name_new]],2,FALSE)</f>
        <v>NO CATCH</v>
      </c>
      <c r="G1137" t="str">
        <f>VLOOKUP(E1137,[1]!Species_table[[ID_new]:[fam_new]],3,FALSE)</f>
        <v>NO CATCH</v>
      </c>
      <c r="H1137" t="s">
        <v>27</v>
      </c>
      <c r="I1137">
        <f t="shared" si="17"/>
        <v>0</v>
      </c>
      <c r="J1137">
        <v>0</v>
      </c>
      <c r="K1137">
        <v>0</v>
      </c>
      <c r="L1137">
        <v>25</v>
      </c>
      <c r="M1137">
        <v>37.628500000000003</v>
      </c>
      <c r="N1137">
        <v>19.109169999999999</v>
      </c>
      <c r="O1137">
        <v>6</v>
      </c>
      <c r="Q1137" t="s">
        <v>23</v>
      </c>
      <c r="R1137" s="1">
        <v>41594.724305555559</v>
      </c>
      <c r="S1137" s="1">
        <v>41595.348611111112</v>
      </c>
      <c r="T1137">
        <v>14.983000000000001</v>
      </c>
      <c r="U1137">
        <v>320</v>
      </c>
      <c r="V1137">
        <v>321</v>
      </c>
      <c r="W1137">
        <v>17.382999999999999</v>
      </c>
      <c r="X1137">
        <v>8.3670000000000009</v>
      </c>
    </row>
    <row r="1138" spans="1:24" x14ac:dyDescent="0.2">
      <c r="A1138">
        <v>2013005</v>
      </c>
      <c r="B1138">
        <v>96</v>
      </c>
      <c r="C1138">
        <v>2013005096</v>
      </c>
      <c r="D1138" t="s">
        <v>26</v>
      </c>
      <c r="E1138" t="str">
        <f>VLOOKUP(D1138,[1]!Species_table[[SpeciesID]:[ID_new]],5,FALSE)</f>
        <v>NOCATCH</v>
      </c>
      <c r="F1138" t="str">
        <f>VLOOKUP(E1138,[1]!Species_table[[ID_new]:[Sci_name_new]],2,FALSE)</f>
        <v>NO CATCH</v>
      </c>
      <c r="G1138" t="str">
        <f>VLOOKUP(E1138,[1]!Species_table[[ID_new]:[fam_new]],3,FALSE)</f>
        <v>NO CATCH</v>
      </c>
      <c r="H1138" t="s">
        <v>27</v>
      </c>
      <c r="I1138">
        <f t="shared" si="17"/>
        <v>0</v>
      </c>
      <c r="J1138">
        <v>0</v>
      </c>
      <c r="K1138">
        <v>0</v>
      </c>
      <c r="L1138">
        <v>24</v>
      </c>
      <c r="M1138">
        <v>37.632829999999998</v>
      </c>
      <c r="N1138">
        <v>19.108329999999999</v>
      </c>
      <c r="O1138">
        <v>6</v>
      </c>
      <c r="Q1138" t="s">
        <v>23</v>
      </c>
      <c r="R1138" s="1">
        <v>41594.729861111111</v>
      </c>
      <c r="S1138" s="1">
        <v>41595.354166666664</v>
      </c>
      <c r="T1138">
        <v>14.983000000000001</v>
      </c>
      <c r="U1138">
        <v>320</v>
      </c>
      <c r="V1138">
        <v>321</v>
      </c>
      <c r="W1138">
        <v>17.516999999999999</v>
      </c>
      <c r="X1138">
        <v>8.5</v>
      </c>
    </row>
    <row r="1139" spans="1:24" x14ac:dyDescent="0.2">
      <c r="A1139">
        <v>2013005</v>
      </c>
      <c r="B1139">
        <v>97</v>
      </c>
      <c r="C1139">
        <v>2013005097</v>
      </c>
      <c r="D1139" t="s">
        <v>43</v>
      </c>
      <c r="E1139" t="str">
        <f>VLOOKUP(D1139,[1]!Species_table[[SpeciesID]:[ID_new]],5,FALSE)</f>
        <v>LETLE13</v>
      </c>
      <c r="F1139" t="str">
        <f>VLOOKUP(E1139,[1]!Species_table[[ID_new]:[Sci_name_new]],2,FALSE)</f>
        <v>Lethrinus mahsena</v>
      </c>
      <c r="G1139" t="str">
        <f>VLOOKUP(E1139,[1]!Species_table[[ID_new]:[fam_new]],3,FALSE)</f>
        <v>LETHRINIDAE</v>
      </c>
      <c r="H1139" t="s">
        <v>44</v>
      </c>
      <c r="I1139">
        <f t="shared" si="17"/>
        <v>1</v>
      </c>
      <c r="J1139">
        <v>0.46</v>
      </c>
      <c r="K1139">
        <v>1</v>
      </c>
      <c r="L1139">
        <v>31</v>
      </c>
      <c r="M1139">
        <v>37.639830000000003</v>
      </c>
      <c r="N1139">
        <v>19.101330000000001</v>
      </c>
      <c r="O1139">
        <v>6</v>
      </c>
      <c r="Q1139" t="s">
        <v>23</v>
      </c>
      <c r="R1139" s="1">
        <v>41594.736805555556</v>
      </c>
      <c r="S1139" s="1">
        <v>41595.361111111109</v>
      </c>
      <c r="T1139">
        <v>14.983000000000001</v>
      </c>
      <c r="U1139">
        <v>320</v>
      </c>
      <c r="V1139">
        <v>321</v>
      </c>
      <c r="W1139">
        <v>17.683</v>
      </c>
      <c r="X1139">
        <v>8.6669999999999998</v>
      </c>
    </row>
    <row r="1140" spans="1:24" x14ac:dyDescent="0.2">
      <c r="A1140">
        <v>2013005</v>
      </c>
      <c r="B1140">
        <v>98</v>
      </c>
      <c r="C1140">
        <v>2013005098</v>
      </c>
      <c r="D1140" t="s">
        <v>26</v>
      </c>
      <c r="E1140" t="str">
        <f>VLOOKUP(D1140,[1]!Species_table[[SpeciesID]:[ID_new]],5,FALSE)</f>
        <v>NOCATCH</v>
      </c>
      <c r="F1140" t="str">
        <f>VLOOKUP(E1140,[1]!Species_table[[ID_new]:[Sci_name_new]],2,FALSE)</f>
        <v>NO CATCH</v>
      </c>
      <c r="G1140" t="str">
        <f>VLOOKUP(E1140,[1]!Species_table[[ID_new]:[fam_new]],3,FALSE)</f>
        <v>NO CATCH</v>
      </c>
      <c r="H1140" t="s">
        <v>27</v>
      </c>
      <c r="I1140">
        <f t="shared" si="17"/>
        <v>0</v>
      </c>
      <c r="J1140">
        <v>0</v>
      </c>
      <c r="K1140">
        <v>0</v>
      </c>
      <c r="L1140">
        <v>65</v>
      </c>
      <c r="M1140">
        <v>37.643000000000001</v>
      </c>
      <c r="N1140">
        <v>19.10483</v>
      </c>
      <c r="O1140">
        <v>6</v>
      </c>
      <c r="Q1140" t="s">
        <v>23</v>
      </c>
      <c r="R1140" s="1">
        <v>41594.743750000001</v>
      </c>
      <c r="S1140" s="1">
        <v>41595.371527777781</v>
      </c>
      <c r="T1140">
        <v>15.067</v>
      </c>
      <c r="U1140">
        <v>320</v>
      </c>
      <c r="V1140">
        <v>321</v>
      </c>
      <c r="W1140">
        <v>17.850000000000001</v>
      </c>
      <c r="X1140">
        <v>8.9169999999999998</v>
      </c>
    </row>
    <row r="1141" spans="1:24" x14ac:dyDescent="0.2">
      <c r="A1141">
        <v>2013005</v>
      </c>
      <c r="B1141">
        <v>99</v>
      </c>
      <c r="C1141">
        <v>2013005099</v>
      </c>
      <c r="D1141" t="s">
        <v>34</v>
      </c>
      <c r="E1141" t="str">
        <f>VLOOKUP(D1141,[1]!Species_table[[SpeciesID]:[ID_new]],5,FALSE)</f>
        <v>HOLSA03</v>
      </c>
      <c r="F1141" t="str">
        <f>VLOOKUP(E1141,[1]!Species_table[[ID_new]:[Sci_name_new]],2,FALSE)</f>
        <v>Sargocentron spiniferum</v>
      </c>
      <c r="G1141" t="str">
        <f>VLOOKUP(E1141,[1]!Species_table[[ID_new]:[fam_new]],3,FALSE)</f>
        <v>HOLOCENTRIDAE</v>
      </c>
      <c r="H1141" t="s">
        <v>27</v>
      </c>
      <c r="I1141">
        <f t="shared" si="17"/>
        <v>0</v>
      </c>
      <c r="J1141">
        <v>0.63</v>
      </c>
      <c r="K1141">
        <v>1</v>
      </c>
      <c r="L1141">
        <v>24</v>
      </c>
      <c r="M1141">
        <v>37.63017</v>
      </c>
      <c r="N1141">
        <v>19.117329999999999</v>
      </c>
      <c r="O1141">
        <v>6</v>
      </c>
      <c r="Q1141" t="s">
        <v>23</v>
      </c>
      <c r="R1141" s="1">
        <v>41594.754861111112</v>
      </c>
      <c r="S1141" s="1">
        <v>41595.333333333336</v>
      </c>
      <c r="T1141">
        <v>13.882999999999999</v>
      </c>
      <c r="U1141">
        <v>320</v>
      </c>
      <c r="V1141">
        <v>321</v>
      </c>
      <c r="W1141">
        <v>18.117000000000001</v>
      </c>
      <c r="X1141">
        <v>8</v>
      </c>
    </row>
    <row r="1142" spans="1:24" x14ac:dyDescent="0.2">
      <c r="A1142">
        <v>2013005</v>
      </c>
      <c r="B1142">
        <v>99</v>
      </c>
      <c r="C1142">
        <v>2013005099</v>
      </c>
      <c r="D1142" t="s">
        <v>33</v>
      </c>
      <c r="E1142" t="str">
        <f>VLOOKUP(D1142,[1]!Species_table[[SpeciesID]:[ID_new]],5,FALSE)</f>
        <v>LUTLU04</v>
      </c>
      <c r="F1142" t="str">
        <f>VLOOKUP(E1142,[1]!Species_table[[ID_new]:[Sci_name_new]],2,FALSE)</f>
        <v>Lutjanus gibbus</v>
      </c>
      <c r="G1142" t="str">
        <f>VLOOKUP(E1142,[1]!Species_table[[ID_new]:[fam_new]],3,FALSE)</f>
        <v>LUTJANIDAE</v>
      </c>
      <c r="H1142" t="s">
        <v>29</v>
      </c>
      <c r="I1142">
        <f t="shared" si="17"/>
        <v>1</v>
      </c>
      <c r="J1142">
        <v>0.42</v>
      </c>
      <c r="K1142">
        <v>1</v>
      </c>
      <c r="L1142">
        <v>24</v>
      </c>
      <c r="M1142">
        <v>37.63017</v>
      </c>
      <c r="N1142">
        <v>19.117329999999999</v>
      </c>
      <c r="O1142">
        <v>6</v>
      </c>
      <c r="Q1142" t="s">
        <v>23</v>
      </c>
      <c r="R1142" s="1">
        <v>41594.754861111112</v>
      </c>
      <c r="S1142" s="1">
        <v>41595.333333333336</v>
      </c>
      <c r="T1142">
        <v>13.882999999999999</v>
      </c>
      <c r="U1142">
        <v>320</v>
      </c>
      <c r="V1142">
        <v>321</v>
      </c>
      <c r="W1142">
        <v>18.117000000000001</v>
      </c>
      <c r="X1142">
        <v>8</v>
      </c>
    </row>
    <row r="1143" spans="1:24" x14ac:dyDescent="0.2">
      <c r="A1143">
        <v>2013005</v>
      </c>
      <c r="B1143">
        <v>99</v>
      </c>
      <c r="C1143">
        <v>2013005099</v>
      </c>
      <c r="D1143" t="s">
        <v>32</v>
      </c>
      <c r="E1143" t="str">
        <f>VLOOKUP(D1143,[1]!Species_table[[SpeciesID]:[ID_new]],5,FALSE)</f>
        <v>MURGY13</v>
      </c>
      <c r="F1143" t="str">
        <f>VLOOKUP(E1143,[1]!Species_table[[ID_new]:[Sci_name_new]],2,FALSE)</f>
        <v>Gymnothorax javanicus</v>
      </c>
      <c r="G1143" t="str">
        <f>VLOOKUP(E1143,[1]!Species_table[[ID_new]:[fam_new]],3,FALSE)</f>
        <v>MURAENIDAE</v>
      </c>
      <c r="H1143" t="s">
        <v>27</v>
      </c>
      <c r="I1143">
        <f t="shared" si="17"/>
        <v>0</v>
      </c>
      <c r="J1143">
        <v>0</v>
      </c>
      <c r="K1143">
        <v>1</v>
      </c>
      <c r="L1143">
        <v>24</v>
      </c>
      <c r="M1143">
        <v>37.63017</v>
      </c>
      <c r="N1143">
        <v>19.117329999999999</v>
      </c>
      <c r="O1143">
        <v>6</v>
      </c>
      <c r="Q1143" t="s">
        <v>23</v>
      </c>
      <c r="R1143" s="1">
        <v>41594.754861111112</v>
      </c>
      <c r="S1143" s="1">
        <v>41595.333333333336</v>
      </c>
      <c r="T1143">
        <v>13.882999999999999</v>
      </c>
      <c r="U1143">
        <v>320</v>
      </c>
      <c r="V1143">
        <v>321</v>
      </c>
      <c r="W1143">
        <v>18.117000000000001</v>
      </c>
      <c r="X1143">
        <v>8</v>
      </c>
    </row>
    <row r="1144" spans="1:24" x14ac:dyDescent="0.2">
      <c r="A1144">
        <v>2013005</v>
      </c>
      <c r="B1144">
        <v>100</v>
      </c>
      <c r="C1144">
        <v>2013005100</v>
      </c>
      <c r="D1144" t="s">
        <v>26</v>
      </c>
      <c r="E1144" t="str">
        <f>VLOOKUP(D1144,[1]!Species_table[[SpeciesID]:[ID_new]],5,FALSE)</f>
        <v>NOCATCH</v>
      </c>
      <c r="F1144" t="str">
        <f>VLOOKUP(E1144,[1]!Species_table[[ID_new]:[Sci_name_new]],2,FALSE)</f>
        <v>NO CATCH</v>
      </c>
      <c r="G1144" t="str">
        <f>VLOOKUP(E1144,[1]!Species_table[[ID_new]:[fam_new]],3,FALSE)</f>
        <v>NO CATCH</v>
      </c>
      <c r="H1144" t="s">
        <v>27</v>
      </c>
      <c r="I1144">
        <f t="shared" si="17"/>
        <v>0</v>
      </c>
      <c r="J1144">
        <v>0</v>
      </c>
      <c r="K1144">
        <v>0</v>
      </c>
      <c r="L1144">
        <v>14</v>
      </c>
      <c r="M1144">
        <v>37.619669999999999</v>
      </c>
      <c r="N1144">
        <v>19.14367</v>
      </c>
      <c r="O1144">
        <v>6</v>
      </c>
      <c r="Q1144" t="s">
        <v>23</v>
      </c>
      <c r="R1144" s="1">
        <v>41594.781944444447</v>
      </c>
      <c r="S1144" s="1">
        <v>41595.298611111109</v>
      </c>
      <c r="T1144">
        <v>12.4</v>
      </c>
      <c r="U1144">
        <v>320</v>
      </c>
      <c r="V1144">
        <v>321</v>
      </c>
      <c r="W1144">
        <v>18.766999999999999</v>
      </c>
      <c r="X1144">
        <v>7.1669999999999998</v>
      </c>
    </row>
    <row r="1145" spans="1:24" x14ac:dyDescent="0.2">
      <c r="A1145">
        <v>2013005</v>
      </c>
      <c r="B1145">
        <v>101</v>
      </c>
      <c r="C1145">
        <v>2013005101</v>
      </c>
      <c r="D1145" t="s">
        <v>70</v>
      </c>
      <c r="E1145" t="str">
        <f>VLOOKUP(D1145,[1]!Species_table[[SpeciesID]:[ID_new]],5,FALSE)</f>
        <v>CARCS13</v>
      </c>
      <c r="F1145" t="str">
        <f>VLOOKUP(E1145,[1]!Species_table[[ID_new]:[Sci_name_new]],2,FALSE)</f>
        <v>Carangoides bajad</v>
      </c>
      <c r="G1145" t="str">
        <f>VLOOKUP(E1145,[1]!Species_table[[ID_new]:[fam_new]],3,FALSE)</f>
        <v>CARANGIDAE</v>
      </c>
      <c r="H1145" t="s">
        <v>22</v>
      </c>
      <c r="I1145">
        <f t="shared" si="17"/>
        <v>1</v>
      </c>
      <c r="J1145">
        <v>1.51</v>
      </c>
      <c r="K1145">
        <v>1</v>
      </c>
      <c r="L1145">
        <v>18</v>
      </c>
      <c r="M1145">
        <v>37.711669999999998</v>
      </c>
      <c r="N1145">
        <v>19.303830000000001</v>
      </c>
      <c r="O1145">
        <v>6</v>
      </c>
      <c r="Q1145" t="s">
        <v>83</v>
      </c>
      <c r="R1145" s="1">
        <v>41595.65625</v>
      </c>
      <c r="S1145" s="1">
        <v>41595.659722222219</v>
      </c>
      <c r="T1145">
        <v>8.3000000000000004E-2</v>
      </c>
      <c r="U1145">
        <v>321</v>
      </c>
      <c r="V1145">
        <v>321</v>
      </c>
      <c r="W1145">
        <v>15.75</v>
      </c>
      <c r="X1145">
        <v>15.833</v>
      </c>
    </row>
    <row r="1146" spans="1:24" x14ac:dyDescent="0.2">
      <c r="A1146">
        <v>2013005</v>
      </c>
      <c r="B1146">
        <v>101</v>
      </c>
      <c r="C1146">
        <v>2013005101</v>
      </c>
      <c r="D1146" t="s">
        <v>43</v>
      </c>
      <c r="E1146" t="str">
        <f>VLOOKUP(D1146,[1]!Species_table[[SpeciesID]:[ID_new]],5,FALSE)</f>
        <v>LETLE13</v>
      </c>
      <c r="F1146" t="str">
        <f>VLOOKUP(E1146,[1]!Species_table[[ID_new]:[Sci_name_new]],2,FALSE)</f>
        <v>Lethrinus mahsena</v>
      </c>
      <c r="G1146" t="str">
        <f>VLOOKUP(E1146,[1]!Species_table[[ID_new]:[fam_new]],3,FALSE)</f>
        <v>LETHRINIDAE</v>
      </c>
      <c r="H1146" t="s">
        <v>44</v>
      </c>
      <c r="I1146">
        <f t="shared" si="17"/>
        <v>1</v>
      </c>
      <c r="J1146">
        <v>0.63</v>
      </c>
      <c r="K1146">
        <v>1</v>
      </c>
      <c r="L1146">
        <v>18</v>
      </c>
      <c r="M1146">
        <v>37.711669999999998</v>
      </c>
      <c r="N1146">
        <v>19.303830000000001</v>
      </c>
      <c r="O1146">
        <v>6</v>
      </c>
      <c r="Q1146" t="s">
        <v>83</v>
      </c>
      <c r="R1146" s="1">
        <v>41595.65625</v>
      </c>
      <c r="S1146" s="1">
        <v>41595.659722222219</v>
      </c>
      <c r="T1146">
        <v>8.3000000000000004E-2</v>
      </c>
      <c r="U1146">
        <v>321</v>
      </c>
      <c r="V1146">
        <v>321</v>
      </c>
      <c r="W1146">
        <v>15.75</v>
      </c>
      <c r="X1146">
        <v>15.833</v>
      </c>
    </row>
    <row r="1147" spans="1:24" x14ac:dyDescent="0.2">
      <c r="A1147">
        <v>2013005</v>
      </c>
      <c r="B1147">
        <v>102</v>
      </c>
      <c r="C1147">
        <v>2013005102</v>
      </c>
      <c r="D1147" t="s">
        <v>142</v>
      </c>
      <c r="E1147" t="str">
        <f>VLOOKUP(D1147,[1]!Species_table[[SpeciesID]:[ID_new]],5,FALSE)</f>
        <v>LETLE29</v>
      </c>
      <c r="F1147" t="str">
        <f>VLOOKUP(E1147,[1]!Species_table[[ID_new]:[Sci_name_new]],2,FALSE)</f>
        <v>Lethrinus xanthochilus</v>
      </c>
      <c r="G1147" t="str">
        <f>VLOOKUP(E1147,[1]!Species_table[[ID_new]:[fam_new]],3,FALSE)</f>
        <v>LETHRINIDAE</v>
      </c>
      <c r="H1147" t="s">
        <v>44</v>
      </c>
      <c r="I1147">
        <f t="shared" si="17"/>
        <v>1</v>
      </c>
      <c r="J1147">
        <v>1.24</v>
      </c>
      <c r="K1147">
        <v>4</v>
      </c>
      <c r="L1147">
        <v>16</v>
      </c>
      <c r="M1147">
        <v>37.707500000000003</v>
      </c>
      <c r="N1147">
        <v>19.29233</v>
      </c>
      <c r="O1147">
        <v>6</v>
      </c>
      <c r="Q1147" t="s">
        <v>83</v>
      </c>
      <c r="R1147" s="1">
        <v>41595.688888888886</v>
      </c>
      <c r="S1147" s="1">
        <v>41595.817361111112</v>
      </c>
      <c r="T1147">
        <v>3.0830000000000002</v>
      </c>
      <c r="U1147">
        <v>321</v>
      </c>
      <c r="V1147">
        <v>321</v>
      </c>
      <c r="W1147">
        <v>16.533000000000001</v>
      </c>
      <c r="X1147">
        <v>19.617000000000001</v>
      </c>
    </row>
    <row r="1148" spans="1:24" x14ac:dyDescent="0.2">
      <c r="A1148">
        <v>2013005</v>
      </c>
      <c r="B1148">
        <v>102</v>
      </c>
      <c r="C1148">
        <v>2013005102</v>
      </c>
      <c r="D1148" t="s">
        <v>33</v>
      </c>
      <c r="E1148" t="str">
        <f>VLOOKUP(D1148,[1]!Species_table[[SpeciesID]:[ID_new]],5,FALSE)</f>
        <v>LUTLU04</v>
      </c>
      <c r="F1148" t="str">
        <f>VLOOKUP(E1148,[1]!Species_table[[ID_new]:[Sci_name_new]],2,FALSE)</f>
        <v>Lutjanus gibbus</v>
      </c>
      <c r="G1148" t="str">
        <f>VLOOKUP(E1148,[1]!Species_table[[ID_new]:[fam_new]],3,FALSE)</f>
        <v>LUTJANIDAE</v>
      </c>
      <c r="H1148" t="s">
        <v>29</v>
      </c>
      <c r="I1148">
        <f t="shared" si="17"/>
        <v>1</v>
      </c>
      <c r="J1148">
        <v>1.81</v>
      </c>
      <c r="K1148">
        <v>2</v>
      </c>
      <c r="L1148">
        <v>16</v>
      </c>
      <c r="M1148">
        <v>37.707500000000003</v>
      </c>
      <c r="N1148">
        <v>19.29233</v>
      </c>
      <c r="O1148">
        <v>6</v>
      </c>
      <c r="Q1148" t="s">
        <v>83</v>
      </c>
      <c r="R1148" s="1">
        <v>41595.688888888886</v>
      </c>
      <c r="S1148" s="1">
        <v>41595.817361111112</v>
      </c>
      <c r="T1148">
        <v>3.0830000000000002</v>
      </c>
      <c r="U1148">
        <v>321</v>
      </c>
      <c r="V1148">
        <v>321</v>
      </c>
      <c r="W1148">
        <v>16.533000000000001</v>
      </c>
      <c r="X1148">
        <v>19.617000000000001</v>
      </c>
    </row>
    <row r="1149" spans="1:24" x14ac:dyDescent="0.2">
      <c r="A1149">
        <v>2013005</v>
      </c>
      <c r="B1149">
        <v>102</v>
      </c>
      <c r="C1149">
        <v>2013005102</v>
      </c>
      <c r="D1149" t="s">
        <v>73</v>
      </c>
      <c r="E1149" t="str">
        <f>VLOOKUP(D1149,[1]!Species_table[[SpeciesID]:[ID_new]],5,FALSE)</f>
        <v>LUTLU18</v>
      </c>
      <c r="F1149" t="str">
        <f>VLOOKUP(E1149,[1]!Species_table[[ID_new]:[Sci_name_new]],2,FALSE)</f>
        <v>Lutjanus kasmira</v>
      </c>
      <c r="G1149" t="str">
        <f>VLOOKUP(E1149,[1]!Species_table[[ID_new]:[fam_new]],3,FALSE)</f>
        <v>LUTJANIDAE</v>
      </c>
      <c r="H1149" t="s">
        <v>29</v>
      </c>
      <c r="I1149">
        <f t="shared" si="17"/>
        <v>1</v>
      </c>
      <c r="J1149">
        <v>7.0000000000000007E-2</v>
      </c>
      <c r="K1149">
        <v>1</v>
      </c>
      <c r="L1149">
        <v>16</v>
      </c>
      <c r="M1149">
        <v>37.707500000000003</v>
      </c>
      <c r="N1149">
        <v>19.29233</v>
      </c>
      <c r="O1149">
        <v>6</v>
      </c>
      <c r="Q1149" t="s">
        <v>83</v>
      </c>
      <c r="R1149" s="1">
        <v>41595.688888888886</v>
      </c>
      <c r="S1149" s="1">
        <v>41595.817361111112</v>
      </c>
      <c r="T1149">
        <v>3.0830000000000002</v>
      </c>
      <c r="U1149">
        <v>321</v>
      </c>
      <c r="V1149">
        <v>321</v>
      </c>
      <c r="W1149">
        <v>16.533000000000001</v>
      </c>
      <c r="X1149">
        <v>19.617000000000001</v>
      </c>
    </row>
    <row r="1150" spans="1:24" x14ac:dyDescent="0.2">
      <c r="A1150">
        <v>2013005</v>
      </c>
      <c r="B1150">
        <v>102</v>
      </c>
      <c r="C1150">
        <v>2013005102</v>
      </c>
      <c r="D1150" t="s">
        <v>40</v>
      </c>
      <c r="E1150" t="str">
        <f>VLOOKUP(D1150,[1]!Species_table[[SpeciesID]:[ID_new]],5,FALSE)</f>
        <v>SERAE01</v>
      </c>
      <c r="F1150" t="str">
        <f>VLOOKUP(E1150,[1]!Species_table[[ID_new]:[Sci_name_new]],2,FALSE)</f>
        <v>Cephaplpholis rogaa</v>
      </c>
      <c r="G1150" t="str">
        <f>VLOOKUP(E1150,[1]!Species_table[[ID_new]:[fam_new]],3,FALSE)</f>
        <v>SERRANIDAE</v>
      </c>
      <c r="H1150" t="s">
        <v>36</v>
      </c>
      <c r="I1150">
        <f t="shared" si="17"/>
        <v>1</v>
      </c>
      <c r="J1150">
        <v>0.4</v>
      </c>
      <c r="K1150">
        <v>1</v>
      </c>
      <c r="L1150">
        <v>16</v>
      </c>
      <c r="M1150">
        <v>37.707500000000003</v>
      </c>
      <c r="N1150">
        <v>19.29233</v>
      </c>
      <c r="O1150">
        <v>6</v>
      </c>
      <c r="Q1150" t="s">
        <v>83</v>
      </c>
      <c r="R1150" s="1">
        <v>41595.688888888886</v>
      </c>
      <c r="S1150" s="1">
        <v>41595.817361111112</v>
      </c>
      <c r="T1150">
        <v>3.0830000000000002</v>
      </c>
      <c r="U1150">
        <v>321</v>
      </c>
      <c r="V1150">
        <v>321</v>
      </c>
      <c r="W1150">
        <v>16.533000000000001</v>
      </c>
      <c r="X1150">
        <v>19.617000000000001</v>
      </c>
    </row>
    <row r="1151" spans="1:24" x14ac:dyDescent="0.2">
      <c r="A1151">
        <v>2013005</v>
      </c>
      <c r="B1151">
        <v>102</v>
      </c>
      <c r="C1151">
        <v>2013005102</v>
      </c>
      <c r="D1151" t="s">
        <v>53</v>
      </c>
      <c r="E1151" t="str">
        <f>VLOOKUP(D1151,[1]!Species_table[[SpeciesID]:[ID_new]],5,FALSE)</f>
        <v>SPHSP07</v>
      </c>
      <c r="F1151" t="str">
        <f>VLOOKUP(E1151,[1]!Species_table[[ID_new]:[Sci_name_new]],2,FALSE)</f>
        <v>Sphyraena jello</v>
      </c>
      <c r="G1151" t="str">
        <f>VLOOKUP(E1151,[1]!Species_table[[ID_new]:[fam_new]],3,FALSE)</f>
        <v>SPHYRAENIDAE</v>
      </c>
      <c r="H1151" t="s">
        <v>27</v>
      </c>
      <c r="I1151">
        <f t="shared" si="17"/>
        <v>0</v>
      </c>
      <c r="J1151">
        <v>0</v>
      </c>
      <c r="K1151">
        <v>1</v>
      </c>
      <c r="L1151">
        <v>16</v>
      </c>
      <c r="M1151">
        <v>37.707500000000003</v>
      </c>
      <c r="N1151">
        <v>19.29233</v>
      </c>
      <c r="O1151">
        <v>6</v>
      </c>
      <c r="Q1151" t="s">
        <v>83</v>
      </c>
      <c r="R1151" s="1">
        <v>41595.688888888886</v>
      </c>
      <c r="S1151" s="1">
        <v>41595.817361111112</v>
      </c>
      <c r="T1151">
        <v>3.0830000000000002</v>
      </c>
      <c r="U1151">
        <v>321</v>
      </c>
      <c r="V1151">
        <v>321</v>
      </c>
      <c r="W1151">
        <v>16.533000000000001</v>
      </c>
      <c r="X1151">
        <v>19.617000000000001</v>
      </c>
    </row>
    <row r="1152" spans="1:24" x14ac:dyDescent="0.2">
      <c r="A1152">
        <v>2013005</v>
      </c>
      <c r="B1152">
        <v>103</v>
      </c>
      <c r="C1152">
        <v>2013005103</v>
      </c>
      <c r="D1152" t="s">
        <v>21</v>
      </c>
      <c r="E1152" t="str">
        <f>VLOOKUP(D1152,[1]!Species_table[[SpeciesID]:[ID_new]],5,FALSE)</f>
        <v>CARSC04</v>
      </c>
      <c r="F1152" t="str">
        <f>VLOOKUP(E1152,[1]!Species_table[[ID_new]:[Sci_name_new]],2,FALSE)</f>
        <v>Scomberoides lysan</v>
      </c>
      <c r="G1152" t="str">
        <f>VLOOKUP(E1152,[1]!Species_table[[ID_new]:[fam_new]],3,FALSE)</f>
        <v>CARANGIDAE</v>
      </c>
      <c r="H1152" t="s">
        <v>22</v>
      </c>
      <c r="I1152">
        <f t="shared" si="17"/>
        <v>1</v>
      </c>
      <c r="J1152">
        <v>1.29</v>
      </c>
      <c r="K1152">
        <v>3</v>
      </c>
      <c r="L1152">
        <v>16</v>
      </c>
      <c r="M1152">
        <v>37.707329999999999</v>
      </c>
      <c r="N1152">
        <v>19.3</v>
      </c>
      <c r="O1152">
        <v>6</v>
      </c>
      <c r="Q1152" t="s">
        <v>38</v>
      </c>
      <c r="R1152" s="1">
        <v>41595.698611111111</v>
      </c>
      <c r="S1152" s="1">
        <v>41596.29791666667</v>
      </c>
      <c r="T1152">
        <v>14.382999999999999</v>
      </c>
      <c r="U1152">
        <v>321</v>
      </c>
      <c r="V1152">
        <v>322</v>
      </c>
      <c r="W1152">
        <v>16.766999999999999</v>
      </c>
      <c r="X1152">
        <v>7.15</v>
      </c>
    </row>
    <row r="1153" spans="1:24" x14ac:dyDescent="0.2">
      <c r="A1153">
        <v>2013005</v>
      </c>
      <c r="B1153">
        <v>103</v>
      </c>
      <c r="C1153">
        <v>2013005103</v>
      </c>
      <c r="D1153" t="s">
        <v>92</v>
      </c>
      <c r="E1153" t="str">
        <f>VLOOKUP(D1153,[1]!Species_table[[SpeciesID]:[ID_new]],5,FALSE)</f>
        <v>HOLMY02</v>
      </c>
      <c r="F1153" t="str">
        <f>VLOOKUP(E1153,[1]!Species_table[[ID_new]:[Sci_name_new]],2,FALSE)</f>
        <v>Myripristis murdjan</v>
      </c>
      <c r="G1153" t="str">
        <f>VLOOKUP(E1153,[1]!Species_table[[ID_new]:[fam_new]],3,FALSE)</f>
        <v>HOLOCENTRIDAE</v>
      </c>
      <c r="H1153" t="s">
        <v>27</v>
      </c>
      <c r="I1153">
        <f t="shared" si="17"/>
        <v>0</v>
      </c>
      <c r="J1153">
        <v>0.45</v>
      </c>
      <c r="K1153">
        <v>1</v>
      </c>
      <c r="L1153">
        <v>16</v>
      </c>
      <c r="M1153">
        <v>37.707329999999999</v>
      </c>
      <c r="N1153">
        <v>19.3</v>
      </c>
      <c r="O1153">
        <v>6</v>
      </c>
      <c r="Q1153" t="s">
        <v>38</v>
      </c>
      <c r="R1153" s="1">
        <v>41595.698611111111</v>
      </c>
      <c r="S1153" s="1">
        <v>41596.29791666667</v>
      </c>
      <c r="T1153">
        <v>14.382999999999999</v>
      </c>
      <c r="U1153">
        <v>321</v>
      </c>
      <c r="V1153">
        <v>322</v>
      </c>
      <c r="W1153">
        <v>16.766999999999999</v>
      </c>
      <c r="X1153">
        <v>7.15</v>
      </c>
    </row>
    <row r="1154" spans="1:24" x14ac:dyDescent="0.2">
      <c r="A1154">
        <v>2013005</v>
      </c>
      <c r="B1154">
        <v>104</v>
      </c>
      <c r="C1154">
        <v>2013005104</v>
      </c>
      <c r="D1154" t="s">
        <v>26</v>
      </c>
      <c r="E1154" t="str">
        <f>VLOOKUP(D1154,[1]!Species_table[[SpeciesID]:[ID_new]],5,FALSE)</f>
        <v>NOCATCH</v>
      </c>
      <c r="F1154" t="str">
        <f>VLOOKUP(E1154,[1]!Species_table[[ID_new]:[Sci_name_new]],2,FALSE)</f>
        <v>NO CATCH</v>
      </c>
      <c r="G1154" t="str">
        <f>VLOOKUP(E1154,[1]!Species_table[[ID_new]:[fam_new]],3,FALSE)</f>
        <v>NO CATCH</v>
      </c>
      <c r="H1154" t="s">
        <v>27</v>
      </c>
      <c r="I1154">
        <f t="shared" ref="I1154:I1217" si="18">IF(G1154=H1154,1,0)</f>
        <v>0</v>
      </c>
      <c r="J1154">
        <v>0</v>
      </c>
      <c r="K1154">
        <v>0</v>
      </c>
      <c r="L1154">
        <v>60</v>
      </c>
      <c r="M1154">
        <v>37.723329999999997</v>
      </c>
      <c r="N1154">
        <v>19.235499999999998</v>
      </c>
      <c r="O1154">
        <v>6</v>
      </c>
      <c r="Q1154" t="s">
        <v>23</v>
      </c>
      <c r="R1154" s="1">
        <v>41595.515277777777</v>
      </c>
      <c r="S1154" s="1">
        <v>41596.413194444445</v>
      </c>
      <c r="T1154">
        <v>21.55</v>
      </c>
      <c r="U1154">
        <v>321</v>
      </c>
      <c r="V1154">
        <v>322</v>
      </c>
      <c r="W1154">
        <v>12.367000000000001</v>
      </c>
      <c r="X1154">
        <v>9.9169999999999998</v>
      </c>
    </row>
    <row r="1155" spans="1:24" x14ac:dyDescent="0.2">
      <c r="A1155">
        <v>2013005</v>
      </c>
      <c r="B1155">
        <v>105</v>
      </c>
      <c r="C1155">
        <v>2013005105</v>
      </c>
      <c r="D1155" t="s">
        <v>125</v>
      </c>
      <c r="E1155" t="str">
        <f>VLOOKUP(D1155,[1]!Species_table[[SpeciesID]:[ID_new]],5,FALSE)</f>
        <v>SPAAR01</v>
      </c>
      <c r="F1155" t="str">
        <f>VLOOKUP(E1155,[1]!Species_table[[ID_new]:[Sci_name_new]],2,FALSE)</f>
        <v>Argyrops spinifer</v>
      </c>
      <c r="G1155" t="str">
        <f>VLOOKUP(E1155,[1]!Species_table[[ID_new]:[fam_new]],3,FALSE)</f>
        <v>SPARIDAE</v>
      </c>
      <c r="H1155" t="s">
        <v>27</v>
      </c>
      <c r="I1155">
        <f t="shared" si="18"/>
        <v>0</v>
      </c>
      <c r="J1155">
        <v>0.66</v>
      </c>
      <c r="K1155">
        <v>1</v>
      </c>
      <c r="L1155">
        <v>50</v>
      </c>
      <c r="M1155">
        <v>37.717669999999998</v>
      </c>
      <c r="N1155">
        <v>19.237500000000001</v>
      </c>
      <c r="O1155">
        <v>6</v>
      </c>
      <c r="Q1155" t="s">
        <v>23</v>
      </c>
      <c r="R1155" s="1">
        <v>41595.524305555555</v>
      </c>
      <c r="S1155" s="1">
        <v>41596.418749999997</v>
      </c>
      <c r="T1155">
        <v>21.466999999999999</v>
      </c>
      <c r="U1155">
        <v>321</v>
      </c>
      <c r="V1155">
        <v>322</v>
      </c>
      <c r="W1155">
        <v>12.583</v>
      </c>
      <c r="X1155">
        <v>10.050000000000001</v>
      </c>
    </row>
    <row r="1156" spans="1:24" x14ac:dyDescent="0.2">
      <c r="A1156">
        <v>2013005</v>
      </c>
      <c r="B1156">
        <v>106</v>
      </c>
      <c r="C1156">
        <v>2013005106</v>
      </c>
      <c r="D1156" t="s">
        <v>26</v>
      </c>
      <c r="E1156" t="str">
        <f>VLOOKUP(D1156,[1]!Species_table[[SpeciesID]:[ID_new]],5,FALSE)</f>
        <v>NOCATCH</v>
      </c>
      <c r="F1156" t="str">
        <f>VLOOKUP(E1156,[1]!Species_table[[ID_new]:[Sci_name_new]],2,FALSE)</f>
        <v>NO CATCH</v>
      </c>
      <c r="G1156" t="str">
        <f>VLOOKUP(E1156,[1]!Species_table[[ID_new]:[fam_new]],3,FALSE)</f>
        <v>NO CATCH</v>
      </c>
      <c r="H1156" t="s">
        <v>27</v>
      </c>
      <c r="I1156">
        <f t="shared" si="18"/>
        <v>0</v>
      </c>
      <c r="J1156">
        <v>0</v>
      </c>
      <c r="K1156">
        <v>0</v>
      </c>
      <c r="L1156">
        <v>50</v>
      </c>
      <c r="M1156">
        <v>37.725169999999999</v>
      </c>
      <c r="N1156">
        <v>19.234500000000001</v>
      </c>
      <c r="O1156">
        <v>6</v>
      </c>
      <c r="Q1156" t="s">
        <v>23</v>
      </c>
      <c r="R1156" s="1">
        <v>41595.53402777778</v>
      </c>
      <c r="S1156" s="1">
        <v>41596.406944444447</v>
      </c>
      <c r="T1156">
        <v>20.95</v>
      </c>
      <c r="U1156">
        <v>321</v>
      </c>
      <c r="V1156">
        <v>322</v>
      </c>
      <c r="W1156">
        <v>12.817</v>
      </c>
      <c r="X1156">
        <v>9.7669999999999995</v>
      </c>
    </row>
    <row r="1157" spans="1:24" x14ac:dyDescent="0.2">
      <c r="A1157">
        <v>2013005</v>
      </c>
      <c r="B1157">
        <v>107</v>
      </c>
      <c r="C1157">
        <v>2013005107</v>
      </c>
      <c r="D1157" t="s">
        <v>26</v>
      </c>
      <c r="E1157" t="str">
        <f>VLOOKUP(D1157,[1]!Species_table[[SpeciesID]:[ID_new]],5,FALSE)</f>
        <v>NOCATCH</v>
      </c>
      <c r="F1157" t="str">
        <f>VLOOKUP(E1157,[1]!Species_table[[ID_new]:[Sci_name_new]],2,FALSE)</f>
        <v>NO CATCH</v>
      </c>
      <c r="G1157" t="str">
        <f>VLOOKUP(E1157,[1]!Species_table[[ID_new]:[fam_new]],3,FALSE)</f>
        <v>NO CATCH</v>
      </c>
      <c r="H1157" t="s">
        <v>27</v>
      </c>
      <c r="I1157">
        <f t="shared" si="18"/>
        <v>0</v>
      </c>
      <c r="J1157">
        <v>0</v>
      </c>
      <c r="K1157">
        <v>0</v>
      </c>
      <c r="L1157">
        <v>30</v>
      </c>
      <c r="M1157">
        <v>37.727499999999999</v>
      </c>
      <c r="N1157">
        <v>19.234000000000002</v>
      </c>
      <c r="O1157">
        <v>6</v>
      </c>
      <c r="Q1157" t="s">
        <v>23</v>
      </c>
      <c r="R1157" s="1">
        <v>41595.541666666664</v>
      </c>
      <c r="S1157" s="1">
        <v>41596.400694444441</v>
      </c>
      <c r="T1157">
        <v>20.617000000000001</v>
      </c>
      <c r="U1157">
        <v>321</v>
      </c>
      <c r="V1157">
        <v>322</v>
      </c>
      <c r="W1157">
        <v>13</v>
      </c>
      <c r="X1157">
        <v>9.6170000000000009</v>
      </c>
    </row>
    <row r="1158" spans="1:24" x14ac:dyDescent="0.2">
      <c r="A1158">
        <v>2013005</v>
      </c>
      <c r="B1158">
        <v>108</v>
      </c>
      <c r="C1158">
        <v>2013005108</v>
      </c>
      <c r="D1158" t="s">
        <v>26</v>
      </c>
      <c r="E1158" t="str">
        <f>VLOOKUP(D1158,[1]!Species_table[[SpeciesID]:[ID_new]],5,FALSE)</f>
        <v>NOCATCH</v>
      </c>
      <c r="F1158" t="str">
        <f>VLOOKUP(E1158,[1]!Species_table[[ID_new]:[Sci_name_new]],2,FALSE)</f>
        <v>NO CATCH</v>
      </c>
      <c r="G1158" t="str">
        <f>VLOOKUP(E1158,[1]!Species_table[[ID_new]:[fam_new]],3,FALSE)</f>
        <v>NO CATCH</v>
      </c>
      <c r="H1158" t="s">
        <v>27</v>
      </c>
      <c r="I1158">
        <f t="shared" si="18"/>
        <v>0</v>
      </c>
      <c r="J1158">
        <v>0</v>
      </c>
      <c r="K1158">
        <v>0</v>
      </c>
      <c r="L1158">
        <v>70</v>
      </c>
      <c r="M1158">
        <v>37.735669999999999</v>
      </c>
      <c r="N1158">
        <v>19.235669999999999</v>
      </c>
      <c r="O1158">
        <v>6</v>
      </c>
      <c r="Q1158" t="s">
        <v>23</v>
      </c>
      <c r="R1158" s="1">
        <v>41595.548611111109</v>
      </c>
      <c r="S1158" s="1">
        <v>41596.378472222219</v>
      </c>
      <c r="T1158">
        <v>19.917000000000002</v>
      </c>
      <c r="U1158">
        <v>321</v>
      </c>
      <c r="V1158">
        <v>322</v>
      </c>
      <c r="W1158">
        <v>13.167</v>
      </c>
      <c r="X1158">
        <v>9.0830000000000002</v>
      </c>
    </row>
    <row r="1159" spans="1:24" x14ac:dyDescent="0.2">
      <c r="A1159">
        <v>2013005</v>
      </c>
      <c r="B1159">
        <v>109</v>
      </c>
      <c r="C1159">
        <v>2013005109</v>
      </c>
      <c r="D1159" t="s">
        <v>26</v>
      </c>
      <c r="E1159" t="str">
        <f>VLOOKUP(D1159,[1]!Species_table[[SpeciesID]:[ID_new]],5,FALSE)</f>
        <v>NOCATCH</v>
      </c>
      <c r="F1159" t="str">
        <f>VLOOKUP(E1159,[1]!Species_table[[ID_new]:[Sci_name_new]],2,FALSE)</f>
        <v>NO CATCH</v>
      </c>
      <c r="G1159" t="str">
        <f>VLOOKUP(E1159,[1]!Species_table[[ID_new]:[fam_new]],3,FALSE)</f>
        <v>NO CATCH</v>
      </c>
      <c r="H1159" t="s">
        <v>27</v>
      </c>
      <c r="I1159">
        <f t="shared" si="18"/>
        <v>0</v>
      </c>
      <c r="J1159">
        <v>0</v>
      </c>
      <c r="K1159">
        <v>0</v>
      </c>
      <c r="L1159">
        <v>35</v>
      </c>
      <c r="M1159">
        <v>37.735669999999999</v>
      </c>
      <c r="N1159">
        <v>19.234500000000001</v>
      </c>
      <c r="O1159">
        <v>6</v>
      </c>
      <c r="Q1159" t="s">
        <v>23</v>
      </c>
      <c r="R1159" s="1">
        <v>41595.554166666669</v>
      </c>
      <c r="S1159" s="1">
        <v>41596.383333333331</v>
      </c>
      <c r="T1159">
        <v>19.899999999999999</v>
      </c>
      <c r="U1159">
        <v>321</v>
      </c>
      <c r="V1159">
        <v>322</v>
      </c>
      <c r="W1159">
        <v>13.3</v>
      </c>
      <c r="X1159">
        <v>9.1999999999999993</v>
      </c>
    </row>
    <row r="1160" spans="1:24" x14ac:dyDescent="0.2">
      <c r="A1160">
        <v>2013005</v>
      </c>
      <c r="B1160">
        <v>110</v>
      </c>
      <c r="C1160">
        <v>2013005110</v>
      </c>
      <c r="D1160" t="s">
        <v>33</v>
      </c>
      <c r="E1160" t="str">
        <f>VLOOKUP(D1160,[1]!Species_table[[SpeciesID]:[ID_new]],5,FALSE)</f>
        <v>LUTLU04</v>
      </c>
      <c r="F1160" t="str">
        <f>VLOOKUP(E1160,[1]!Species_table[[ID_new]:[Sci_name_new]],2,FALSE)</f>
        <v>Lutjanus gibbus</v>
      </c>
      <c r="G1160" t="str">
        <f>VLOOKUP(E1160,[1]!Species_table[[ID_new]:[fam_new]],3,FALSE)</f>
        <v>LUTJANIDAE</v>
      </c>
      <c r="H1160" t="s">
        <v>29</v>
      </c>
      <c r="I1160">
        <f t="shared" si="18"/>
        <v>1</v>
      </c>
      <c r="J1160">
        <v>1.1599999999999999</v>
      </c>
      <c r="K1160">
        <v>1</v>
      </c>
      <c r="L1160">
        <v>30</v>
      </c>
      <c r="M1160">
        <v>37.729170000000003</v>
      </c>
      <c r="N1160">
        <v>19.233000000000001</v>
      </c>
      <c r="O1160">
        <v>6</v>
      </c>
      <c r="Q1160" t="s">
        <v>23</v>
      </c>
      <c r="R1160" s="1">
        <v>41595.574999999997</v>
      </c>
      <c r="S1160" s="1">
        <v>41596.388888888891</v>
      </c>
      <c r="T1160">
        <v>19.533000000000001</v>
      </c>
      <c r="U1160">
        <v>321</v>
      </c>
      <c r="V1160">
        <v>322</v>
      </c>
      <c r="W1160">
        <v>13.8</v>
      </c>
      <c r="X1160">
        <v>9.3330000000000002</v>
      </c>
    </row>
    <row r="1161" spans="1:24" x14ac:dyDescent="0.2">
      <c r="A1161">
        <v>2013005</v>
      </c>
      <c r="B1161">
        <v>111</v>
      </c>
      <c r="C1161">
        <v>2013005111</v>
      </c>
      <c r="D1161" t="s">
        <v>26</v>
      </c>
      <c r="E1161" t="str">
        <f>VLOOKUP(D1161,[1]!Species_table[[SpeciesID]:[ID_new]],5,FALSE)</f>
        <v>NOCATCH</v>
      </c>
      <c r="F1161" t="str">
        <f>VLOOKUP(E1161,[1]!Species_table[[ID_new]:[Sci_name_new]],2,FALSE)</f>
        <v>NO CATCH</v>
      </c>
      <c r="G1161" t="str">
        <f>VLOOKUP(E1161,[1]!Species_table[[ID_new]:[fam_new]],3,FALSE)</f>
        <v>NO CATCH</v>
      </c>
      <c r="H1161" t="s">
        <v>27</v>
      </c>
      <c r="I1161">
        <f t="shared" si="18"/>
        <v>0</v>
      </c>
      <c r="J1161">
        <v>0</v>
      </c>
      <c r="K1161">
        <v>0</v>
      </c>
      <c r="L1161">
        <v>12</v>
      </c>
      <c r="M1161">
        <v>37.707329999999999</v>
      </c>
      <c r="N1161">
        <v>19.303999999999998</v>
      </c>
      <c r="O1161">
        <v>6</v>
      </c>
      <c r="Q1161" t="s">
        <v>23</v>
      </c>
      <c r="R1161" s="1">
        <v>41595.668749999997</v>
      </c>
      <c r="S1161" s="1">
        <v>41596.474305555559</v>
      </c>
      <c r="T1161">
        <v>19.332999999999998</v>
      </c>
      <c r="U1161">
        <v>321</v>
      </c>
      <c r="V1161">
        <v>322</v>
      </c>
      <c r="W1161">
        <v>16.05</v>
      </c>
      <c r="X1161">
        <v>11.382999999999999</v>
      </c>
    </row>
    <row r="1162" spans="1:24" x14ac:dyDescent="0.2">
      <c r="A1162">
        <v>2013005</v>
      </c>
      <c r="B1162">
        <v>112</v>
      </c>
      <c r="C1162">
        <v>2013005112</v>
      </c>
      <c r="D1162" t="s">
        <v>33</v>
      </c>
      <c r="E1162" t="str">
        <f>VLOOKUP(D1162,[1]!Species_table[[SpeciesID]:[ID_new]],5,FALSE)</f>
        <v>LUTLU04</v>
      </c>
      <c r="F1162" t="str">
        <f>VLOOKUP(E1162,[1]!Species_table[[ID_new]:[Sci_name_new]],2,FALSE)</f>
        <v>Lutjanus gibbus</v>
      </c>
      <c r="G1162" t="str">
        <f>VLOOKUP(E1162,[1]!Species_table[[ID_new]:[fam_new]],3,FALSE)</f>
        <v>LUTJANIDAE</v>
      </c>
      <c r="H1162" t="s">
        <v>29</v>
      </c>
      <c r="I1162">
        <f t="shared" si="18"/>
        <v>1</v>
      </c>
      <c r="J1162">
        <v>2.61</v>
      </c>
      <c r="K1162">
        <v>3</v>
      </c>
      <c r="L1162">
        <v>22</v>
      </c>
      <c r="M1162">
        <v>37.702500000000001</v>
      </c>
      <c r="N1162">
        <v>19.274329999999999</v>
      </c>
      <c r="O1162">
        <v>6</v>
      </c>
      <c r="Q1162" t="s">
        <v>23</v>
      </c>
      <c r="R1162" s="1">
        <v>41595.681944444441</v>
      </c>
      <c r="S1162" s="1">
        <v>41596.461111111108</v>
      </c>
      <c r="T1162">
        <v>18.7</v>
      </c>
      <c r="U1162">
        <v>321</v>
      </c>
      <c r="V1162">
        <v>322</v>
      </c>
      <c r="W1162">
        <v>16.367000000000001</v>
      </c>
      <c r="X1162">
        <v>11.067</v>
      </c>
    </row>
    <row r="1163" spans="1:24" x14ac:dyDescent="0.2">
      <c r="A1163">
        <v>2013005</v>
      </c>
      <c r="B1163">
        <v>113</v>
      </c>
      <c r="C1163">
        <v>2013005113</v>
      </c>
      <c r="D1163" t="s">
        <v>26</v>
      </c>
      <c r="E1163" t="str">
        <f>VLOOKUP(D1163,[1]!Species_table[[SpeciesID]:[ID_new]],5,FALSE)</f>
        <v>NOCATCH</v>
      </c>
      <c r="F1163" t="str">
        <f>VLOOKUP(E1163,[1]!Species_table[[ID_new]:[Sci_name_new]],2,FALSE)</f>
        <v>NO CATCH</v>
      </c>
      <c r="G1163" t="str">
        <f>VLOOKUP(E1163,[1]!Species_table[[ID_new]:[fam_new]],3,FALSE)</f>
        <v>NO CATCH</v>
      </c>
      <c r="H1163" t="s">
        <v>27</v>
      </c>
      <c r="I1163">
        <f t="shared" si="18"/>
        <v>0</v>
      </c>
      <c r="J1163">
        <v>0</v>
      </c>
      <c r="K1163">
        <v>0</v>
      </c>
      <c r="L1163">
        <v>15</v>
      </c>
      <c r="M1163">
        <v>37.700830000000003</v>
      </c>
      <c r="N1163">
        <v>19.269670000000001</v>
      </c>
      <c r="O1163">
        <v>6</v>
      </c>
      <c r="Q1163" t="s">
        <v>23</v>
      </c>
      <c r="R1163" s="1">
        <v>41595.675694444442</v>
      </c>
      <c r="S1163" s="1">
        <v>41596.455555555556</v>
      </c>
      <c r="T1163">
        <v>18.716999999999999</v>
      </c>
      <c r="U1163">
        <v>321</v>
      </c>
      <c r="V1163">
        <v>322</v>
      </c>
      <c r="W1163">
        <v>16.216999999999999</v>
      </c>
      <c r="X1163">
        <v>10.933</v>
      </c>
    </row>
    <row r="1164" spans="1:24" x14ac:dyDescent="0.2">
      <c r="A1164">
        <v>2013005</v>
      </c>
      <c r="B1164">
        <v>114</v>
      </c>
      <c r="C1164">
        <v>2013005114</v>
      </c>
      <c r="D1164" t="s">
        <v>26</v>
      </c>
      <c r="E1164" t="str">
        <f>VLOOKUP(D1164,[1]!Species_table[[SpeciesID]:[ID_new]],5,FALSE)</f>
        <v>NOCATCH</v>
      </c>
      <c r="F1164" t="str">
        <f>VLOOKUP(E1164,[1]!Species_table[[ID_new]:[Sci_name_new]],2,FALSE)</f>
        <v>NO CATCH</v>
      </c>
      <c r="G1164" t="str">
        <f>VLOOKUP(E1164,[1]!Species_table[[ID_new]:[fam_new]],3,FALSE)</f>
        <v>NO CATCH</v>
      </c>
      <c r="H1164" t="s">
        <v>27</v>
      </c>
      <c r="I1164">
        <f t="shared" si="18"/>
        <v>0</v>
      </c>
      <c r="J1164">
        <v>0</v>
      </c>
      <c r="K1164">
        <v>0</v>
      </c>
      <c r="L1164">
        <v>20</v>
      </c>
      <c r="M1164">
        <v>37.70167</v>
      </c>
      <c r="N1164">
        <v>19.26033</v>
      </c>
      <c r="O1164">
        <v>6</v>
      </c>
      <c r="Q1164" t="s">
        <v>23</v>
      </c>
      <c r="R1164" s="1">
        <v>41595.692361111112</v>
      </c>
      <c r="S1164" s="1">
        <v>41596.427083333336</v>
      </c>
      <c r="T1164">
        <v>17.632999999999999</v>
      </c>
      <c r="U1164">
        <v>321</v>
      </c>
      <c r="V1164">
        <v>322</v>
      </c>
      <c r="W1164">
        <v>16.617000000000001</v>
      </c>
      <c r="X1164">
        <v>10.25</v>
      </c>
    </row>
    <row r="1165" spans="1:24" x14ac:dyDescent="0.2">
      <c r="A1165">
        <v>2013005</v>
      </c>
      <c r="B1165">
        <v>115</v>
      </c>
      <c r="C1165">
        <v>2013005115</v>
      </c>
      <c r="D1165" t="s">
        <v>26</v>
      </c>
      <c r="E1165" t="str">
        <f>VLOOKUP(D1165,[1]!Species_table[[SpeciesID]:[ID_new]],5,FALSE)</f>
        <v>NOCATCH</v>
      </c>
      <c r="F1165" t="str">
        <f>VLOOKUP(E1165,[1]!Species_table[[ID_new]:[Sci_name_new]],2,FALSE)</f>
        <v>NO CATCH</v>
      </c>
      <c r="G1165" t="str">
        <f>VLOOKUP(E1165,[1]!Species_table[[ID_new]:[fam_new]],3,FALSE)</f>
        <v>NO CATCH</v>
      </c>
      <c r="H1165" t="s">
        <v>27</v>
      </c>
      <c r="I1165">
        <f t="shared" si="18"/>
        <v>0</v>
      </c>
      <c r="J1165">
        <v>0</v>
      </c>
      <c r="K1165">
        <v>0</v>
      </c>
      <c r="L1165">
        <v>20</v>
      </c>
      <c r="M1165">
        <v>37.70167</v>
      </c>
      <c r="N1165">
        <v>19.269670000000001</v>
      </c>
      <c r="O1165">
        <v>6</v>
      </c>
      <c r="Q1165" t="s">
        <v>23</v>
      </c>
      <c r="R1165" s="1">
        <v>41595.692361111112</v>
      </c>
      <c r="S1165" s="1">
        <v>41596.451388888891</v>
      </c>
      <c r="T1165">
        <v>18.216999999999999</v>
      </c>
      <c r="U1165">
        <v>321</v>
      </c>
      <c r="V1165">
        <v>322</v>
      </c>
      <c r="W1165">
        <v>16.617000000000001</v>
      </c>
      <c r="X1165">
        <v>10.833</v>
      </c>
    </row>
    <row r="1166" spans="1:24" x14ac:dyDescent="0.2">
      <c r="A1166">
        <v>2013005</v>
      </c>
      <c r="B1166">
        <v>116</v>
      </c>
      <c r="C1166">
        <v>2013005116</v>
      </c>
      <c r="D1166" t="s">
        <v>73</v>
      </c>
      <c r="E1166" t="str">
        <f>VLOOKUP(D1166,[1]!Species_table[[SpeciesID]:[ID_new]],5,FALSE)</f>
        <v>LUTLU18</v>
      </c>
      <c r="F1166" t="str">
        <f>VLOOKUP(E1166,[1]!Species_table[[ID_new]:[Sci_name_new]],2,FALSE)</f>
        <v>Lutjanus kasmira</v>
      </c>
      <c r="G1166" t="str">
        <f>VLOOKUP(E1166,[1]!Species_table[[ID_new]:[fam_new]],3,FALSE)</f>
        <v>LUTJANIDAE</v>
      </c>
      <c r="H1166" t="s">
        <v>29</v>
      </c>
      <c r="I1166">
        <f t="shared" si="18"/>
        <v>1</v>
      </c>
      <c r="J1166">
        <v>0.48</v>
      </c>
      <c r="K1166">
        <v>1</v>
      </c>
      <c r="L1166">
        <v>70</v>
      </c>
      <c r="M1166">
        <v>37.703830000000004</v>
      </c>
      <c r="N1166">
        <v>19.247</v>
      </c>
      <c r="O1166">
        <v>6</v>
      </c>
      <c r="Q1166" t="s">
        <v>23</v>
      </c>
      <c r="R1166" s="1">
        <v>41595.706944444442</v>
      </c>
      <c r="S1166" s="1">
        <v>41596.425694444442</v>
      </c>
      <c r="T1166">
        <v>17.25</v>
      </c>
      <c r="U1166">
        <v>321</v>
      </c>
      <c r="V1166">
        <v>322</v>
      </c>
      <c r="W1166">
        <v>16.966999999999999</v>
      </c>
      <c r="X1166">
        <v>10.217000000000001</v>
      </c>
    </row>
    <row r="1167" spans="1:24" x14ac:dyDescent="0.2">
      <c r="A1167">
        <v>2013005</v>
      </c>
      <c r="B1167">
        <v>116</v>
      </c>
      <c r="C1167">
        <v>2013005116</v>
      </c>
      <c r="D1167" t="s">
        <v>125</v>
      </c>
      <c r="E1167" t="str">
        <f>VLOOKUP(D1167,[1]!Species_table[[SpeciesID]:[ID_new]],5,FALSE)</f>
        <v>SPAAR01</v>
      </c>
      <c r="F1167" t="str">
        <f>VLOOKUP(E1167,[1]!Species_table[[ID_new]:[Sci_name_new]],2,FALSE)</f>
        <v>Argyrops spinifer</v>
      </c>
      <c r="G1167" t="str">
        <f>VLOOKUP(E1167,[1]!Species_table[[ID_new]:[fam_new]],3,FALSE)</f>
        <v>SPARIDAE</v>
      </c>
      <c r="H1167" t="s">
        <v>27</v>
      </c>
      <c r="I1167">
        <f t="shared" si="18"/>
        <v>0</v>
      </c>
      <c r="J1167">
        <v>0.68</v>
      </c>
      <c r="K1167">
        <v>1</v>
      </c>
      <c r="L1167">
        <v>70</v>
      </c>
      <c r="M1167">
        <v>37.703830000000004</v>
      </c>
      <c r="N1167">
        <v>19.247</v>
      </c>
      <c r="O1167">
        <v>6</v>
      </c>
      <c r="Q1167" t="s">
        <v>23</v>
      </c>
      <c r="R1167" s="1">
        <v>41595.706944444442</v>
      </c>
      <c r="S1167" s="1">
        <v>41596.425694444442</v>
      </c>
      <c r="T1167">
        <v>17.25</v>
      </c>
      <c r="U1167">
        <v>321</v>
      </c>
      <c r="V1167">
        <v>322</v>
      </c>
      <c r="W1167">
        <v>16.966999999999999</v>
      </c>
      <c r="X1167">
        <v>10.217000000000001</v>
      </c>
    </row>
    <row r="1168" spans="1:24" x14ac:dyDescent="0.2">
      <c r="A1168">
        <v>2013005</v>
      </c>
      <c r="B1168">
        <v>117</v>
      </c>
      <c r="C1168">
        <v>2013005117</v>
      </c>
      <c r="D1168" t="s">
        <v>26</v>
      </c>
      <c r="E1168" t="str">
        <f>VLOOKUP(D1168,[1]!Species_table[[SpeciesID]:[ID_new]],5,FALSE)</f>
        <v>NOCATCH</v>
      </c>
      <c r="F1168" t="str">
        <f>VLOOKUP(E1168,[1]!Species_table[[ID_new]:[Sci_name_new]],2,FALSE)</f>
        <v>NO CATCH</v>
      </c>
      <c r="G1168" t="str">
        <f>VLOOKUP(E1168,[1]!Species_table[[ID_new]:[fam_new]],3,FALSE)</f>
        <v>NO CATCH</v>
      </c>
      <c r="H1168" t="s">
        <v>27</v>
      </c>
      <c r="I1168">
        <f t="shared" si="18"/>
        <v>0</v>
      </c>
      <c r="J1168">
        <v>0</v>
      </c>
      <c r="K1168">
        <v>0</v>
      </c>
      <c r="L1168">
        <v>28</v>
      </c>
      <c r="M1168">
        <v>37.707169999999998</v>
      </c>
      <c r="N1168">
        <v>19.245329999999999</v>
      </c>
      <c r="O1168">
        <v>6</v>
      </c>
      <c r="Q1168" t="s">
        <v>23</v>
      </c>
      <c r="R1168" s="1">
        <v>41595.712500000001</v>
      </c>
      <c r="S1168" s="1">
        <v>41596.431944444441</v>
      </c>
      <c r="T1168">
        <v>17.266999999999999</v>
      </c>
      <c r="U1168">
        <v>321</v>
      </c>
      <c r="V1168">
        <v>322</v>
      </c>
      <c r="W1168">
        <v>17.100000000000001</v>
      </c>
      <c r="X1168">
        <v>10.367000000000001</v>
      </c>
    </row>
    <row r="1169" spans="1:24" x14ac:dyDescent="0.2">
      <c r="A1169">
        <v>2013005</v>
      </c>
      <c r="B1169">
        <v>118</v>
      </c>
      <c r="C1169">
        <v>2013005118</v>
      </c>
      <c r="D1169" t="s">
        <v>145</v>
      </c>
      <c r="E1169" t="str">
        <f>VLOOKUP(D1169,[1]!Species_table[[SpeciesID]:[ID_new]],5,FALSE)</f>
        <v>SERCE04</v>
      </c>
      <c r="F1169" t="str">
        <f>VLOOKUP(E1169,[1]!Species_table[[ID_new]:[Sci_name_new]],2,FALSE)</f>
        <v>Cephalopholis oligosticta</v>
      </c>
      <c r="G1169" t="str">
        <f>VLOOKUP(E1169,[1]!Species_table[[ID_new]:[fam_new]],3,FALSE)</f>
        <v>SERRANIDAE</v>
      </c>
      <c r="H1169" t="s">
        <v>36</v>
      </c>
      <c r="I1169">
        <f t="shared" si="18"/>
        <v>1</v>
      </c>
      <c r="J1169">
        <v>7.0000000000000007E-2</v>
      </c>
      <c r="K1169">
        <v>1</v>
      </c>
      <c r="L1169">
        <v>16</v>
      </c>
      <c r="M1169">
        <v>37.433329999999998</v>
      </c>
      <c r="N1169">
        <v>19.464500000000001</v>
      </c>
      <c r="O1169">
        <v>4</v>
      </c>
      <c r="Q1169" t="s">
        <v>83</v>
      </c>
      <c r="R1169" s="1">
        <v>41596.6875</v>
      </c>
      <c r="S1169" s="1">
        <v>41596.75</v>
      </c>
      <c r="T1169">
        <v>1.5</v>
      </c>
      <c r="U1169">
        <v>322</v>
      </c>
      <c r="V1169">
        <v>322</v>
      </c>
      <c r="W1169">
        <v>16.5</v>
      </c>
      <c r="X1169">
        <v>18</v>
      </c>
    </row>
    <row r="1170" spans="1:24" x14ac:dyDescent="0.2">
      <c r="A1170">
        <v>2013005</v>
      </c>
      <c r="B1170">
        <v>119</v>
      </c>
      <c r="C1170">
        <v>2013005119</v>
      </c>
      <c r="D1170" t="s">
        <v>68</v>
      </c>
      <c r="E1170" t="str">
        <f>VLOOKUP(D1170,[1]!Species_table[[SpeciesID]:[ID_new]],5,FALSE)</f>
        <v>CARCA04</v>
      </c>
      <c r="F1170" t="str">
        <f>VLOOKUP(E1170,[1]!Species_table[[ID_new]:[Sci_name_new]],2,FALSE)</f>
        <v>Caranx sexfasciatus</v>
      </c>
      <c r="G1170" t="str">
        <f>VLOOKUP(E1170,[1]!Species_table[[ID_new]:[fam_new]],3,FALSE)</f>
        <v>CARANGIDAE</v>
      </c>
      <c r="H1170" t="s">
        <v>22</v>
      </c>
      <c r="I1170">
        <f t="shared" si="18"/>
        <v>1</v>
      </c>
      <c r="J1170">
        <v>0.37</v>
      </c>
      <c r="K1170">
        <v>1</v>
      </c>
      <c r="L1170">
        <v>12</v>
      </c>
      <c r="M1170">
        <v>37.424669999999999</v>
      </c>
      <c r="N1170">
        <v>19.46</v>
      </c>
      <c r="O1170">
        <v>4</v>
      </c>
      <c r="Q1170" t="s">
        <v>38</v>
      </c>
      <c r="R1170" s="1">
        <v>41596.711111111108</v>
      </c>
      <c r="S1170" s="1">
        <v>41597.284722222219</v>
      </c>
      <c r="T1170">
        <v>13.766999999999999</v>
      </c>
      <c r="U1170">
        <v>322</v>
      </c>
      <c r="V1170">
        <v>323</v>
      </c>
      <c r="W1170">
        <v>17.067</v>
      </c>
      <c r="X1170">
        <v>6.8330000000000002</v>
      </c>
    </row>
    <row r="1171" spans="1:24" x14ac:dyDescent="0.2">
      <c r="A1171">
        <v>2013005</v>
      </c>
      <c r="B1171">
        <v>119</v>
      </c>
      <c r="C1171">
        <v>2013005119</v>
      </c>
      <c r="D1171" t="s">
        <v>70</v>
      </c>
      <c r="E1171" t="str">
        <f>VLOOKUP(D1171,[1]!Species_table[[SpeciesID]:[ID_new]],5,FALSE)</f>
        <v>CARCS13</v>
      </c>
      <c r="F1171" t="str">
        <f>VLOOKUP(E1171,[1]!Species_table[[ID_new]:[Sci_name_new]],2,FALSE)</f>
        <v>Carangoides bajad</v>
      </c>
      <c r="G1171" t="str">
        <f>VLOOKUP(E1171,[1]!Species_table[[ID_new]:[fam_new]],3,FALSE)</f>
        <v>CARANGIDAE</v>
      </c>
      <c r="H1171" t="s">
        <v>22</v>
      </c>
      <c r="I1171">
        <f t="shared" si="18"/>
        <v>1</v>
      </c>
      <c r="J1171">
        <v>0.9</v>
      </c>
      <c r="K1171">
        <v>3</v>
      </c>
      <c r="L1171">
        <v>12</v>
      </c>
      <c r="M1171">
        <v>37.424669999999999</v>
      </c>
      <c r="N1171">
        <v>19.46</v>
      </c>
      <c r="O1171">
        <v>4</v>
      </c>
      <c r="Q1171" t="s">
        <v>38</v>
      </c>
      <c r="R1171" s="1">
        <v>41596.711111111108</v>
      </c>
      <c r="S1171" s="1">
        <v>41597.284722222219</v>
      </c>
      <c r="T1171">
        <v>13.766999999999999</v>
      </c>
      <c r="U1171">
        <v>322</v>
      </c>
      <c r="V1171">
        <v>323</v>
      </c>
      <c r="W1171">
        <v>17.067</v>
      </c>
      <c r="X1171">
        <v>6.8330000000000002</v>
      </c>
    </row>
    <row r="1172" spans="1:24" x14ac:dyDescent="0.2">
      <c r="A1172">
        <v>2013005</v>
      </c>
      <c r="B1172">
        <v>119</v>
      </c>
      <c r="C1172">
        <v>2013005119</v>
      </c>
      <c r="D1172" t="s">
        <v>115</v>
      </c>
      <c r="E1172" t="str">
        <f>VLOOKUP(D1172,[1]!Species_table[[SpeciesID]:[ID_new]],5,FALSE)</f>
        <v>CARSC01</v>
      </c>
      <c r="F1172" t="str">
        <f>VLOOKUP(E1172,[1]!Species_table[[ID_new]:[Sci_name_new]],2,FALSE)</f>
        <v>Scomberoides tol</v>
      </c>
      <c r="G1172" t="str">
        <f>VLOOKUP(E1172,[1]!Species_table[[ID_new]:[fam_new]],3,FALSE)</f>
        <v>CARANGIDAE</v>
      </c>
      <c r="H1172" t="s">
        <v>22</v>
      </c>
      <c r="I1172">
        <f t="shared" si="18"/>
        <v>1</v>
      </c>
      <c r="J1172">
        <v>1.1200000000000001</v>
      </c>
      <c r="K1172">
        <v>2</v>
      </c>
      <c r="L1172">
        <v>12</v>
      </c>
      <c r="M1172">
        <v>37.424669999999999</v>
      </c>
      <c r="N1172">
        <v>19.46</v>
      </c>
      <c r="O1172">
        <v>4</v>
      </c>
      <c r="Q1172" t="s">
        <v>38</v>
      </c>
      <c r="R1172" s="1">
        <v>41596.711111111108</v>
      </c>
      <c r="S1172" s="1">
        <v>41597.284722222219</v>
      </c>
      <c r="T1172">
        <v>13.766999999999999</v>
      </c>
      <c r="U1172">
        <v>322</v>
      </c>
      <c r="V1172">
        <v>323</v>
      </c>
      <c r="W1172">
        <v>17.067</v>
      </c>
      <c r="X1172">
        <v>6.8330000000000002</v>
      </c>
    </row>
    <row r="1173" spans="1:24" x14ac:dyDescent="0.2">
      <c r="A1173">
        <v>2013005</v>
      </c>
      <c r="B1173">
        <v>120</v>
      </c>
      <c r="C1173">
        <v>2013005120</v>
      </c>
      <c r="D1173" t="s">
        <v>77</v>
      </c>
      <c r="E1173" t="str">
        <f>VLOOKUP(D1173,[1]!Species_table[[SpeciesID]:[ID_new]],5,FALSE)</f>
        <v>ACAAC34</v>
      </c>
      <c r="F1173" t="str">
        <f>VLOOKUP(E1173,[1]!Species_table[[ID_new]:[Sci_name_new]],2,FALSE)</f>
        <v>Acanthurus gahhm</v>
      </c>
      <c r="G1173" t="str">
        <f>VLOOKUP(E1173,[1]!Species_table[[ID_new]:[fam_new]],3,FALSE)</f>
        <v>ACANTHURIDAE</v>
      </c>
      <c r="H1173" t="s">
        <v>78</v>
      </c>
      <c r="I1173">
        <f t="shared" si="18"/>
        <v>1</v>
      </c>
      <c r="J1173">
        <v>0.72</v>
      </c>
      <c r="K1173">
        <v>1</v>
      </c>
      <c r="L1173">
        <v>14</v>
      </c>
      <c r="M1173">
        <v>37.430329999999998</v>
      </c>
      <c r="N1173">
        <v>19.464829999999999</v>
      </c>
      <c r="O1173">
        <v>4</v>
      </c>
      <c r="Q1173" t="s">
        <v>23</v>
      </c>
      <c r="R1173" s="1">
        <v>41596.762499999997</v>
      </c>
      <c r="S1173" s="1">
        <v>41597.397916666669</v>
      </c>
      <c r="T1173">
        <v>15.25</v>
      </c>
      <c r="U1173">
        <v>322</v>
      </c>
      <c r="V1173">
        <v>323</v>
      </c>
      <c r="W1173">
        <v>18.3</v>
      </c>
      <c r="X1173">
        <v>9.5500000000000007</v>
      </c>
    </row>
    <row r="1174" spans="1:24" x14ac:dyDescent="0.2">
      <c r="A1174">
        <v>2013005</v>
      </c>
      <c r="B1174">
        <v>121</v>
      </c>
      <c r="C1174">
        <v>2013005121</v>
      </c>
      <c r="D1174" t="s">
        <v>26</v>
      </c>
      <c r="E1174" t="str">
        <f>VLOOKUP(D1174,[1]!Species_table[[SpeciesID]:[ID_new]],5,FALSE)</f>
        <v>NOCATCH</v>
      </c>
      <c r="F1174" t="str">
        <f>VLOOKUP(E1174,[1]!Species_table[[ID_new]:[Sci_name_new]],2,FALSE)</f>
        <v>NO CATCH</v>
      </c>
      <c r="G1174" t="str">
        <f>VLOOKUP(E1174,[1]!Species_table[[ID_new]:[fam_new]],3,FALSE)</f>
        <v>NO CATCH</v>
      </c>
      <c r="H1174" t="s">
        <v>27</v>
      </c>
      <c r="I1174">
        <f t="shared" si="18"/>
        <v>0</v>
      </c>
      <c r="J1174">
        <v>0</v>
      </c>
      <c r="K1174">
        <v>0</v>
      </c>
      <c r="L1174">
        <v>12</v>
      </c>
      <c r="M1174">
        <v>37.429169999999999</v>
      </c>
      <c r="N1174">
        <v>19.4665</v>
      </c>
      <c r="O1174">
        <v>4</v>
      </c>
      <c r="Q1174" t="s">
        <v>23</v>
      </c>
      <c r="R1174" s="1">
        <v>41596.685416666667</v>
      </c>
      <c r="S1174" s="1">
        <v>41597.401388888888</v>
      </c>
      <c r="T1174">
        <v>17.183</v>
      </c>
      <c r="U1174">
        <v>322</v>
      </c>
      <c r="V1174">
        <v>323</v>
      </c>
      <c r="W1174">
        <v>16.45</v>
      </c>
      <c r="X1174">
        <v>9.6329999999999991</v>
      </c>
    </row>
    <row r="1175" spans="1:24" x14ac:dyDescent="0.2">
      <c r="A1175">
        <v>2013005</v>
      </c>
      <c r="B1175">
        <v>122</v>
      </c>
      <c r="C1175">
        <v>2013005122</v>
      </c>
      <c r="D1175" t="s">
        <v>26</v>
      </c>
      <c r="E1175" t="str">
        <f>VLOOKUP(D1175,[1]!Species_table[[SpeciesID]:[ID_new]],5,FALSE)</f>
        <v>NOCATCH</v>
      </c>
      <c r="F1175" t="str">
        <f>VLOOKUP(E1175,[1]!Species_table[[ID_new]:[Sci_name_new]],2,FALSE)</f>
        <v>NO CATCH</v>
      </c>
      <c r="G1175" t="str">
        <f>VLOOKUP(E1175,[1]!Species_table[[ID_new]:[fam_new]],3,FALSE)</f>
        <v>NO CATCH</v>
      </c>
      <c r="H1175" t="s">
        <v>27</v>
      </c>
      <c r="I1175">
        <f t="shared" si="18"/>
        <v>0</v>
      </c>
      <c r="J1175">
        <v>0</v>
      </c>
      <c r="K1175">
        <v>0</v>
      </c>
      <c r="L1175">
        <v>12</v>
      </c>
      <c r="M1175">
        <v>37.427169999999997</v>
      </c>
      <c r="N1175">
        <v>19.467169999999999</v>
      </c>
      <c r="O1175">
        <v>4</v>
      </c>
      <c r="Q1175" t="s">
        <v>23</v>
      </c>
      <c r="R1175" s="1">
        <v>41596.690972222219</v>
      </c>
      <c r="S1175" s="1">
        <v>41597.406944444447</v>
      </c>
      <c r="T1175">
        <v>17.183</v>
      </c>
      <c r="U1175">
        <v>322</v>
      </c>
      <c r="V1175">
        <v>323</v>
      </c>
      <c r="W1175">
        <v>16.582999999999998</v>
      </c>
      <c r="X1175">
        <v>9.7669999999999995</v>
      </c>
    </row>
    <row r="1176" spans="1:24" x14ac:dyDescent="0.2">
      <c r="A1176">
        <v>2013005</v>
      </c>
      <c r="B1176">
        <v>123</v>
      </c>
      <c r="C1176">
        <v>2013005123</v>
      </c>
      <c r="D1176" t="s">
        <v>26</v>
      </c>
      <c r="E1176" t="str">
        <f>VLOOKUP(D1176,[1]!Species_table[[SpeciesID]:[ID_new]],5,FALSE)</f>
        <v>NOCATCH</v>
      </c>
      <c r="F1176" t="str">
        <f>VLOOKUP(E1176,[1]!Species_table[[ID_new]:[Sci_name_new]],2,FALSE)</f>
        <v>NO CATCH</v>
      </c>
      <c r="G1176" t="str">
        <f>VLOOKUP(E1176,[1]!Species_table[[ID_new]:[fam_new]],3,FALSE)</f>
        <v>NO CATCH</v>
      </c>
      <c r="H1176" t="s">
        <v>27</v>
      </c>
      <c r="I1176">
        <f t="shared" si="18"/>
        <v>0</v>
      </c>
      <c r="J1176">
        <v>0</v>
      </c>
      <c r="K1176">
        <v>0</v>
      </c>
      <c r="L1176">
        <v>15</v>
      </c>
      <c r="M1176">
        <v>37.4285</v>
      </c>
      <c r="N1176">
        <v>19.462</v>
      </c>
      <c r="O1176">
        <v>4</v>
      </c>
      <c r="Q1176" t="s">
        <v>23</v>
      </c>
      <c r="R1176" s="1">
        <v>41596.700694444444</v>
      </c>
      <c r="S1176" s="1">
        <v>41597.411805555559</v>
      </c>
      <c r="T1176">
        <v>17.067</v>
      </c>
      <c r="U1176">
        <v>322</v>
      </c>
      <c r="V1176">
        <v>323</v>
      </c>
      <c r="W1176">
        <v>16.817</v>
      </c>
      <c r="X1176">
        <v>9.8829999999999991</v>
      </c>
    </row>
    <row r="1177" spans="1:24" x14ac:dyDescent="0.2">
      <c r="A1177">
        <v>2013005</v>
      </c>
      <c r="B1177">
        <v>124</v>
      </c>
      <c r="C1177">
        <v>2013005124</v>
      </c>
      <c r="D1177" t="s">
        <v>45</v>
      </c>
      <c r="E1177" t="str">
        <f>VLOOKUP(D1177,[1]!Species_table[[SpeciesID]:[ID_new]],5,FALSE)</f>
        <v>LETLE02</v>
      </c>
      <c r="F1177" t="str">
        <f>VLOOKUP(E1177,[1]!Species_table[[ID_new]:[Sci_name_new]],2,FALSE)</f>
        <v>Lethrinus lentjan</v>
      </c>
      <c r="G1177" t="str">
        <f>VLOOKUP(E1177,[1]!Species_table[[ID_new]:[fam_new]],3,FALSE)</f>
        <v>LETHRINIDAE</v>
      </c>
      <c r="H1177" t="s">
        <v>44</v>
      </c>
      <c r="I1177">
        <f t="shared" si="18"/>
        <v>1</v>
      </c>
      <c r="J1177">
        <v>2.63</v>
      </c>
      <c r="K1177">
        <v>3</v>
      </c>
      <c r="L1177">
        <v>60</v>
      </c>
      <c r="M1177">
        <v>37.428829999999998</v>
      </c>
      <c r="N1177">
        <v>19.460999999999999</v>
      </c>
      <c r="O1177">
        <v>4</v>
      </c>
      <c r="Q1177" t="s">
        <v>23</v>
      </c>
      <c r="R1177" s="1">
        <v>41596.706250000003</v>
      </c>
      <c r="S1177" s="1">
        <v>41597.416666666664</v>
      </c>
      <c r="T1177">
        <v>17.05</v>
      </c>
      <c r="U1177">
        <v>322</v>
      </c>
      <c r="V1177">
        <v>323</v>
      </c>
      <c r="W1177">
        <v>16.95</v>
      </c>
      <c r="X1177">
        <v>10</v>
      </c>
    </row>
    <row r="1178" spans="1:24" x14ac:dyDescent="0.2">
      <c r="A1178">
        <v>2013005</v>
      </c>
      <c r="B1178">
        <v>125</v>
      </c>
      <c r="C1178">
        <v>2013005125</v>
      </c>
      <c r="D1178" t="s">
        <v>45</v>
      </c>
      <c r="E1178" t="str">
        <f>VLOOKUP(D1178,[1]!Species_table[[SpeciesID]:[ID_new]],5,FALSE)</f>
        <v>LETLE02</v>
      </c>
      <c r="F1178" t="str">
        <f>VLOOKUP(E1178,[1]!Species_table[[ID_new]:[Sci_name_new]],2,FALSE)</f>
        <v>Lethrinus lentjan</v>
      </c>
      <c r="G1178" t="str">
        <f>VLOOKUP(E1178,[1]!Species_table[[ID_new]:[fam_new]],3,FALSE)</f>
        <v>LETHRINIDAE</v>
      </c>
      <c r="H1178" t="s">
        <v>44</v>
      </c>
      <c r="I1178">
        <f t="shared" si="18"/>
        <v>1</v>
      </c>
      <c r="J1178">
        <v>0.85</v>
      </c>
      <c r="K1178">
        <v>1</v>
      </c>
      <c r="L1178">
        <v>60</v>
      </c>
      <c r="M1178">
        <v>37.425170000000001</v>
      </c>
      <c r="N1178">
        <v>19.462</v>
      </c>
      <c r="O1178">
        <v>4</v>
      </c>
      <c r="Q1178" t="s">
        <v>23</v>
      </c>
      <c r="R1178" s="1">
        <v>41596.713888888888</v>
      </c>
      <c r="S1178" s="1">
        <v>41597.423611111109</v>
      </c>
      <c r="T1178">
        <v>17.033000000000001</v>
      </c>
      <c r="U1178">
        <v>322</v>
      </c>
      <c r="V1178">
        <v>323</v>
      </c>
      <c r="W1178">
        <v>17.132999999999999</v>
      </c>
      <c r="X1178">
        <v>10.167</v>
      </c>
    </row>
    <row r="1179" spans="1:24" x14ac:dyDescent="0.2">
      <c r="A1179">
        <v>2013005</v>
      </c>
      <c r="B1179">
        <v>126</v>
      </c>
      <c r="C1179">
        <v>2013005126</v>
      </c>
      <c r="D1179" t="s">
        <v>26</v>
      </c>
      <c r="E1179" t="str">
        <f>VLOOKUP(D1179,[1]!Species_table[[SpeciesID]:[ID_new]],5,FALSE)</f>
        <v>NOCATCH</v>
      </c>
      <c r="F1179" t="str">
        <f>VLOOKUP(E1179,[1]!Species_table[[ID_new]:[Sci_name_new]],2,FALSE)</f>
        <v>NO CATCH</v>
      </c>
      <c r="G1179" t="str">
        <f>VLOOKUP(E1179,[1]!Species_table[[ID_new]:[fam_new]],3,FALSE)</f>
        <v>NO CATCH</v>
      </c>
      <c r="H1179" t="s">
        <v>27</v>
      </c>
      <c r="I1179">
        <f t="shared" si="18"/>
        <v>0</v>
      </c>
      <c r="J1179">
        <v>0</v>
      </c>
      <c r="K1179">
        <v>0</v>
      </c>
      <c r="L1179">
        <v>66</v>
      </c>
      <c r="M1179">
        <v>37.431170000000002</v>
      </c>
      <c r="N1179">
        <v>19.4575</v>
      </c>
      <c r="O1179">
        <v>4</v>
      </c>
      <c r="Q1179" t="s">
        <v>23</v>
      </c>
      <c r="R1179" s="1">
        <v>41596.297222222223</v>
      </c>
      <c r="S1179" s="1">
        <v>41597.423611111109</v>
      </c>
      <c r="T1179">
        <v>27.033000000000001</v>
      </c>
      <c r="U1179">
        <v>322</v>
      </c>
      <c r="V1179">
        <v>323</v>
      </c>
      <c r="W1179">
        <v>7.133</v>
      </c>
      <c r="X1179">
        <v>10.167</v>
      </c>
    </row>
    <row r="1180" spans="1:24" x14ac:dyDescent="0.2">
      <c r="A1180">
        <v>2013005</v>
      </c>
      <c r="B1180">
        <v>127</v>
      </c>
      <c r="C1180">
        <v>2013005127</v>
      </c>
      <c r="D1180" t="s">
        <v>68</v>
      </c>
      <c r="E1180" t="str">
        <f>VLOOKUP(D1180,[1]!Species_table[[SpeciesID]:[ID_new]],5,FALSE)</f>
        <v>CARCA04</v>
      </c>
      <c r="F1180" t="str">
        <f>VLOOKUP(E1180,[1]!Species_table[[ID_new]:[Sci_name_new]],2,FALSE)</f>
        <v>Caranx sexfasciatus</v>
      </c>
      <c r="G1180" t="str">
        <f>VLOOKUP(E1180,[1]!Species_table[[ID_new]:[fam_new]],3,FALSE)</f>
        <v>CARANGIDAE</v>
      </c>
      <c r="H1180" t="s">
        <v>22</v>
      </c>
      <c r="I1180">
        <f t="shared" si="18"/>
        <v>1</v>
      </c>
      <c r="J1180">
        <v>0.67</v>
      </c>
      <c r="K1180">
        <v>4</v>
      </c>
      <c r="L1180">
        <v>10</v>
      </c>
      <c r="M1180">
        <v>37.192169999999997</v>
      </c>
      <c r="N1180">
        <v>20.033829999999998</v>
      </c>
      <c r="O1180">
        <v>3</v>
      </c>
      <c r="Q1180" t="s">
        <v>38</v>
      </c>
      <c r="R1180" s="1">
        <v>41600.75</v>
      </c>
      <c r="S1180" s="1">
        <v>41601.25</v>
      </c>
      <c r="T1180">
        <v>12</v>
      </c>
      <c r="U1180">
        <v>326</v>
      </c>
      <c r="V1180">
        <v>327</v>
      </c>
      <c r="W1180">
        <v>18</v>
      </c>
      <c r="X1180">
        <v>6</v>
      </c>
    </row>
    <row r="1181" spans="1:24" x14ac:dyDescent="0.2">
      <c r="A1181">
        <v>2013005</v>
      </c>
      <c r="B1181">
        <v>127</v>
      </c>
      <c r="C1181">
        <v>2013005127</v>
      </c>
      <c r="D1181" t="s">
        <v>177</v>
      </c>
      <c r="E1181" t="str">
        <f>VLOOKUP(D1181,[1]!Species_table[[SpeciesID]:[ID_new]],5,FALSE)</f>
        <v>CARCS00</v>
      </c>
      <c r="F1181" t="str">
        <f>VLOOKUP(E1181,[1]!Species_table[[ID_new]:[Sci_name_new]],2,FALSE)</f>
        <v>Carangoides sp.</v>
      </c>
      <c r="G1181" t="str">
        <f>VLOOKUP(E1181,[1]!Species_table[[ID_new]:[fam_new]],3,FALSE)</f>
        <v>CARANGIDAE</v>
      </c>
      <c r="H1181" t="s">
        <v>22</v>
      </c>
      <c r="I1181">
        <f t="shared" si="18"/>
        <v>1</v>
      </c>
      <c r="J1181">
        <v>1.05</v>
      </c>
      <c r="K1181">
        <v>1</v>
      </c>
      <c r="L1181">
        <v>10</v>
      </c>
      <c r="M1181">
        <v>37.192169999999997</v>
      </c>
      <c r="N1181">
        <v>20.033829999999998</v>
      </c>
      <c r="O1181">
        <v>3</v>
      </c>
      <c r="Q1181" t="s">
        <v>38</v>
      </c>
      <c r="R1181" s="1">
        <v>41600.75</v>
      </c>
      <c r="S1181" s="1">
        <v>41601.25</v>
      </c>
      <c r="T1181">
        <v>12</v>
      </c>
      <c r="U1181">
        <v>326</v>
      </c>
      <c r="V1181">
        <v>327</v>
      </c>
      <c r="W1181">
        <v>18</v>
      </c>
      <c r="X1181">
        <v>6</v>
      </c>
    </row>
    <row r="1182" spans="1:24" x14ac:dyDescent="0.2">
      <c r="A1182">
        <v>2013005</v>
      </c>
      <c r="B1182">
        <v>127</v>
      </c>
      <c r="C1182">
        <v>2013005127</v>
      </c>
      <c r="D1182" t="s">
        <v>123</v>
      </c>
      <c r="E1182" t="str">
        <f>VLOOKUP(D1182,[1]!Species_table[[SpeciesID]:[ID_new]],5,FALSE)</f>
        <v>CARCS04</v>
      </c>
      <c r="F1182" t="str">
        <f>VLOOKUP(E1182,[1]!Species_table[[ID_new]:[Sci_name_new]],2,FALSE)</f>
        <v>Carangoides fulvoguttatus</v>
      </c>
      <c r="G1182" t="str">
        <f>VLOOKUP(E1182,[1]!Species_table[[ID_new]:[fam_new]],3,FALSE)</f>
        <v>CARANGIDAE</v>
      </c>
      <c r="H1182" t="s">
        <v>22</v>
      </c>
      <c r="I1182">
        <f t="shared" si="18"/>
        <v>1</v>
      </c>
      <c r="J1182">
        <v>0.51</v>
      </c>
      <c r="K1182">
        <v>1</v>
      </c>
      <c r="L1182">
        <v>10</v>
      </c>
      <c r="M1182">
        <v>37.192169999999997</v>
      </c>
      <c r="N1182">
        <v>20.033829999999998</v>
      </c>
      <c r="O1182">
        <v>3</v>
      </c>
      <c r="Q1182" t="s">
        <v>38</v>
      </c>
      <c r="R1182" s="1">
        <v>41600.75</v>
      </c>
      <c r="S1182" s="1">
        <v>41601.25</v>
      </c>
      <c r="T1182">
        <v>12</v>
      </c>
      <c r="U1182">
        <v>326</v>
      </c>
      <c r="V1182">
        <v>327</v>
      </c>
      <c r="W1182">
        <v>18</v>
      </c>
      <c r="X1182">
        <v>6</v>
      </c>
    </row>
    <row r="1183" spans="1:24" x14ac:dyDescent="0.2">
      <c r="A1183">
        <v>2013005</v>
      </c>
      <c r="B1183">
        <v>127</v>
      </c>
      <c r="C1183">
        <v>2013005127</v>
      </c>
      <c r="D1183" t="s">
        <v>115</v>
      </c>
      <c r="E1183" t="str">
        <f>VLOOKUP(D1183,[1]!Species_table[[SpeciesID]:[ID_new]],5,FALSE)</f>
        <v>CARSC01</v>
      </c>
      <c r="F1183" t="str">
        <f>VLOOKUP(E1183,[1]!Species_table[[ID_new]:[Sci_name_new]],2,FALSE)</f>
        <v>Scomberoides tol</v>
      </c>
      <c r="G1183" t="str">
        <f>VLOOKUP(E1183,[1]!Species_table[[ID_new]:[fam_new]],3,FALSE)</f>
        <v>CARANGIDAE</v>
      </c>
      <c r="H1183" t="s">
        <v>22</v>
      </c>
      <c r="I1183">
        <f t="shared" si="18"/>
        <v>1</v>
      </c>
      <c r="J1183">
        <v>18.47</v>
      </c>
      <c r="K1183">
        <v>67</v>
      </c>
      <c r="L1183">
        <v>10</v>
      </c>
      <c r="M1183">
        <v>37.192169999999997</v>
      </c>
      <c r="N1183">
        <v>20.033829999999998</v>
      </c>
      <c r="O1183">
        <v>3</v>
      </c>
      <c r="Q1183" t="s">
        <v>38</v>
      </c>
      <c r="R1183" s="1">
        <v>41600.75</v>
      </c>
      <c r="S1183" s="1">
        <v>41601.25</v>
      </c>
      <c r="T1183">
        <v>12</v>
      </c>
      <c r="U1183">
        <v>326</v>
      </c>
      <c r="V1183">
        <v>327</v>
      </c>
      <c r="W1183">
        <v>18</v>
      </c>
      <c r="X1183">
        <v>6</v>
      </c>
    </row>
    <row r="1184" spans="1:24" x14ac:dyDescent="0.2">
      <c r="A1184">
        <v>2013005</v>
      </c>
      <c r="B1184">
        <v>127</v>
      </c>
      <c r="C1184">
        <v>2013005127</v>
      </c>
      <c r="D1184" t="s">
        <v>21</v>
      </c>
      <c r="E1184" t="str">
        <f>VLOOKUP(D1184,[1]!Species_table[[SpeciesID]:[ID_new]],5,FALSE)</f>
        <v>CARSC04</v>
      </c>
      <c r="F1184" t="str">
        <f>VLOOKUP(E1184,[1]!Species_table[[ID_new]:[Sci_name_new]],2,FALSE)</f>
        <v>Scomberoides lysan</v>
      </c>
      <c r="G1184" t="str">
        <f>VLOOKUP(E1184,[1]!Species_table[[ID_new]:[fam_new]],3,FALSE)</f>
        <v>CARANGIDAE</v>
      </c>
      <c r="H1184" t="s">
        <v>22</v>
      </c>
      <c r="I1184">
        <f t="shared" si="18"/>
        <v>1</v>
      </c>
      <c r="J1184">
        <v>0.2</v>
      </c>
      <c r="K1184">
        <v>1</v>
      </c>
      <c r="L1184">
        <v>10</v>
      </c>
      <c r="M1184">
        <v>37.192169999999997</v>
      </c>
      <c r="N1184">
        <v>20.033829999999998</v>
      </c>
      <c r="O1184">
        <v>3</v>
      </c>
      <c r="Q1184" t="s">
        <v>38</v>
      </c>
      <c r="R1184" s="1">
        <v>41600.75</v>
      </c>
      <c r="S1184" s="1">
        <v>41601.25</v>
      </c>
      <c r="T1184">
        <v>12</v>
      </c>
      <c r="U1184">
        <v>326</v>
      </c>
      <c r="V1184">
        <v>327</v>
      </c>
      <c r="W1184">
        <v>18</v>
      </c>
      <c r="X1184">
        <v>6</v>
      </c>
    </row>
    <row r="1185" spans="1:24" x14ac:dyDescent="0.2">
      <c r="A1185">
        <v>2013005</v>
      </c>
      <c r="B1185">
        <v>127</v>
      </c>
      <c r="C1185">
        <v>2013005127</v>
      </c>
      <c r="D1185" t="s">
        <v>49</v>
      </c>
      <c r="E1185" t="str">
        <f>VLOOKUP(D1185,[1]!Species_table[[SpeciesID]:[ID_new]],5,FALSE)</f>
        <v>CHRCH01</v>
      </c>
      <c r="F1185" t="str">
        <f>VLOOKUP(E1185,[1]!Species_table[[ID_new]:[Sci_name_new]],2,FALSE)</f>
        <v>Chirocentrus dorab</v>
      </c>
      <c r="G1185" t="str">
        <f>VLOOKUP(E1185,[1]!Species_table[[ID_new]:[fam_new]],3,FALSE)</f>
        <v>CHIROCENTRIDAE</v>
      </c>
      <c r="H1185" t="s">
        <v>50</v>
      </c>
      <c r="I1185">
        <f t="shared" si="18"/>
        <v>1</v>
      </c>
      <c r="J1185">
        <v>9.8000000000000007</v>
      </c>
      <c r="K1185">
        <v>15</v>
      </c>
      <c r="L1185">
        <v>10</v>
      </c>
      <c r="M1185">
        <v>37.192169999999997</v>
      </c>
      <c r="N1185">
        <v>20.033829999999998</v>
      </c>
      <c r="O1185">
        <v>3</v>
      </c>
      <c r="Q1185" t="s">
        <v>38</v>
      </c>
      <c r="R1185" s="1">
        <v>41600.75</v>
      </c>
      <c r="S1185" s="1">
        <v>41601.25</v>
      </c>
      <c r="T1185">
        <v>12</v>
      </c>
      <c r="U1185">
        <v>326</v>
      </c>
      <c r="V1185">
        <v>327</v>
      </c>
      <c r="W1185">
        <v>18</v>
      </c>
      <c r="X1185">
        <v>6</v>
      </c>
    </row>
    <row r="1186" spans="1:24" x14ac:dyDescent="0.2">
      <c r="A1186">
        <v>2013005</v>
      </c>
      <c r="B1186">
        <v>127</v>
      </c>
      <c r="C1186">
        <v>2013005127</v>
      </c>
      <c r="D1186" t="s">
        <v>97</v>
      </c>
      <c r="E1186" t="str">
        <f>VLOOKUP(D1186,[1]!Species_table[[SpeciesID]:[ID_new]],5,FALSE)</f>
        <v>SCMRA01</v>
      </c>
      <c r="F1186" t="str">
        <f>VLOOKUP(E1186,[1]!Species_table[[ID_new]:[Sci_name_new]],2,FALSE)</f>
        <v>Rastrelliger kanagurta</v>
      </c>
      <c r="G1186" t="str">
        <f>VLOOKUP(E1186,[1]!Species_table[[ID_new]:[fam_new]],3,FALSE)</f>
        <v>SCOMBRIDAE</v>
      </c>
      <c r="H1186" t="s">
        <v>25</v>
      </c>
      <c r="I1186">
        <f t="shared" si="18"/>
        <v>1</v>
      </c>
      <c r="J1186">
        <v>2.31</v>
      </c>
      <c r="K1186">
        <v>15</v>
      </c>
      <c r="L1186">
        <v>10</v>
      </c>
      <c r="M1186">
        <v>37.192169999999997</v>
      </c>
      <c r="N1186">
        <v>20.033829999999998</v>
      </c>
      <c r="O1186">
        <v>3</v>
      </c>
      <c r="Q1186" t="s">
        <v>38</v>
      </c>
      <c r="R1186" s="1">
        <v>41600.75</v>
      </c>
      <c r="S1186" s="1">
        <v>41601.25</v>
      </c>
      <c r="T1186">
        <v>12</v>
      </c>
      <c r="U1186">
        <v>326</v>
      </c>
      <c r="V1186">
        <v>327</v>
      </c>
      <c r="W1186">
        <v>18</v>
      </c>
      <c r="X1186">
        <v>6</v>
      </c>
    </row>
    <row r="1187" spans="1:24" x14ac:dyDescent="0.2">
      <c r="A1187">
        <v>2013005</v>
      </c>
      <c r="B1187">
        <v>127</v>
      </c>
      <c r="C1187">
        <v>2013005127</v>
      </c>
      <c r="D1187" t="s">
        <v>178</v>
      </c>
      <c r="E1187" t="str">
        <f>VLOOKUP(D1187,[1]!Species_table[[SpeciesID]:[ID_new]],5,FALSE)</f>
        <v>SCMSM03</v>
      </c>
      <c r="F1187" t="str">
        <f>VLOOKUP(E1187,[1]!Species_table[[ID_new]:[Sci_name_new]],2,FALSE)</f>
        <v>Scomberomorus commerson</v>
      </c>
      <c r="G1187" t="str">
        <f>VLOOKUP(E1187,[1]!Species_table[[ID_new]:[fam_new]],3,FALSE)</f>
        <v>SCOMBRIDAE</v>
      </c>
      <c r="H1187" t="s">
        <v>25</v>
      </c>
      <c r="I1187">
        <f t="shared" si="18"/>
        <v>1</v>
      </c>
      <c r="J1187">
        <v>1.65</v>
      </c>
      <c r="K1187">
        <v>2</v>
      </c>
      <c r="L1187">
        <v>10</v>
      </c>
      <c r="M1187">
        <v>37.192169999999997</v>
      </c>
      <c r="N1187">
        <v>20.033829999999998</v>
      </c>
      <c r="O1187">
        <v>3</v>
      </c>
      <c r="Q1187" t="s">
        <v>38</v>
      </c>
      <c r="R1187" s="1">
        <v>41600.75</v>
      </c>
      <c r="S1187" s="1">
        <v>41601.25</v>
      </c>
      <c r="T1187">
        <v>12</v>
      </c>
      <c r="U1187">
        <v>326</v>
      </c>
      <c r="V1187">
        <v>327</v>
      </c>
      <c r="W1187">
        <v>18</v>
      </c>
      <c r="X1187">
        <v>6</v>
      </c>
    </row>
    <row r="1188" spans="1:24" x14ac:dyDescent="0.2">
      <c r="A1188">
        <v>2013005</v>
      </c>
      <c r="B1188">
        <v>127</v>
      </c>
      <c r="C1188">
        <v>2013005127</v>
      </c>
      <c r="D1188" t="s">
        <v>179</v>
      </c>
      <c r="E1188" t="str">
        <f>VLOOKUP(D1188,[1]!Species_table[[SpeciesID]:[ID_new]],5,FALSE)</f>
        <v>SPHSP09</v>
      </c>
      <c r="F1188" t="str">
        <f>VLOOKUP(E1188,[1]!Species_table[[ID_new]:[Sci_name_new]],2,FALSE)</f>
        <v>Sphyraena putnamae</v>
      </c>
      <c r="G1188" t="str">
        <f>VLOOKUP(E1188,[1]!Species_table[[ID_new]:[fam_new]],3,FALSE)</f>
        <v>SPHYRAENIDAE</v>
      </c>
      <c r="H1188" t="s">
        <v>27</v>
      </c>
      <c r="I1188">
        <f t="shared" si="18"/>
        <v>0</v>
      </c>
      <c r="J1188">
        <v>0.38</v>
      </c>
      <c r="K1188">
        <v>1</v>
      </c>
      <c r="L1188">
        <v>10</v>
      </c>
      <c r="M1188">
        <v>37.192169999999997</v>
      </c>
      <c r="N1188">
        <v>20.033829999999998</v>
      </c>
      <c r="O1188">
        <v>3</v>
      </c>
      <c r="Q1188" t="s">
        <v>38</v>
      </c>
      <c r="R1188" s="1">
        <v>41600.75</v>
      </c>
      <c r="S1188" s="1">
        <v>41601.25</v>
      </c>
      <c r="T1188">
        <v>12</v>
      </c>
      <c r="U1188">
        <v>326</v>
      </c>
      <c r="V1188">
        <v>327</v>
      </c>
      <c r="W1188">
        <v>18</v>
      </c>
      <c r="X1188">
        <v>6</v>
      </c>
    </row>
    <row r="1189" spans="1:24" x14ac:dyDescent="0.2">
      <c r="A1189">
        <v>2013005</v>
      </c>
      <c r="B1189">
        <v>128</v>
      </c>
      <c r="C1189">
        <v>2013005128</v>
      </c>
      <c r="D1189" t="s">
        <v>68</v>
      </c>
      <c r="E1189" t="str">
        <f>VLOOKUP(D1189,[1]!Species_table[[SpeciesID]:[ID_new]],5,FALSE)</f>
        <v>CARCA04</v>
      </c>
      <c r="F1189" t="str">
        <f>VLOOKUP(E1189,[1]!Species_table[[ID_new]:[Sci_name_new]],2,FALSE)</f>
        <v>Caranx sexfasciatus</v>
      </c>
      <c r="G1189" t="str">
        <f>VLOOKUP(E1189,[1]!Species_table[[ID_new]:[fam_new]],3,FALSE)</f>
        <v>CARANGIDAE</v>
      </c>
      <c r="H1189" t="s">
        <v>22</v>
      </c>
      <c r="I1189">
        <f t="shared" si="18"/>
        <v>1</v>
      </c>
      <c r="J1189">
        <v>2.52</v>
      </c>
      <c r="K1189">
        <v>1</v>
      </c>
      <c r="L1189">
        <v>20</v>
      </c>
      <c r="M1189">
        <v>37.202170000000002</v>
      </c>
      <c r="N1189">
        <v>20.030169999999998</v>
      </c>
      <c r="O1189">
        <v>3</v>
      </c>
      <c r="Q1189" t="s">
        <v>38</v>
      </c>
      <c r="R1189" s="1">
        <v>41600.791666666664</v>
      </c>
      <c r="S1189" s="1">
        <v>41601.3125</v>
      </c>
      <c r="T1189">
        <v>12.5</v>
      </c>
      <c r="U1189">
        <v>326</v>
      </c>
      <c r="V1189">
        <v>327</v>
      </c>
      <c r="W1189">
        <v>19</v>
      </c>
      <c r="X1189">
        <v>7.5</v>
      </c>
    </row>
    <row r="1190" spans="1:24" x14ac:dyDescent="0.2">
      <c r="A1190">
        <v>2013005</v>
      </c>
      <c r="B1190">
        <v>129</v>
      </c>
      <c r="C1190">
        <v>2013005129</v>
      </c>
      <c r="D1190" t="s">
        <v>26</v>
      </c>
      <c r="E1190" t="str">
        <f>VLOOKUP(D1190,[1]!Species_table[[SpeciesID]:[ID_new]],5,FALSE)</f>
        <v>NOCATCH</v>
      </c>
      <c r="F1190" t="str">
        <f>VLOOKUP(E1190,[1]!Species_table[[ID_new]:[Sci_name_new]],2,FALSE)</f>
        <v>NO CATCH</v>
      </c>
      <c r="G1190" t="str">
        <f>VLOOKUP(E1190,[1]!Species_table[[ID_new]:[fam_new]],3,FALSE)</f>
        <v>NO CATCH</v>
      </c>
      <c r="H1190" t="s">
        <v>27</v>
      </c>
      <c r="I1190">
        <f t="shared" si="18"/>
        <v>0</v>
      </c>
      <c r="J1190">
        <v>0</v>
      </c>
      <c r="K1190">
        <v>0</v>
      </c>
      <c r="L1190">
        <v>30</v>
      </c>
      <c r="M1190">
        <v>37.342329999999997</v>
      </c>
      <c r="N1190">
        <v>20.599</v>
      </c>
      <c r="O1190">
        <v>2</v>
      </c>
      <c r="Q1190" t="s">
        <v>23</v>
      </c>
      <c r="R1190" s="1">
        <v>41601.670138888891</v>
      </c>
      <c r="S1190" s="1">
        <v>41602.284722222219</v>
      </c>
      <c r="T1190">
        <v>14.75</v>
      </c>
      <c r="U1190">
        <v>327</v>
      </c>
      <c r="V1190">
        <v>328</v>
      </c>
      <c r="W1190">
        <v>16.082999999999998</v>
      </c>
      <c r="X1190">
        <v>6.8330000000000002</v>
      </c>
    </row>
    <row r="1191" spans="1:24" x14ac:dyDescent="0.2">
      <c r="A1191">
        <v>2013005</v>
      </c>
      <c r="B1191">
        <v>130</v>
      </c>
      <c r="C1191">
        <v>2013005130</v>
      </c>
      <c r="D1191" t="s">
        <v>33</v>
      </c>
      <c r="E1191" t="str">
        <f>VLOOKUP(D1191,[1]!Species_table[[SpeciesID]:[ID_new]],5,FALSE)</f>
        <v>LUTLU04</v>
      </c>
      <c r="F1191" t="str">
        <f>VLOOKUP(E1191,[1]!Species_table[[ID_new]:[Sci_name_new]],2,FALSE)</f>
        <v>Lutjanus gibbus</v>
      </c>
      <c r="G1191" t="str">
        <f>VLOOKUP(E1191,[1]!Species_table[[ID_new]:[fam_new]],3,FALSE)</f>
        <v>LUTJANIDAE</v>
      </c>
      <c r="H1191" t="s">
        <v>29</v>
      </c>
      <c r="I1191">
        <f t="shared" si="18"/>
        <v>1</v>
      </c>
      <c r="J1191">
        <v>0.31</v>
      </c>
      <c r="K1191">
        <v>1</v>
      </c>
      <c r="L1191">
        <v>25</v>
      </c>
      <c r="M1191">
        <v>37.343330000000002</v>
      </c>
      <c r="N1191">
        <v>20.597169999999998</v>
      </c>
      <c r="O1191">
        <v>2</v>
      </c>
      <c r="Q1191" t="s">
        <v>23</v>
      </c>
      <c r="R1191" s="1">
        <v>41601.690972222219</v>
      </c>
      <c r="S1191" s="1">
        <v>41602.29583333333</v>
      </c>
      <c r="T1191">
        <v>14.516999999999999</v>
      </c>
      <c r="U1191">
        <v>327</v>
      </c>
      <c r="V1191">
        <v>328</v>
      </c>
      <c r="W1191">
        <v>16.582999999999998</v>
      </c>
      <c r="X1191">
        <v>7.1</v>
      </c>
    </row>
    <row r="1192" spans="1:24" x14ac:dyDescent="0.2">
      <c r="A1192">
        <v>2013005</v>
      </c>
      <c r="B1192">
        <v>131</v>
      </c>
      <c r="C1192">
        <v>2013005131</v>
      </c>
      <c r="D1192" t="s">
        <v>26</v>
      </c>
      <c r="E1192" t="str">
        <f>VLOOKUP(D1192,[1]!Species_table[[SpeciesID]:[ID_new]],5,FALSE)</f>
        <v>NOCATCH</v>
      </c>
      <c r="F1192" t="str">
        <f>VLOOKUP(E1192,[1]!Species_table[[ID_new]:[Sci_name_new]],2,FALSE)</f>
        <v>NO CATCH</v>
      </c>
      <c r="G1192" t="str">
        <f>VLOOKUP(E1192,[1]!Species_table[[ID_new]:[fam_new]],3,FALSE)</f>
        <v>NO CATCH</v>
      </c>
      <c r="H1192" t="s">
        <v>27</v>
      </c>
      <c r="I1192">
        <f t="shared" si="18"/>
        <v>0</v>
      </c>
      <c r="J1192">
        <v>0</v>
      </c>
      <c r="K1192">
        <v>0</v>
      </c>
      <c r="L1192">
        <v>50</v>
      </c>
      <c r="M1192">
        <v>37.344830000000002</v>
      </c>
      <c r="N1192">
        <v>20.599</v>
      </c>
      <c r="O1192">
        <v>2</v>
      </c>
      <c r="Q1192" t="s">
        <v>23</v>
      </c>
      <c r="R1192" s="1">
        <v>41601.694444444445</v>
      </c>
      <c r="S1192" s="1">
        <v>41602.305555555555</v>
      </c>
      <c r="T1192">
        <v>14.667</v>
      </c>
      <c r="U1192">
        <v>327</v>
      </c>
      <c r="V1192">
        <v>328</v>
      </c>
      <c r="W1192">
        <v>16.667000000000002</v>
      </c>
      <c r="X1192">
        <v>7.3330000000000002</v>
      </c>
    </row>
    <row r="1193" spans="1:24" x14ac:dyDescent="0.2">
      <c r="A1193">
        <v>2013005</v>
      </c>
      <c r="B1193">
        <v>132</v>
      </c>
      <c r="C1193">
        <v>2013005132</v>
      </c>
      <c r="D1193" t="s">
        <v>26</v>
      </c>
      <c r="E1193" t="str">
        <f>VLOOKUP(D1193,[1]!Species_table[[SpeciesID]:[ID_new]],5,FALSE)</f>
        <v>NOCATCH</v>
      </c>
      <c r="F1193" t="str">
        <f>VLOOKUP(E1193,[1]!Species_table[[ID_new]:[Sci_name_new]],2,FALSE)</f>
        <v>NO CATCH</v>
      </c>
      <c r="G1193" t="str">
        <f>VLOOKUP(E1193,[1]!Species_table[[ID_new]:[fam_new]],3,FALSE)</f>
        <v>NO CATCH</v>
      </c>
      <c r="H1193" t="s">
        <v>27</v>
      </c>
      <c r="I1193">
        <f t="shared" si="18"/>
        <v>0</v>
      </c>
      <c r="J1193">
        <v>0</v>
      </c>
      <c r="K1193">
        <v>0</v>
      </c>
      <c r="L1193">
        <v>67</v>
      </c>
      <c r="M1193">
        <v>37.362830000000002</v>
      </c>
      <c r="N1193">
        <v>20.597169999999998</v>
      </c>
      <c r="O1193">
        <v>2</v>
      </c>
      <c r="Q1193" t="s">
        <v>23</v>
      </c>
      <c r="R1193" s="1">
        <v>41601.704861111109</v>
      </c>
      <c r="S1193" s="1">
        <v>41602.315972222219</v>
      </c>
      <c r="T1193">
        <v>14.667</v>
      </c>
      <c r="U1193">
        <v>327</v>
      </c>
      <c r="V1193">
        <v>328</v>
      </c>
      <c r="W1193">
        <v>16.917000000000002</v>
      </c>
      <c r="X1193">
        <v>7.5830000000000002</v>
      </c>
    </row>
    <row r="1194" spans="1:24" x14ac:dyDescent="0.2">
      <c r="A1194">
        <v>2013005</v>
      </c>
      <c r="B1194">
        <v>133</v>
      </c>
      <c r="C1194">
        <v>2013005133</v>
      </c>
      <c r="D1194" t="s">
        <v>26</v>
      </c>
      <c r="E1194" t="str">
        <f>VLOOKUP(D1194,[1]!Species_table[[SpeciesID]:[ID_new]],5,FALSE)</f>
        <v>NOCATCH</v>
      </c>
      <c r="F1194" t="str">
        <f>VLOOKUP(E1194,[1]!Species_table[[ID_new]:[Sci_name_new]],2,FALSE)</f>
        <v>NO CATCH</v>
      </c>
      <c r="G1194" t="str">
        <f>VLOOKUP(E1194,[1]!Species_table[[ID_new]:[fam_new]],3,FALSE)</f>
        <v>NO CATCH</v>
      </c>
      <c r="H1194" t="s">
        <v>27</v>
      </c>
      <c r="I1194">
        <f t="shared" si="18"/>
        <v>0</v>
      </c>
      <c r="J1194">
        <v>0</v>
      </c>
      <c r="K1194">
        <v>0</v>
      </c>
      <c r="L1194">
        <v>75</v>
      </c>
      <c r="M1194">
        <v>37.349499999999999</v>
      </c>
      <c r="N1194">
        <v>20.59517</v>
      </c>
      <c r="O1194">
        <v>2</v>
      </c>
      <c r="Q1194" t="s">
        <v>23</v>
      </c>
      <c r="R1194" s="1">
        <v>41601.711111111108</v>
      </c>
      <c r="S1194" s="1">
        <v>41602.322916666664</v>
      </c>
      <c r="T1194">
        <v>14.683</v>
      </c>
      <c r="U1194">
        <v>327</v>
      </c>
      <c r="V1194">
        <v>328</v>
      </c>
      <c r="W1194">
        <v>17.067</v>
      </c>
      <c r="X1194">
        <v>7.75</v>
      </c>
    </row>
    <row r="1195" spans="1:24" x14ac:dyDescent="0.2">
      <c r="A1195">
        <v>2013005</v>
      </c>
      <c r="B1195">
        <v>134</v>
      </c>
      <c r="C1195">
        <v>2013005134</v>
      </c>
      <c r="D1195" t="s">
        <v>26</v>
      </c>
      <c r="E1195" t="str">
        <f>VLOOKUP(D1195,[1]!Species_table[[SpeciesID]:[ID_new]],5,FALSE)</f>
        <v>NOCATCH</v>
      </c>
      <c r="F1195" t="str">
        <f>VLOOKUP(E1195,[1]!Species_table[[ID_new]:[Sci_name_new]],2,FALSE)</f>
        <v>NO CATCH</v>
      </c>
      <c r="G1195" t="str">
        <f>VLOOKUP(E1195,[1]!Species_table[[ID_new]:[fam_new]],3,FALSE)</f>
        <v>NO CATCH</v>
      </c>
      <c r="H1195" t="s">
        <v>27</v>
      </c>
      <c r="I1195">
        <f t="shared" si="18"/>
        <v>0</v>
      </c>
      <c r="J1195">
        <v>0</v>
      </c>
      <c r="K1195">
        <v>0</v>
      </c>
      <c r="L1195">
        <v>18</v>
      </c>
      <c r="M1195">
        <v>37.347169999999998</v>
      </c>
      <c r="N1195">
        <v>20.593669999999999</v>
      </c>
      <c r="O1195">
        <v>2</v>
      </c>
      <c r="Q1195" t="s">
        <v>23</v>
      </c>
      <c r="R1195" s="1">
        <v>41601.71875</v>
      </c>
      <c r="S1195" s="1">
        <v>41602.326388888891</v>
      </c>
      <c r="T1195">
        <v>14.583</v>
      </c>
      <c r="U1195">
        <v>327</v>
      </c>
      <c r="V1195">
        <v>328</v>
      </c>
      <c r="W1195">
        <v>17.25</v>
      </c>
      <c r="X1195">
        <v>7.8330000000000002</v>
      </c>
    </row>
    <row r="1196" spans="1:24" x14ac:dyDescent="0.2">
      <c r="A1196">
        <v>2013005</v>
      </c>
      <c r="B1196">
        <v>135</v>
      </c>
      <c r="C1196">
        <v>2013005135</v>
      </c>
      <c r="D1196" t="s">
        <v>180</v>
      </c>
      <c r="E1196" t="str">
        <f>VLOOKUP(D1196,[1]!Species_table[[SpeciesID]:[ID_new]],5,FALSE)</f>
        <v>LETLE21</v>
      </c>
      <c r="F1196" t="str">
        <f>VLOOKUP(E1196,[1]!Species_table[[ID_new]:[Sci_name_new]],2,FALSE)</f>
        <v>Lethrinus nebulosus</v>
      </c>
      <c r="G1196" t="str">
        <f>VLOOKUP(E1196,[1]!Species_table[[ID_new]:[fam_new]],3,FALSE)</f>
        <v>LETHRINIDAE</v>
      </c>
      <c r="H1196" t="s">
        <v>44</v>
      </c>
      <c r="I1196">
        <f t="shared" si="18"/>
        <v>1</v>
      </c>
      <c r="J1196">
        <v>1.18</v>
      </c>
      <c r="K1196">
        <v>1</v>
      </c>
      <c r="L1196">
        <v>75</v>
      </c>
      <c r="M1196">
        <v>37.364330000000002</v>
      </c>
      <c r="N1196">
        <v>20.593830000000001</v>
      </c>
      <c r="O1196">
        <v>2</v>
      </c>
      <c r="Q1196" t="s">
        <v>23</v>
      </c>
      <c r="R1196" s="1">
        <v>41601.729166666664</v>
      </c>
      <c r="S1196" s="1">
        <v>41602.329861111109</v>
      </c>
      <c r="T1196">
        <v>14.417</v>
      </c>
      <c r="U1196">
        <v>327</v>
      </c>
      <c r="V1196">
        <v>328</v>
      </c>
      <c r="W1196">
        <v>17.5</v>
      </c>
      <c r="X1196">
        <v>7.9169999999999998</v>
      </c>
    </row>
    <row r="1197" spans="1:24" x14ac:dyDescent="0.2">
      <c r="A1197">
        <v>2013005</v>
      </c>
      <c r="B1197">
        <v>136</v>
      </c>
      <c r="C1197">
        <v>2013005136</v>
      </c>
      <c r="D1197" t="s">
        <v>26</v>
      </c>
      <c r="E1197" t="str">
        <f>VLOOKUP(D1197,[1]!Species_table[[SpeciesID]:[ID_new]],5,FALSE)</f>
        <v>NOCATCH</v>
      </c>
      <c r="F1197" t="str">
        <f>VLOOKUP(E1197,[1]!Species_table[[ID_new]:[Sci_name_new]],2,FALSE)</f>
        <v>NO CATCH</v>
      </c>
      <c r="G1197" t="str">
        <f>VLOOKUP(E1197,[1]!Species_table[[ID_new]:[fam_new]],3,FALSE)</f>
        <v>NO CATCH</v>
      </c>
      <c r="H1197" t="s">
        <v>27</v>
      </c>
      <c r="I1197">
        <f t="shared" si="18"/>
        <v>0</v>
      </c>
      <c r="J1197">
        <v>0</v>
      </c>
      <c r="K1197">
        <v>0</v>
      </c>
      <c r="L1197">
        <v>30</v>
      </c>
      <c r="M1197">
        <v>37.348500000000001</v>
      </c>
      <c r="N1197">
        <v>20.591670000000001</v>
      </c>
      <c r="O1197">
        <v>2</v>
      </c>
      <c r="Q1197" t="s">
        <v>23</v>
      </c>
      <c r="R1197" s="1">
        <v>41601.736111111109</v>
      </c>
      <c r="S1197" s="1">
        <v>41602.350694444445</v>
      </c>
      <c r="T1197">
        <v>14.75</v>
      </c>
      <c r="U1197">
        <v>327</v>
      </c>
      <c r="V1197">
        <v>328</v>
      </c>
      <c r="W1197">
        <v>17.667000000000002</v>
      </c>
      <c r="X1197">
        <v>8.4169999999999998</v>
      </c>
    </row>
    <row r="1198" spans="1:24" x14ac:dyDescent="0.2">
      <c r="A1198">
        <v>2013005</v>
      </c>
      <c r="B1198">
        <v>137</v>
      </c>
      <c r="C1198">
        <v>2013005137</v>
      </c>
      <c r="D1198" t="s">
        <v>122</v>
      </c>
      <c r="E1198" t="str">
        <f>VLOOKUP(D1198,[1]!Species_table[[SpeciesID]:[ID_new]],5,FALSE)</f>
        <v>HOLSA02</v>
      </c>
      <c r="F1198" t="str">
        <f>VLOOKUP(E1198,[1]!Species_table[[ID_new]:[Sci_name_new]],2,FALSE)</f>
        <v>Sargocentron rubrum</v>
      </c>
      <c r="G1198" t="str">
        <f>VLOOKUP(E1198,[1]!Species_table[[ID_new]:[fam_new]],3,FALSE)</f>
        <v>HOLOCENTRIDAE</v>
      </c>
      <c r="H1198" t="s">
        <v>27</v>
      </c>
      <c r="I1198">
        <f t="shared" si="18"/>
        <v>0</v>
      </c>
      <c r="J1198">
        <v>0.8</v>
      </c>
      <c r="K1198">
        <v>1</v>
      </c>
      <c r="L1198">
        <v>15</v>
      </c>
      <c r="M1198">
        <v>37.349829999999997</v>
      </c>
      <c r="N1198">
        <v>20.589829999999999</v>
      </c>
      <c r="O1198">
        <v>2</v>
      </c>
      <c r="Q1198" t="s">
        <v>23</v>
      </c>
      <c r="R1198" s="1">
        <v>41601.742361111108</v>
      </c>
      <c r="S1198" s="1">
        <v>41602.354166666664</v>
      </c>
      <c r="T1198">
        <v>14.683</v>
      </c>
      <c r="U1198">
        <v>327</v>
      </c>
      <c r="V1198">
        <v>328</v>
      </c>
      <c r="W1198">
        <v>17.817</v>
      </c>
      <c r="X1198">
        <v>8.5</v>
      </c>
    </row>
    <row r="1199" spans="1:24" x14ac:dyDescent="0.2">
      <c r="A1199">
        <v>2013005</v>
      </c>
      <c r="B1199">
        <v>138</v>
      </c>
      <c r="C1199">
        <v>2013005138</v>
      </c>
      <c r="D1199" t="s">
        <v>70</v>
      </c>
      <c r="E1199" t="str">
        <f>VLOOKUP(D1199,[1]!Species_table[[SpeciesID]:[ID_new]],5,FALSE)</f>
        <v>CARCS13</v>
      </c>
      <c r="F1199" t="str">
        <f>VLOOKUP(E1199,[1]!Species_table[[ID_new]:[Sci_name_new]],2,FALSE)</f>
        <v>Carangoides bajad</v>
      </c>
      <c r="G1199" t="str">
        <f>VLOOKUP(E1199,[1]!Species_table[[ID_new]:[fam_new]],3,FALSE)</f>
        <v>CARANGIDAE</v>
      </c>
      <c r="H1199" t="s">
        <v>22</v>
      </c>
      <c r="I1199">
        <f t="shared" si="18"/>
        <v>1</v>
      </c>
      <c r="J1199">
        <v>1.07</v>
      </c>
      <c r="K1199">
        <v>4</v>
      </c>
      <c r="L1199">
        <v>17</v>
      </c>
      <c r="M1199">
        <v>37.083669999999998</v>
      </c>
      <c r="N1199">
        <v>21.37933</v>
      </c>
      <c r="O1199">
        <v>1</v>
      </c>
      <c r="Q1199" t="s">
        <v>38</v>
      </c>
      <c r="R1199" s="1">
        <v>41604.75</v>
      </c>
      <c r="S1199" s="1">
        <v>41605.25</v>
      </c>
      <c r="T1199">
        <v>12</v>
      </c>
      <c r="U1199">
        <v>330</v>
      </c>
      <c r="V1199">
        <v>331</v>
      </c>
      <c r="W1199">
        <v>18</v>
      </c>
      <c r="X1199">
        <v>6</v>
      </c>
    </row>
    <row r="1200" spans="1:24" x14ac:dyDescent="0.2">
      <c r="A1200">
        <v>2013005</v>
      </c>
      <c r="B1200">
        <v>139</v>
      </c>
      <c r="C1200">
        <v>2013005139</v>
      </c>
      <c r="D1200" t="s">
        <v>112</v>
      </c>
      <c r="E1200" t="str">
        <f>VLOOKUP(D1200,[1]!Species_table[[SpeciesID]:[ID_new]],5,FALSE)</f>
        <v>ACANA05</v>
      </c>
      <c r="F1200" t="str">
        <f>VLOOKUP(E1200,[1]!Species_table[[ID_new]:[Sci_name_new]],2,FALSE)</f>
        <v>Naso hexacanthus</v>
      </c>
      <c r="G1200" t="str">
        <f>VLOOKUP(E1200,[1]!Species_table[[ID_new]:[fam_new]],3,FALSE)</f>
        <v>ACANTHURIDAE</v>
      </c>
      <c r="H1200" t="s">
        <v>78</v>
      </c>
      <c r="I1200">
        <f t="shared" si="18"/>
        <v>1</v>
      </c>
      <c r="J1200">
        <v>56.69</v>
      </c>
      <c r="K1200">
        <v>37</v>
      </c>
      <c r="L1200">
        <v>17</v>
      </c>
      <c r="M1200">
        <v>37.493830000000003</v>
      </c>
      <c r="N1200">
        <v>20.593669999999999</v>
      </c>
      <c r="O1200">
        <v>2</v>
      </c>
      <c r="Q1200" t="s">
        <v>38</v>
      </c>
      <c r="R1200" s="1">
        <v>41601.75</v>
      </c>
      <c r="S1200" s="1">
        <v>41602.416666666664</v>
      </c>
      <c r="T1200">
        <v>16</v>
      </c>
      <c r="U1200">
        <v>327</v>
      </c>
      <c r="V1200">
        <v>328</v>
      </c>
      <c r="W1200">
        <v>18</v>
      </c>
      <c r="X1200">
        <v>10</v>
      </c>
    </row>
    <row r="1201" spans="1:24" x14ac:dyDescent="0.2">
      <c r="A1201">
        <v>2013005</v>
      </c>
      <c r="B1201">
        <v>139</v>
      </c>
      <c r="C1201">
        <v>2013005139</v>
      </c>
      <c r="D1201" t="s">
        <v>69</v>
      </c>
      <c r="E1201" t="str">
        <f>VLOOKUP(D1201,[1]!Species_table[[SpeciesID]:[ID_new]],5,FALSE)</f>
        <v>CARCA05</v>
      </c>
      <c r="F1201" t="str">
        <f>VLOOKUP(E1201,[1]!Species_table[[ID_new]:[Sci_name_new]],2,FALSE)</f>
        <v>Caranx melampygus</v>
      </c>
      <c r="G1201" t="str">
        <f>VLOOKUP(E1201,[1]!Species_table[[ID_new]:[fam_new]],3,FALSE)</f>
        <v>CARANGIDAE</v>
      </c>
      <c r="H1201" t="s">
        <v>22</v>
      </c>
      <c r="I1201">
        <f t="shared" si="18"/>
        <v>1</v>
      </c>
      <c r="J1201">
        <v>1.8</v>
      </c>
      <c r="K1201">
        <v>1</v>
      </c>
      <c r="L1201">
        <v>17</v>
      </c>
      <c r="M1201">
        <v>37.493830000000003</v>
      </c>
      <c r="N1201">
        <v>20.593669999999999</v>
      </c>
      <c r="O1201">
        <v>2</v>
      </c>
      <c r="Q1201" t="s">
        <v>38</v>
      </c>
      <c r="R1201" s="1">
        <v>41601.75</v>
      </c>
      <c r="S1201" s="1">
        <v>41602.416666666664</v>
      </c>
      <c r="T1201">
        <v>16</v>
      </c>
      <c r="U1201">
        <v>327</v>
      </c>
      <c r="V1201">
        <v>328</v>
      </c>
      <c r="W1201">
        <v>18</v>
      </c>
      <c r="X1201">
        <v>10</v>
      </c>
    </row>
    <row r="1202" spans="1:24" x14ac:dyDescent="0.2">
      <c r="A1202">
        <v>2013005</v>
      </c>
      <c r="B1202">
        <v>139</v>
      </c>
      <c r="C1202">
        <v>2013005139</v>
      </c>
      <c r="D1202" t="s">
        <v>123</v>
      </c>
      <c r="E1202" t="str">
        <f>VLOOKUP(D1202,[1]!Species_table[[SpeciesID]:[ID_new]],5,FALSE)</f>
        <v>CARCS04</v>
      </c>
      <c r="F1202" t="str">
        <f>VLOOKUP(E1202,[1]!Species_table[[ID_new]:[Sci_name_new]],2,FALSE)</f>
        <v>Carangoides fulvoguttatus</v>
      </c>
      <c r="G1202" t="str">
        <f>VLOOKUP(E1202,[1]!Species_table[[ID_new]:[fam_new]],3,FALSE)</f>
        <v>CARANGIDAE</v>
      </c>
      <c r="H1202" t="s">
        <v>22</v>
      </c>
      <c r="I1202">
        <f t="shared" si="18"/>
        <v>1</v>
      </c>
      <c r="J1202">
        <v>1.94</v>
      </c>
      <c r="K1202">
        <v>1</v>
      </c>
      <c r="L1202">
        <v>17</v>
      </c>
      <c r="M1202">
        <v>37.493830000000003</v>
      </c>
      <c r="N1202">
        <v>20.593669999999999</v>
      </c>
      <c r="O1202">
        <v>2</v>
      </c>
      <c r="Q1202" t="s">
        <v>38</v>
      </c>
      <c r="R1202" s="1">
        <v>41601.75</v>
      </c>
      <c r="S1202" s="1">
        <v>41602.416666666664</v>
      </c>
      <c r="T1202">
        <v>16</v>
      </c>
      <c r="U1202">
        <v>327</v>
      </c>
      <c r="V1202">
        <v>328</v>
      </c>
      <c r="W1202">
        <v>18</v>
      </c>
      <c r="X1202">
        <v>10</v>
      </c>
    </row>
    <row r="1203" spans="1:24" x14ac:dyDescent="0.2">
      <c r="A1203">
        <v>2013005</v>
      </c>
      <c r="B1203">
        <v>139</v>
      </c>
      <c r="C1203">
        <v>2013005139</v>
      </c>
      <c r="D1203" t="s">
        <v>157</v>
      </c>
      <c r="E1203" t="str">
        <f>VLOOKUP(D1203,[1]!Species_table[[SpeciesID]:[ID_new]],5,FALSE)</f>
        <v>KYPKY03</v>
      </c>
      <c r="F1203" t="str">
        <f>VLOOKUP(E1203,[1]!Species_table[[ID_new]:[Sci_name_new]],2,FALSE)</f>
        <v>Kyphosus vaigiensis</v>
      </c>
      <c r="G1203" t="str">
        <f>VLOOKUP(E1203,[1]!Species_table[[ID_new]:[fam_new]],3,FALSE)</f>
        <v>KYPHOSIDAE</v>
      </c>
      <c r="H1203" t="s">
        <v>27</v>
      </c>
      <c r="I1203">
        <f t="shared" si="18"/>
        <v>0</v>
      </c>
      <c r="J1203">
        <v>11.61</v>
      </c>
      <c r="K1203">
        <v>8</v>
      </c>
      <c r="L1203">
        <v>17</v>
      </c>
      <c r="M1203">
        <v>37.493830000000003</v>
      </c>
      <c r="N1203">
        <v>20.593669999999999</v>
      </c>
      <c r="O1203">
        <v>2</v>
      </c>
      <c r="Q1203" t="s">
        <v>38</v>
      </c>
      <c r="R1203" s="1">
        <v>41601.75</v>
      </c>
      <c r="S1203" s="1">
        <v>41602.416666666664</v>
      </c>
      <c r="T1203">
        <v>16</v>
      </c>
      <c r="U1203">
        <v>327</v>
      </c>
      <c r="V1203">
        <v>328</v>
      </c>
      <c r="W1203">
        <v>18</v>
      </c>
      <c r="X1203">
        <v>10</v>
      </c>
    </row>
    <row r="1204" spans="1:24" x14ac:dyDescent="0.2">
      <c r="A1204">
        <v>2013005</v>
      </c>
      <c r="B1204">
        <v>139</v>
      </c>
      <c r="C1204">
        <v>2013005139</v>
      </c>
      <c r="D1204" t="s">
        <v>107</v>
      </c>
      <c r="E1204" t="str">
        <f>VLOOKUP(D1204,[1]!Species_table[[SpeciesID]:[ID_new]],5,FALSE)</f>
        <v>LUTMA01</v>
      </c>
      <c r="F1204" t="str">
        <f>VLOOKUP(E1204,[1]!Species_table[[ID_new]:[Sci_name_new]],2,FALSE)</f>
        <v>Macolor niger</v>
      </c>
      <c r="G1204" t="str">
        <f>VLOOKUP(E1204,[1]!Species_table[[ID_new]:[fam_new]],3,FALSE)</f>
        <v>LUTJANIDAE</v>
      </c>
      <c r="H1204" t="s">
        <v>29</v>
      </c>
      <c r="I1204">
        <f t="shared" si="18"/>
        <v>1</v>
      </c>
      <c r="J1204">
        <v>1.45</v>
      </c>
      <c r="K1204">
        <v>1</v>
      </c>
      <c r="L1204">
        <v>17</v>
      </c>
      <c r="M1204">
        <v>37.493830000000003</v>
      </c>
      <c r="N1204">
        <v>20.593669999999999</v>
      </c>
      <c r="O1204">
        <v>2</v>
      </c>
      <c r="Q1204" t="s">
        <v>38</v>
      </c>
      <c r="R1204" s="1">
        <v>41601.75</v>
      </c>
      <c r="S1204" s="1">
        <v>41602.416666666664</v>
      </c>
      <c r="T1204">
        <v>16</v>
      </c>
      <c r="U1204">
        <v>327</v>
      </c>
      <c r="V1204">
        <v>328</v>
      </c>
      <c r="W1204">
        <v>18</v>
      </c>
      <c r="X1204">
        <v>10</v>
      </c>
    </row>
    <row r="1205" spans="1:24" x14ac:dyDescent="0.2">
      <c r="A1205">
        <v>2013005</v>
      </c>
      <c r="B1205">
        <v>139</v>
      </c>
      <c r="C1205">
        <v>2013005139</v>
      </c>
      <c r="D1205" t="s">
        <v>181</v>
      </c>
      <c r="E1205" t="str">
        <f>VLOOKUP(D1205,[1]!Species_table[[SpeciesID]:[ID_new]],5,FALSE)</f>
        <v>SCMGY01</v>
      </c>
      <c r="F1205" t="str">
        <f>VLOOKUP(E1205,[1]!Species_table[[ID_new]:[Sci_name_new]],2,FALSE)</f>
        <v>Gymnosarda unicolor</v>
      </c>
      <c r="G1205" t="str">
        <f>VLOOKUP(E1205,[1]!Species_table[[ID_new]:[fam_new]],3,FALSE)</f>
        <v>SCOMBRIDAE</v>
      </c>
      <c r="H1205" t="s">
        <v>25</v>
      </c>
      <c r="I1205">
        <f t="shared" si="18"/>
        <v>1</v>
      </c>
      <c r="J1205">
        <v>15.64</v>
      </c>
      <c r="K1205">
        <v>3</v>
      </c>
      <c r="L1205">
        <v>17</v>
      </c>
      <c r="M1205">
        <v>37.493830000000003</v>
      </c>
      <c r="N1205">
        <v>20.593669999999999</v>
      </c>
      <c r="O1205">
        <v>2</v>
      </c>
      <c r="Q1205" t="s">
        <v>38</v>
      </c>
      <c r="R1205" s="1">
        <v>41601.75</v>
      </c>
      <c r="S1205" s="1">
        <v>41602.416666666664</v>
      </c>
      <c r="T1205">
        <v>16</v>
      </c>
      <c r="U1205">
        <v>327</v>
      </c>
      <c r="V1205">
        <v>328</v>
      </c>
      <c r="W1205">
        <v>18</v>
      </c>
      <c r="X1205">
        <v>10</v>
      </c>
    </row>
    <row r="1206" spans="1:24" x14ac:dyDescent="0.2">
      <c r="A1206">
        <v>2013005</v>
      </c>
      <c r="B1206">
        <v>139</v>
      </c>
      <c r="C1206">
        <v>2013005139</v>
      </c>
      <c r="D1206" t="s">
        <v>128</v>
      </c>
      <c r="E1206" t="str">
        <f>VLOOKUP(D1206,[1]!Species_table[[SpeciesID]:[ID_new]],5,FALSE)</f>
        <v>SHACA2A</v>
      </c>
      <c r="F1206" t="str">
        <f>VLOOKUP(E1206,[1]!Species_table[[ID_new]:[Sci_name_new]],2,FALSE)</f>
        <v>Carcharhinus wheeleri</v>
      </c>
      <c r="G1206" t="str">
        <f>VLOOKUP(E1206,[1]!Species_table[[ID_new]:[fam_new]],3,FALSE)</f>
        <v>Carcharhinidae</v>
      </c>
      <c r="H1206" t="s">
        <v>31</v>
      </c>
      <c r="I1206">
        <f t="shared" si="18"/>
        <v>1</v>
      </c>
      <c r="J1206">
        <v>4.28</v>
      </c>
      <c r="K1206">
        <v>1</v>
      </c>
      <c r="L1206">
        <v>17</v>
      </c>
      <c r="M1206">
        <v>37.493830000000003</v>
      </c>
      <c r="N1206">
        <v>20.593669999999999</v>
      </c>
      <c r="O1206">
        <v>2</v>
      </c>
      <c r="Q1206" t="s">
        <v>38</v>
      </c>
      <c r="R1206" s="1">
        <v>41601.75</v>
      </c>
      <c r="S1206" s="1">
        <v>41602.416666666664</v>
      </c>
      <c r="T1206">
        <v>16</v>
      </c>
      <c r="U1206">
        <v>327</v>
      </c>
      <c r="V1206">
        <v>328</v>
      </c>
      <c r="W1206">
        <v>18</v>
      </c>
      <c r="X1206">
        <v>10</v>
      </c>
    </row>
    <row r="1207" spans="1:24" x14ac:dyDescent="0.2">
      <c r="A1207">
        <v>2013005</v>
      </c>
      <c r="B1207">
        <v>140</v>
      </c>
      <c r="C1207">
        <v>2013005140</v>
      </c>
      <c r="D1207" t="s">
        <v>45</v>
      </c>
      <c r="E1207" t="str">
        <f>VLOOKUP(D1207,[1]!Species_table[[SpeciesID]:[ID_new]],5,FALSE)</f>
        <v>LETLE02</v>
      </c>
      <c r="F1207" t="str">
        <f>VLOOKUP(E1207,[1]!Species_table[[ID_new]:[Sci_name_new]],2,FALSE)</f>
        <v>Lethrinus lentjan</v>
      </c>
      <c r="G1207" t="str">
        <f>VLOOKUP(E1207,[1]!Species_table[[ID_new]:[fam_new]],3,FALSE)</f>
        <v>LETHRINIDAE</v>
      </c>
      <c r="H1207" t="s">
        <v>44</v>
      </c>
      <c r="I1207">
        <f t="shared" si="18"/>
        <v>1</v>
      </c>
      <c r="J1207">
        <v>0.84</v>
      </c>
      <c r="K1207">
        <v>3</v>
      </c>
      <c r="L1207">
        <v>6</v>
      </c>
      <c r="M1207">
        <v>37.228169999999999</v>
      </c>
      <c r="N1207">
        <v>20.90183</v>
      </c>
      <c r="O1207">
        <v>2</v>
      </c>
      <c r="Q1207" t="s">
        <v>83</v>
      </c>
      <c r="R1207" s="1">
        <v>41602.875</v>
      </c>
      <c r="S1207" s="1">
        <v>41603</v>
      </c>
      <c r="T1207">
        <v>3</v>
      </c>
      <c r="U1207">
        <v>328</v>
      </c>
      <c r="V1207">
        <v>329</v>
      </c>
      <c r="W1207">
        <v>21</v>
      </c>
      <c r="X1207">
        <v>0</v>
      </c>
    </row>
    <row r="1208" spans="1:24" x14ac:dyDescent="0.2">
      <c r="A1208">
        <v>2013005</v>
      </c>
      <c r="B1208">
        <v>141</v>
      </c>
      <c r="C1208">
        <v>2013005141</v>
      </c>
      <c r="D1208" t="s">
        <v>77</v>
      </c>
      <c r="E1208" t="str">
        <f>VLOOKUP(D1208,[1]!Species_table[[SpeciesID]:[ID_new]],5,FALSE)</f>
        <v>ACAAC34</v>
      </c>
      <c r="F1208" t="str">
        <f>VLOOKUP(E1208,[1]!Species_table[[ID_new]:[Sci_name_new]],2,FALSE)</f>
        <v>Acanthurus gahhm</v>
      </c>
      <c r="G1208" t="str">
        <f>VLOOKUP(E1208,[1]!Species_table[[ID_new]:[fam_new]],3,FALSE)</f>
        <v>ACANTHURIDAE</v>
      </c>
      <c r="H1208" t="s">
        <v>78</v>
      </c>
      <c r="I1208">
        <f t="shared" si="18"/>
        <v>1</v>
      </c>
      <c r="J1208">
        <v>3.61</v>
      </c>
      <c r="K1208">
        <v>6</v>
      </c>
      <c r="L1208">
        <v>6</v>
      </c>
      <c r="M1208">
        <v>37.228169999999999</v>
      </c>
      <c r="N1208">
        <v>20.90183</v>
      </c>
      <c r="O1208">
        <v>2</v>
      </c>
      <c r="Q1208" t="s">
        <v>38</v>
      </c>
      <c r="R1208" s="1">
        <v>41602.75</v>
      </c>
      <c r="S1208" s="1">
        <v>41603.25</v>
      </c>
      <c r="T1208">
        <v>12</v>
      </c>
      <c r="U1208">
        <v>328</v>
      </c>
      <c r="V1208">
        <v>329</v>
      </c>
      <c r="W1208">
        <v>18</v>
      </c>
      <c r="X1208">
        <v>6</v>
      </c>
    </row>
    <row r="1209" spans="1:24" x14ac:dyDescent="0.2">
      <c r="A1209">
        <v>2013005</v>
      </c>
      <c r="B1209">
        <v>141</v>
      </c>
      <c r="C1209">
        <v>2013005141</v>
      </c>
      <c r="D1209" t="s">
        <v>182</v>
      </c>
      <c r="E1209" t="str">
        <f>VLOOKUP(D1209,[1]!Species_table[[SpeciesID]:[ID_new]],5,FALSE)</f>
        <v>CARAP02</v>
      </c>
      <c r="F1209" t="str">
        <f>VLOOKUP(E1209,[1]!Species_table[[ID_new]:[Sci_name_new]],2,FALSE)</f>
        <v>Alepes vari</v>
      </c>
      <c r="G1209" t="str">
        <f>VLOOKUP(E1209,[1]!Species_table[[ID_new]:[fam_new]],3,FALSE)</f>
        <v>CARANGIDAE</v>
      </c>
      <c r="H1209" t="s">
        <v>22</v>
      </c>
      <c r="I1209">
        <f t="shared" si="18"/>
        <v>1</v>
      </c>
      <c r="J1209">
        <v>1.69</v>
      </c>
      <c r="K1209">
        <v>4</v>
      </c>
      <c r="L1209">
        <v>6</v>
      </c>
      <c r="M1209">
        <v>37.228169999999999</v>
      </c>
      <c r="N1209">
        <v>20.90183</v>
      </c>
      <c r="O1209">
        <v>2</v>
      </c>
      <c r="Q1209" t="s">
        <v>38</v>
      </c>
      <c r="R1209" s="1">
        <v>41602.75</v>
      </c>
      <c r="S1209" s="1">
        <v>41603.25</v>
      </c>
      <c r="T1209">
        <v>12</v>
      </c>
      <c r="U1209">
        <v>328</v>
      </c>
      <c r="V1209">
        <v>329</v>
      </c>
      <c r="W1209">
        <v>18</v>
      </c>
      <c r="X1209">
        <v>6</v>
      </c>
    </row>
    <row r="1210" spans="1:24" x14ac:dyDescent="0.2">
      <c r="A1210">
        <v>2013005</v>
      </c>
      <c r="B1210">
        <v>141</v>
      </c>
      <c r="C1210">
        <v>2013005141</v>
      </c>
      <c r="D1210" t="s">
        <v>121</v>
      </c>
      <c r="E1210" t="str">
        <f>VLOOKUP(D1210,[1]!Species_table[[SpeciesID]:[ID_new]],5,FALSE)</f>
        <v>CARCS02</v>
      </c>
      <c r="F1210" t="str">
        <f>VLOOKUP(E1210,[1]!Species_table[[ID_new]:[Sci_name_new]],2,FALSE)</f>
        <v>Carangoides ferdau</v>
      </c>
      <c r="G1210" t="str">
        <f>VLOOKUP(E1210,[1]!Species_table[[ID_new]:[fam_new]],3,FALSE)</f>
        <v>CARANGIDAE</v>
      </c>
      <c r="H1210" t="s">
        <v>22</v>
      </c>
      <c r="I1210">
        <f t="shared" si="18"/>
        <v>1</v>
      </c>
      <c r="J1210">
        <v>0.45</v>
      </c>
      <c r="K1210">
        <v>1</v>
      </c>
      <c r="L1210">
        <v>6</v>
      </c>
      <c r="M1210">
        <v>37.228169999999999</v>
      </c>
      <c r="N1210">
        <v>20.90183</v>
      </c>
      <c r="O1210">
        <v>2</v>
      </c>
      <c r="Q1210" t="s">
        <v>38</v>
      </c>
      <c r="R1210" s="1">
        <v>41602.75</v>
      </c>
      <c r="S1210" s="1">
        <v>41603.25</v>
      </c>
      <c r="T1210">
        <v>12</v>
      </c>
      <c r="U1210">
        <v>328</v>
      </c>
      <c r="V1210">
        <v>329</v>
      </c>
      <c r="W1210">
        <v>18</v>
      </c>
      <c r="X1210">
        <v>6</v>
      </c>
    </row>
    <row r="1211" spans="1:24" x14ac:dyDescent="0.2">
      <c r="A1211">
        <v>2013005</v>
      </c>
      <c r="B1211">
        <v>141</v>
      </c>
      <c r="C1211">
        <v>2013005141</v>
      </c>
      <c r="D1211" t="s">
        <v>123</v>
      </c>
      <c r="E1211" t="str">
        <f>VLOOKUP(D1211,[1]!Species_table[[SpeciesID]:[ID_new]],5,FALSE)</f>
        <v>CARCS04</v>
      </c>
      <c r="F1211" t="str">
        <f>VLOOKUP(E1211,[1]!Species_table[[ID_new]:[Sci_name_new]],2,FALSE)</f>
        <v>Carangoides fulvoguttatus</v>
      </c>
      <c r="G1211" t="str">
        <f>VLOOKUP(E1211,[1]!Species_table[[ID_new]:[fam_new]],3,FALSE)</f>
        <v>CARANGIDAE</v>
      </c>
      <c r="H1211" t="s">
        <v>22</v>
      </c>
      <c r="I1211">
        <f t="shared" si="18"/>
        <v>1</v>
      </c>
      <c r="J1211">
        <v>1.1499999999999999</v>
      </c>
      <c r="K1211">
        <v>1</v>
      </c>
      <c r="L1211">
        <v>6</v>
      </c>
      <c r="M1211">
        <v>37.228169999999999</v>
      </c>
      <c r="N1211">
        <v>20.90183</v>
      </c>
      <c r="O1211">
        <v>2</v>
      </c>
      <c r="Q1211" t="s">
        <v>38</v>
      </c>
      <c r="R1211" s="1">
        <v>41602.75</v>
      </c>
      <c r="S1211" s="1">
        <v>41603.25</v>
      </c>
      <c r="T1211">
        <v>12</v>
      </c>
      <c r="U1211">
        <v>328</v>
      </c>
      <c r="V1211">
        <v>329</v>
      </c>
      <c r="W1211">
        <v>18</v>
      </c>
      <c r="X1211">
        <v>6</v>
      </c>
    </row>
    <row r="1212" spans="1:24" x14ac:dyDescent="0.2">
      <c r="A1212">
        <v>2013005</v>
      </c>
      <c r="B1212">
        <v>141</v>
      </c>
      <c r="C1212">
        <v>2013005141</v>
      </c>
      <c r="D1212" t="s">
        <v>70</v>
      </c>
      <c r="E1212" t="str">
        <f>VLOOKUP(D1212,[1]!Species_table[[SpeciesID]:[ID_new]],5,FALSE)</f>
        <v>CARCS13</v>
      </c>
      <c r="F1212" t="str">
        <f>VLOOKUP(E1212,[1]!Species_table[[ID_new]:[Sci_name_new]],2,FALSE)</f>
        <v>Carangoides bajad</v>
      </c>
      <c r="G1212" t="str">
        <f>VLOOKUP(E1212,[1]!Species_table[[ID_new]:[fam_new]],3,FALSE)</f>
        <v>CARANGIDAE</v>
      </c>
      <c r="H1212" t="s">
        <v>22</v>
      </c>
      <c r="I1212">
        <f t="shared" si="18"/>
        <v>1</v>
      </c>
      <c r="J1212">
        <v>4.1500000000000004</v>
      </c>
      <c r="K1212">
        <v>9</v>
      </c>
      <c r="L1212">
        <v>6</v>
      </c>
      <c r="M1212">
        <v>37.228169999999999</v>
      </c>
      <c r="N1212">
        <v>20.90183</v>
      </c>
      <c r="O1212">
        <v>2</v>
      </c>
      <c r="Q1212" t="s">
        <v>38</v>
      </c>
      <c r="R1212" s="1">
        <v>41602.75</v>
      </c>
      <c r="S1212" s="1">
        <v>41603.25</v>
      </c>
      <c r="T1212">
        <v>12</v>
      </c>
      <c r="U1212">
        <v>328</v>
      </c>
      <c r="V1212">
        <v>329</v>
      </c>
      <c r="W1212">
        <v>18</v>
      </c>
      <c r="X1212">
        <v>6</v>
      </c>
    </row>
    <row r="1213" spans="1:24" x14ac:dyDescent="0.2">
      <c r="A1213">
        <v>2013005</v>
      </c>
      <c r="B1213">
        <v>141</v>
      </c>
      <c r="C1213">
        <v>2013005141</v>
      </c>
      <c r="D1213" t="s">
        <v>21</v>
      </c>
      <c r="E1213" t="str">
        <f>VLOOKUP(D1213,[1]!Species_table[[SpeciesID]:[ID_new]],5,FALSE)</f>
        <v>CARSC04</v>
      </c>
      <c r="F1213" t="str">
        <f>VLOOKUP(E1213,[1]!Species_table[[ID_new]:[Sci_name_new]],2,FALSE)</f>
        <v>Scomberoides lysan</v>
      </c>
      <c r="G1213" t="str">
        <f>VLOOKUP(E1213,[1]!Species_table[[ID_new]:[fam_new]],3,FALSE)</f>
        <v>CARANGIDAE</v>
      </c>
      <c r="H1213" t="s">
        <v>22</v>
      </c>
      <c r="I1213">
        <f t="shared" si="18"/>
        <v>1</v>
      </c>
      <c r="J1213">
        <v>0.32</v>
      </c>
      <c r="K1213">
        <v>1</v>
      </c>
      <c r="L1213">
        <v>6</v>
      </c>
      <c r="M1213">
        <v>37.228169999999999</v>
      </c>
      <c r="N1213">
        <v>20.90183</v>
      </c>
      <c r="O1213">
        <v>2</v>
      </c>
      <c r="Q1213" t="s">
        <v>38</v>
      </c>
      <c r="R1213" s="1">
        <v>41602.75</v>
      </c>
      <c r="S1213" s="1">
        <v>41603.25</v>
      </c>
      <c r="T1213">
        <v>12</v>
      </c>
      <c r="U1213">
        <v>328</v>
      </c>
      <c r="V1213">
        <v>329</v>
      </c>
      <c r="W1213">
        <v>18</v>
      </c>
      <c r="X1213">
        <v>6</v>
      </c>
    </row>
    <row r="1214" spans="1:24" x14ac:dyDescent="0.2">
      <c r="A1214">
        <v>2013005</v>
      </c>
      <c r="B1214">
        <v>141</v>
      </c>
      <c r="C1214">
        <v>2013005141</v>
      </c>
      <c r="D1214" t="s">
        <v>49</v>
      </c>
      <c r="E1214" t="str">
        <f>VLOOKUP(D1214,[1]!Species_table[[SpeciesID]:[ID_new]],5,FALSE)</f>
        <v>CHRCH01</v>
      </c>
      <c r="F1214" t="str">
        <f>VLOOKUP(E1214,[1]!Species_table[[ID_new]:[Sci_name_new]],2,FALSE)</f>
        <v>Chirocentrus dorab</v>
      </c>
      <c r="G1214" t="str">
        <f>VLOOKUP(E1214,[1]!Species_table[[ID_new]:[fam_new]],3,FALSE)</f>
        <v>CHIROCENTRIDAE</v>
      </c>
      <c r="H1214" t="s">
        <v>50</v>
      </c>
      <c r="I1214">
        <f t="shared" si="18"/>
        <v>1</v>
      </c>
      <c r="J1214">
        <v>3.38</v>
      </c>
      <c r="K1214">
        <v>4</v>
      </c>
      <c r="L1214">
        <v>6</v>
      </c>
      <c r="M1214">
        <v>37.228169999999999</v>
      </c>
      <c r="N1214">
        <v>20.90183</v>
      </c>
      <c r="O1214">
        <v>2</v>
      </c>
      <c r="Q1214" t="s">
        <v>38</v>
      </c>
      <c r="R1214" s="1">
        <v>41602.75</v>
      </c>
      <c r="S1214" s="1">
        <v>41603.25</v>
      </c>
      <c r="T1214">
        <v>12</v>
      </c>
      <c r="U1214">
        <v>328</v>
      </c>
      <c r="V1214">
        <v>329</v>
      </c>
      <c r="W1214">
        <v>18</v>
      </c>
      <c r="X1214">
        <v>6</v>
      </c>
    </row>
    <row r="1215" spans="1:24" x14ac:dyDescent="0.2">
      <c r="A1215">
        <v>2013005</v>
      </c>
      <c r="B1215">
        <v>141</v>
      </c>
      <c r="C1215">
        <v>2013005141</v>
      </c>
      <c r="D1215" t="s">
        <v>137</v>
      </c>
      <c r="E1215" t="str">
        <f>VLOOKUP(D1215,[1]!Species_table[[SpeciesID]:[ID_new]],5,FALSE)</f>
        <v>ECNEC01</v>
      </c>
      <c r="F1215" t="str">
        <f>VLOOKUP(E1215,[1]!Species_table[[ID_new]:[Sci_name_new]],2,FALSE)</f>
        <v>Echeneis naucrates</v>
      </c>
      <c r="G1215" t="str">
        <f>VLOOKUP(E1215,[1]!Species_table[[ID_new]:[fam_new]],3,FALSE)</f>
        <v>ECHENEIDIDAE</v>
      </c>
      <c r="H1215" t="s">
        <v>27</v>
      </c>
      <c r="I1215">
        <f t="shared" si="18"/>
        <v>0</v>
      </c>
      <c r="J1215">
        <v>0.99</v>
      </c>
      <c r="K1215">
        <v>1</v>
      </c>
      <c r="L1215">
        <v>6</v>
      </c>
      <c r="M1215">
        <v>37.228169999999999</v>
      </c>
      <c r="N1215">
        <v>20.90183</v>
      </c>
      <c r="O1215">
        <v>2</v>
      </c>
      <c r="Q1215" t="s">
        <v>38</v>
      </c>
      <c r="R1215" s="1">
        <v>41602.75</v>
      </c>
      <c r="S1215" s="1">
        <v>41603.25</v>
      </c>
      <c r="T1215">
        <v>12</v>
      </c>
      <c r="U1215">
        <v>328</v>
      </c>
      <c r="V1215">
        <v>329</v>
      </c>
      <c r="W1215">
        <v>18</v>
      </c>
      <c r="X1215">
        <v>6</v>
      </c>
    </row>
    <row r="1216" spans="1:24" x14ac:dyDescent="0.2">
      <c r="A1216">
        <v>2013005</v>
      </c>
      <c r="B1216">
        <v>141</v>
      </c>
      <c r="C1216">
        <v>2013005141</v>
      </c>
      <c r="D1216" t="s">
        <v>127</v>
      </c>
      <c r="E1216" t="str">
        <f>VLOOKUP(D1216,[1]!Species_table[[SpeciesID]:[ID_new]],5,FALSE)</f>
        <v>GERGE02</v>
      </c>
      <c r="F1216" t="str">
        <f>VLOOKUP(E1216,[1]!Species_table[[ID_new]:[Sci_name_new]],2,FALSE)</f>
        <v>Gerres oyena</v>
      </c>
      <c r="G1216" t="str">
        <f>VLOOKUP(E1216,[1]!Species_table[[ID_new]:[fam_new]],3,FALSE)</f>
        <v>GERREIDAE</v>
      </c>
      <c r="H1216" t="s">
        <v>27</v>
      </c>
      <c r="I1216">
        <f t="shared" si="18"/>
        <v>0</v>
      </c>
      <c r="J1216">
        <v>0.69</v>
      </c>
      <c r="K1216">
        <v>3</v>
      </c>
      <c r="L1216">
        <v>6</v>
      </c>
      <c r="M1216">
        <v>37.228169999999999</v>
      </c>
      <c r="N1216">
        <v>20.90183</v>
      </c>
      <c r="O1216">
        <v>2</v>
      </c>
      <c r="Q1216" t="s">
        <v>38</v>
      </c>
      <c r="R1216" s="1">
        <v>41602.75</v>
      </c>
      <c r="S1216" s="1">
        <v>41603.25</v>
      </c>
      <c r="T1216">
        <v>12</v>
      </c>
      <c r="U1216">
        <v>328</v>
      </c>
      <c r="V1216">
        <v>329</v>
      </c>
      <c r="W1216">
        <v>18</v>
      </c>
      <c r="X1216">
        <v>6</v>
      </c>
    </row>
    <row r="1217" spans="1:24" x14ac:dyDescent="0.2">
      <c r="A1217">
        <v>2013005</v>
      </c>
      <c r="B1217">
        <v>141</v>
      </c>
      <c r="C1217">
        <v>2013005141</v>
      </c>
      <c r="D1217" t="s">
        <v>101</v>
      </c>
      <c r="E1217" t="str">
        <f>VLOOKUP(D1217,[1]!Species_table[[SpeciesID]:[ID_new]],5,FALSE)</f>
        <v>LETGY02</v>
      </c>
      <c r="F1217" t="str">
        <f>VLOOKUP(E1217,[1]!Species_table[[ID_new]:[Sci_name_new]],2,FALSE)</f>
        <v>Gymnocranius grandoculis</v>
      </c>
      <c r="G1217" t="str">
        <f>VLOOKUP(E1217,[1]!Species_table[[ID_new]:[fam_new]],3,FALSE)</f>
        <v>LETHRINIDAE</v>
      </c>
      <c r="H1217" t="s">
        <v>44</v>
      </c>
      <c r="I1217">
        <f t="shared" si="18"/>
        <v>1</v>
      </c>
      <c r="J1217">
        <v>0.39</v>
      </c>
      <c r="K1217">
        <v>3</v>
      </c>
      <c r="L1217">
        <v>6</v>
      </c>
      <c r="M1217">
        <v>37.228169999999999</v>
      </c>
      <c r="N1217">
        <v>20.90183</v>
      </c>
      <c r="O1217">
        <v>2</v>
      </c>
      <c r="Q1217" t="s">
        <v>38</v>
      </c>
      <c r="R1217" s="1">
        <v>41602.75</v>
      </c>
      <c r="S1217" s="1">
        <v>41603.25</v>
      </c>
      <c r="T1217">
        <v>12</v>
      </c>
      <c r="U1217">
        <v>328</v>
      </c>
      <c r="V1217">
        <v>329</v>
      </c>
      <c r="W1217">
        <v>18</v>
      </c>
      <c r="X1217">
        <v>6</v>
      </c>
    </row>
    <row r="1218" spans="1:24" x14ac:dyDescent="0.2">
      <c r="A1218">
        <v>2013005</v>
      </c>
      <c r="B1218">
        <v>141</v>
      </c>
      <c r="C1218">
        <v>2013005141</v>
      </c>
      <c r="D1218" t="s">
        <v>45</v>
      </c>
      <c r="E1218" t="str">
        <f>VLOOKUP(D1218,[1]!Species_table[[SpeciesID]:[ID_new]],5,FALSE)</f>
        <v>LETLE02</v>
      </c>
      <c r="F1218" t="str">
        <f>VLOOKUP(E1218,[1]!Species_table[[ID_new]:[Sci_name_new]],2,FALSE)</f>
        <v>Lethrinus lentjan</v>
      </c>
      <c r="G1218" t="str">
        <f>VLOOKUP(E1218,[1]!Species_table[[ID_new]:[fam_new]],3,FALSE)</f>
        <v>LETHRINIDAE</v>
      </c>
      <c r="H1218" t="s">
        <v>44</v>
      </c>
      <c r="I1218">
        <f t="shared" ref="I1218:I1281" si="19">IF(G1218=H1218,1,0)</f>
        <v>1</v>
      </c>
      <c r="J1218">
        <v>3.4</v>
      </c>
      <c r="K1218">
        <v>14</v>
      </c>
      <c r="L1218">
        <v>6</v>
      </c>
      <c r="M1218">
        <v>37.228169999999999</v>
      </c>
      <c r="N1218">
        <v>20.90183</v>
      </c>
      <c r="O1218">
        <v>2</v>
      </c>
      <c r="Q1218" t="s">
        <v>38</v>
      </c>
      <c r="R1218" s="1">
        <v>41602.75</v>
      </c>
      <c r="S1218" s="1">
        <v>41603.25</v>
      </c>
      <c r="T1218">
        <v>12</v>
      </c>
      <c r="U1218">
        <v>328</v>
      </c>
      <c r="V1218">
        <v>329</v>
      </c>
      <c r="W1218">
        <v>18</v>
      </c>
      <c r="X1218">
        <v>6</v>
      </c>
    </row>
    <row r="1219" spans="1:24" x14ac:dyDescent="0.2">
      <c r="A1219">
        <v>2013005</v>
      </c>
      <c r="B1219">
        <v>141</v>
      </c>
      <c r="C1219">
        <v>2013005141</v>
      </c>
      <c r="D1219" t="s">
        <v>59</v>
      </c>
      <c r="E1219" t="str">
        <f>VLOOKUP(D1219,[1]!Species_table[[SpeciesID]:[ID_new]],5,FALSE)</f>
        <v>LETLE05</v>
      </c>
      <c r="F1219" t="str">
        <f>VLOOKUP(E1219,[1]!Species_table[[ID_new]:[Sci_name_new]],2,FALSE)</f>
        <v xml:space="preserve">Lethrinus elongatus </v>
      </c>
      <c r="G1219" t="str">
        <f>VLOOKUP(E1219,[1]!Species_table[[ID_new]:[fam_new]],3,FALSE)</f>
        <v>LETHRINIDAE</v>
      </c>
      <c r="H1219" t="s">
        <v>44</v>
      </c>
      <c r="I1219">
        <f t="shared" si="19"/>
        <v>1</v>
      </c>
      <c r="J1219">
        <v>2.2799999999999998</v>
      </c>
      <c r="K1219">
        <v>7</v>
      </c>
      <c r="L1219">
        <v>6</v>
      </c>
      <c r="M1219">
        <v>37.228169999999999</v>
      </c>
      <c r="N1219">
        <v>20.90183</v>
      </c>
      <c r="O1219">
        <v>2</v>
      </c>
      <c r="Q1219" t="s">
        <v>38</v>
      </c>
      <c r="R1219" s="1">
        <v>41602.75</v>
      </c>
      <c r="S1219" s="1">
        <v>41603.25</v>
      </c>
      <c r="T1219">
        <v>12</v>
      </c>
      <c r="U1219">
        <v>328</v>
      </c>
      <c r="V1219">
        <v>329</v>
      </c>
      <c r="W1219">
        <v>18</v>
      </c>
      <c r="X1219">
        <v>6</v>
      </c>
    </row>
    <row r="1220" spans="1:24" x14ac:dyDescent="0.2">
      <c r="A1220">
        <v>2013005</v>
      </c>
      <c r="B1220">
        <v>141</v>
      </c>
      <c r="C1220">
        <v>2013005141</v>
      </c>
      <c r="D1220" t="s">
        <v>97</v>
      </c>
      <c r="E1220" t="str">
        <f>VLOOKUP(D1220,[1]!Species_table[[SpeciesID]:[ID_new]],5,FALSE)</f>
        <v>SCMRA01</v>
      </c>
      <c r="F1220" t="str">
        <f>VLOOKUP(E1220,[1]!Species_table[[ID_new]:[Sci_name_new]],2,FALSE)</f>
        <v>Rastrelliger kanagurta</v>
      </c>
      <c r="G1220" t="str">
        <f>VLOOKUP(E1220,[1]!Species_table[[ID_new]:[fam_new]],3,FALSE)</f>
        <v>SCOMBRIDAE</v>
      </c>
      <c r="H1220" t="s">
        <v>25</v>
      </c>
      <c r="I1220">
        <f t="shared" si="19"/>
        <v>1</v>
      </c>
      <c r="J1220">
        <v>0.61</v>
      </c>
      <c r="K1220">
        <v>4</v>
      </c>
      <c r="L1220">
        <v>6</v>
      </c>
      <c r="M1220">
        <v>37.228169999999999</v>
      </c>
      <c r="N1220">
        <v>20.90183</v>
      </c>
      <c r="O1220">
        <v>2</v>
      </c>
      <c r="Q1220" t="s">
        <v>38</v>
      </c>
      <c r="R1220" s="1">
        <v>41602.75</v>
      </c>
      <c r="S1220" s="1">
        <v>41603.25</v>
      </c>
      <c r="T1220">
        <v>12</v>
      </c>
      <c r="U1220">
        <v>328</v>
      </c>
      <c r="V1220">
        <v>329</v>
      </c>
      <c r="W1220">
        <v>18</v>
      </c>
      <c r="X1220">
        <v>6</v>
      </c>
    </row>
    <row r="1221" spans="1:24" x14ac:dyDescent="0.2">
      <c r="A1221">
        <v>2013005</v>
      </c>
      <c r="B1221">
        <v>141</v>
      </c>
      <c r="C1221">
        <v>2013005141</v>
      </c>
      <c r="D1221" t="s">
        <v>90</v>
      </c>
      <c r="E1221" t="str">
        <f>VLOOKUP(D1221,[1]!Species_table[[SpeciesID]:[ID_new]],5,FALSE)</f>
        <v>SPHSP20</v>
      </c>
      <c r="F1221" t="str">
        <f>VLOOKUP(E1221,[1]!Species_table[[ID_new]:[Sci_name_new]],2,FALSE)</f>
        <v>Sphyraena qenie</v>
      </c>
      <c r="G1221" t="str">
        <f>VLOOKUP(E1221,[1]!Species_table[[ID_new]:[fam_new]],3,FALSE)</f>
        <v>SPHYRAENIDAE</v>
      </c>
      <c r="H1221" t="s">
        <v>27</v>
      </c>
      <c r="I1221">
        <f t="shared" si="19"/>
        <v>0</v>
      </c>
      <c r="J1221">
        <v>1.76</v>
      </c>
      <c r="K1221">
        <v>2</v>
      </c>
      <c r="L1221">
        <v>6</v>
      </c>
      <c r="M1221">
        <v>37.228169999999999</v>
      </c>
      <c r="N1221">
        <v>20.90183</v>
      </c>
      <c r="O1221">
        <v>2</v>
      </c>
      <c r="Q1221" t="s">
        <v>38</v>
      </c>
      <c r="R1221" s="1">
        <v>41602.75</v>
      </c>
      <c r="S1221" s="1">
        <v>41603.25</v>
      </c>
      <c r="T1221">
        <v>12</v>
      </c>
      <c r="U1221">
        <v>328</v>
      </c>
      <c r="V1221">
        <v>329</v>
      </c>
      <c r="W1221">
        <v>18</v>
      </c>
      <c r="X1221">
        <v>6</v>
      </c>
    </row>
    <row r="1222" spans="1:24" x14ac:dyDescent="0.2">
      <c r="A1222">
        <v>2013005</v>
      </c>
      <c r="B1222">
        <v>142</v>
      </c>
      <c r="C1222">
        <v>2013005142</v>
      </c>
      <c r="D1222" t="s">
        <v>183</v>
      </c>
      <c r="E1222" t="str">
        <f>VLOOKUP(D1222,[1]!Species_table[[SpeciesID]:[ID_new]],5,FALSE)</f>
        <v>ACAAC33</v>
      </c>
      <c r="F1222" t="str">
        <f>VLOOKUP(E1222,[1]!Species_table[[ID_new]:[Sci_name_new]],2,FALSE)</f>
        <v>Acanthurus sohal</v>
      </c>
      <c r="G1222" t="str">
        <f>VLOOKUP(E1222,[1]!Species_table[[ID_new]:[fam_new]],3,FALSE)</f>
        <v>ACANTHURIDAE</v>
      </c>
      <c r="H1222" t="s">
        <v>78</v>
      </c>
      <c r="I1222">
        <f t="shared" si="19"/>
        <v>1</v>
      </c>
      <c r="J1222">
        <v>0.13</v>
      </c>
      <c r="K1222">
        <v>2</v>
      </c>
      <c r="L1222">
        <v>1</v>
      </c>
      <c r="M1222">
        <v>37.2575</v>
      </c>
      <c r="N1222">
        <v>20.904499999999999</v>
      </c>
      <c r="O1222">
        <v>2</v>
      </c>
      <c r="Q1222" t="s">
        <v>140</v>
      </c>
      <c r="R1222" s="1">
        <v>41602.75</v>
      </c>
      <c r="S1222" s="1">
        <v>41603.25</v>
      </c>
      <c r="T1222">
        <v>12</v>
      </c>
      <c r="U1222">
        <v>328</v>
      </c>
      <c r="V1222">
        <v>329</v>
      </c>
      <c r="W1222">
        <v>18</v>
      </c>
      <c r="X1222">
        <v>6</v>
      </c>
    </row>
    <row r="1223" spans="1:24" x14ac:dyDescent="0.2">
      <c r="A1223">
        <v>2013005</v>
      </c>
      <c r="B1223">
        <v>142</v>
      </c>
      <c r="C1223">
        <v>2013005142</v>
      </c>
      <c r="D1223" t="s">
        <v>184</v>
      </c>
      <c r="E1223" t="str">
        <f>VLOOKUP(D1223,[1]!Species_table[[SpeciesID]:[ID_new]],5,FALSE)</f>
        <v>BELTY01</v>
      </c>
      <c r="F1223" t="str">
        <f>VLOOKUP(E1223,[1]!Species_table[[ID_new]:[Sci_name_new]],2,FALSE)</f>
        <v>Tylosurus crocodilus crocodil.</v>
      </c>
      <c r="G1223" t="str">
        <f>VLOOKUP(E1223,[1]!Species_table[[ID_new]:[fam_new]],3,FALSE)</f>
        <v>BELONIDAE</v>
      </c>
      <c r="H1223" t="s">
        <v>27</v>
      </c>
      <c r="I1223">
        <f t="shared" si="19"/>
        <v>0</v>
      </c>
      <c r="J1223">
        <v>0.56999999999999995</v>
      </c>
      <c r="K1223">
        <v>1</v>
      </c>
      <c r="L1223">
        <v>1</v>
      </c>
      <c r="M1223">
        <v>37.2575</v>
      </c>
      <c r="N1223">
        <v>20.904499999999999</v>
      </c>
      <c r="O1223">
        <v>2</v>
      </c>
      <c r="Q1223" t="s">
        <v>140</v>
      </c>
      <c r="R1223" s="1">
        <v>41602.75</v>
      </c>
      <c r="S1223" s="1">
        <v>41603.25</v>
      </c>
      <c r="T1223">
        <v>12</v>
      </c>
      <c r="U1223">
        <v>328</v>
      </c>
      <c r="V1223">
        <v>329</v>
      </c>
      <c r="W1223">
        <v>18</v>
      </c>
      <c r="X1223">
        <v>6</v>
      </c>
    </row>
    <row r="1224" spans="1:24" x14ac:dyDescent="0.2">
      <c r="A1224">
        <v>2013005</v>
      </c>
      <c r="B1224">
        <v>142</v>
      </c>
      <c r="C1224">
        <v>2013005142</v>
      </c>
      <c r="D1224" t="s">
        <v>185</v>
      </c>
      <c r="E1224" t="str">
        <f>VLOOKUP(D1224,[1]!Species_table[[SpeciesID]:[ID_new]],5,FALSE)</f>
        <v>BELTY07</v>
      </c>
      <c r="F1224" t="str">
        <f>VLOOKUP(E1224,[1]!Species_table[[ID_new]:[Sci_name_new]],2,FALSE)</f>
        <v>Tylosurus acus rafale</v>
      </c>
      <c r="G1224" t="str">
        <f>VLOOKUP(E1224,[1]!Species_table[[ID_new]:[fam_new]],3,FALSE)</f>
        <v>BELONIDAE</v>
      </c>
      <c r="H1224" t="s">
        <v>27</v>
      </c>
      <c r="I1224">
        <f t="shared" si="19"/>
        <v>0</v>
      </c>
      <c r="J1224">
        <v>0.4</v>
      </c>
      <c r="K1224">
        <v>1</v>
      </c>
      <c r="L1224">
        <v>1</v>
      </c>
      <c r="M1224">
        <v>37.2575</v>
      </c>
      <c r="N1224">
        <v>20.904499999999999</v>
      </c>
      <c r="O1224">
        <v>2</v>
      </c>
      <c r="Q1224" t="s">
        <v>140</v>
      </c>
      <c r="R1224" s="1">
        <v>41602.75</v>
      </c>
      <c r="S1224" s="1">
        <v>41603.25</v>
      </c>
      <c r="T1224">
        <v>12</v>
      </c>
      <c r="U1224">
        <v>328</v>
      </c>
      <c r="V1224">
        <v>329</v>
      </c>
      <c r="W1224">
        <v>18</v>
      </c>
      <c r="X1224">
        <v>6</v>
      </c>
    </row>
    <row r="1225" spans="1:24" x14ac:dyDescent="0.2">
      <c r="A1225">
        <v>2013005</v>
      </c>
      <c r="B1225">
        <v>142</v>
      </c>
      <c r="C1225">
        <v>2013005142</v>
      </c>
      <c r="D1225" t="s">
        <v>123</v>
      </c>
      <c r="E1225" t="str">
        <f>VLOOKUP(D1225,[1]!Species_table[[SpeciesID]:[ID_new]],5,FALSE)</f>
        <v>CARCS04</v>
      </c>
      <c r="F1225" t="str">
        <f>VLOOKUP(E1225,[1]!Species_table[[ID_new]:[Sci_name_new]],2,FALSE)</f>
        <v>Carangoides fulvoguttatus</v>
      </c>
      <c r="G1225" t="str">
        <f>VLOOKUP(E1225,[1]!Species_table[[ID_new]:[fam_new]],3,FALSE)</f>
        <v>CARANGIDAE</v>
      </c>
      <c r="H1225" t="s">
        <v>22</v>
      </c>
      <c r="I1225">
        <f t="shared" si="19"/>
        <v>1</v>
      </c>
      <c r="J1225">
        <v>0.96</v>
      </c>
      <c r="K1225">
        <v>1</v>
      </c>
      <c r="L1225">
        <v>1</v>
      </c>
      <c r="M1225">
        <v>37.2575</v>
      </c>
      <c r="N1225">
        <v>20.904499999999999</v>
      </c>
      <c r="O1225">
        <v>2</v>
      </c>
      <c r="Q1225" t="s">
        <v>140</v>
      </c>
      <c r="R1225" s="1">
        <v>41602.75</v>
      </c>
      <c r="S1225" s="1">
        <v>41603.25</v>
      </c>
      <c r="T1225">
        <v>12</v>
      </c>
      <c r="U1225">
        <v>328</v>
      </c>
      <c r="V1225">
        <v>329</v>
      </c>
      <c r="W1225">
        <v>18</v>
      </c>
      <c r="X1225">
        <v>6</v>
      </c>
    </row>
    <row r="1226" spans="1:24" x14ac:dyDescent="0.2">
      <c r="A1226">
        <v>2013005</v>
      </c>
      <c r="B1226">
        <v>142</v>
      </c>
      <c r="C1226">
        <v>2013005142</v>
      </c>
      <c r="D1226" t="s">
        <v>101</v>
      </c>
      <c r="E1226" t="str">
        <f>VLOOKUP(D1226,[1]!Species_table[[SpeciesID]:[ID_new]],5,FALSE)</f>
        <v>LETGY02</v>
      </c>
      <c r="F1226" t="str">
        <f>VLOOKUP(E1226,[1]!Species_table[[ID_new]:[Sci_name_new]],2,FALSE)</f>
        <v>Gymnocranius grandoculis</v>
      </c>
      <c r="G1226" t="str">
        <f>VLOOKUP(E1226,[1]!Species_table[[ID_new]:[fam_new]],3,FALSE)</f>
        <v>LETHRINIDAE</v>
      </c>
      <c r="H1226" t="s">
        <v>44</v>
      </c>
      <c r="I1226">
        <f t="shared" si="19"/>
        <v>1</v>
      </c>
      <c r="J1226">
        <v>0.15</v>
      </c>
      <c r="K1226">
        <v>1</v>
      </c>
      <c r="L1226">
        <v>1</v>
      </c>
      <c r="M1226">
        <v>37.2575</v>
      </c>
      <c r="N1226">
        <v>20.904499999999999</v>
      </c>
      <c r="O1226">
        <v>2</v>
      </c>
      <c r="Q1226" t="s">
        <v>140</v>
      </c>
      <c r="R1226" s="1">
        <v>41602.75</v>
      </c>
      <c r="S1226" s="1">
        <v>41603.25</v>
      </c>
      <c r="T1226">
        <v>12</v>
      </c>
      <c r="U1226">
        <v>328</v>
      </c>
      <c r="V1226">
        <v>329</v>
      </c>
      <c r="W1226">
        <v>18</v>
      </c>
      <c r="X1226">
        <v>6</v>
      </c>
    </row>
    <row r="1227" spans="1:24" x14ac:dyDescent="0.2">
      <c r="A1227">
        <v>2013005</v>
      </c>
      <c r="B1227">
        <v>142</v>
      </c>
      <c r="C1227">
        <v>2013005142</v>
      </c>
      <c r="D1227" t="s">
        <v>141</v>
      </c>
      <c r="E1227" t="str">
        <f>VLOOKUP(D1227,[1]!Species_table[[SpeciesID]:[ID_new]],5,FALSE)</f>
        <v>LETLE15</v>
      </c>
      <c r="F1227" t="str">
        <f>VLOOKUP(E1227,[1]!Species_table[[ID_new]:[Sci_name_new]],2,FALSE)</f>
        <v>Lethrinus harak</v>
      </c>
      <c r="G1227" t="str">
        <f>VLOOKUP(E1227,[1]!Species_table[[ID_new]:[fam_new]],3,FALSE)</f>
        <v>LETHRINIDAE</v>
      </c>
      <c r="H1227" t="s">
        <v>44</v>
      </c>
      <c r="I1227">
        <f t="shared" si="19"/>
        <v>1</v>
      </c>
      <c r="J1227">
        <v>0.59</v>
      </c>
      <c r="K1227">
        <v>2</v>
      </c>
      <c r="L1227">
        <v>1</v>
      </c>
      <c r="M1227">
        <v>37.2575</v>
      </c>
      <c r="N1227">
        <v>20.904499999999999</v>
      </c>
      <c r="O1227">
        <v>2</v>
      </c>
      <c r="Q1227" t="s">
        <v>140</v>
      </c>
      <c r="R1227" s="1">
        <v>41602.75</v>
      </c>
      <c r="S1227" s="1">
        <v>41603.25</v>
      </c>
      <c r="T1227">
        <v>12</v>
      </c>
      <c r="U1227">
        <v>328</v>
      </c>
      <c r="V1227">
        <v>329</v>
      </c>
      <c r="W1227">
        <v>18</v>
      </c>
      <c r="X1227">
        <v>6</v>
      </c>
    </row>
    <row r="1228" spans="1:24" x14ac:dyDescent="0.2">
      <c r="A1228">
        <v>2013005</v>
      </c>
      <c r="B1228">
        <v>142</v>
      </c>
      <c r="C1228">
        <v>2013005142</v>
      </c>
      <c r="D1228" t="s">
        <v>142</v>
      </c>
      <c r="E1228" t="str">
        <f>VLOOKUP(D1228,[1]!Species_table[[SpeciesID]:[ID_new]],5,FALSE)</f>
        <v>LETLE29</v>
      </c>
      <c r="F1228" t="str">
        <f>VLOOKUP(E1228,[1]!Species_table[[ID_new]:[Sci_name_new]],2,FALSE)</f>
        <v>Lethrinus xanthochilus</v>
      </c>
      <c r="G1228" t="str">
        <f>VLOOKUP(E1228,[1]!Species_table[[ID_new]:[fam_new]],3,FALSE)</f>
        <v>LETHRINIDAE</v>
      </c>
      <c r="H1228" t="s">
        <v>44</v>
      </c>
      <c r="I1228">
        <f t="shared" si="19"/>
        <v>1</v>
      </c>
      <c r="J1228">
        <v>0.76</v>
      </c>
      <c r="K1228">
        <v>1</v>
      </c>
      <c r="L1228">
        <v>1</v>
      </c>
      <c r="M1228">
        <v>37.2575</v>
      </c>
      <c r="N1228">
        <v>20.904499999999999</v>
      </c>
      <c r="O1228">
        <v>2</v>
      </c>
      <c r="Q1228" t="s">
        <v>140</v>
      </c>
      <c r="R1228" s="1">
        <v>41602.75</v>
      </c>
      <c r="S1228" s="1">
        <v>41603.25</v>
      </c>
      <c r="T1228">
        <v>12</v>
      </c>
      <c r="U1228">
        <v>328</v>
      </c>
      <c r="V1228">
        <v>329</v>
      </c>
      <c r="W1228">
        <v>18</v>
      </c>
      <c r="X1228">
        <v>6</v>
      </c>
    </row>
    <row r="1229" spans="1:24" x14ac:dyDescent="0.2">
      <c r="A1229">
        <v>2013005</v>
      </c>
      <c r="B1229">
        <v>142</v>
      </c>
      <c r="C1229">
        <v>2013005142</v>
      </c>
      <c r="D1229" t="s">
        <v>73</v>
      </c>
      <c r="E1229" t="str">
        <f>VLOOKUP(D1229,[1]!Species_table[[SpeciesID]:[ID_new]],5,FALSE)</f>
        <v>LUTLU18</v>
      </c>
      <c r="F1229" t="str">
        <f>VLOOKUP(E1229,[1]!Species_table[[ID_new]:[Sci_name_new]],2,FALSE)</f>
        <v>Lutjanus kasmira</v>
      </c>
      <c r="G1229" t="str">
        <f>VLOOKUP(E1229,[1]!Species_table[[ID_new]:[fam_new]],3,FALSE)</f>
        <v>LUTJANIDAE</v>
      </c>
      <c r="H1229" t="s">
        <v>29</v>
      </c>
      <c r="I1229">
        <f t="shared" si="19"/>
        <v>1</v>
      </c>
      <c r="J1229">
        <v>0.46</v>
      </c>
      <c r="K1229">
        <v>3</v>
      </c>
      <c r="L1229">
        <v>1</v>
      </c>
      <c r="M1229">
        <v>37.2575</v>
      </c>
      <c r="N1229">
        <v>20.904499999999999</v>
      </c>
      <c r="O1229">
        <v>2</v>
      </c>
      <c r="Q1229" t="s">
        <v>140</v>
      </c>
      <c r="R1229" s="1">
        <v>41602.75</v>
      </c>
      <c r="S1229" s="1">
        <v>41603.25</v>
      </c>
      <c r="T1229">
        <v>12</v>
      </c>
      <c r="U1229">
        <v>328</v>
      </c>
      <c r="V1229">
        <v>329</v>
      </c>
      <c r="W1229">
        <v>18</v>
      </c>
      <c r="X1229">
        <v>6</v>
      </c>
    </row>
    <row r="1230" spans="1:24" x14ac:dyDescent="0.2">
      <c r="A1230">
        <v>2013005</v>
      </c>
      <c r="B1230">
        <v>142</v>
      </c>
      <c r="C1230">
        <v>2013005142</v>
      </c>
      <c r="D1230" t="s">
        <v>65</v>
      </c>
      <c r="E1230" t="str">
        <f>VLOOKUP(D1230,[1]!Species_table[[SpeciesID]:[ID_new]],5,FALSE)</f>
        <v>LUTLU57</v>
      </c>
      <c r="F1230" t="str">
        <f>VLOOKUP(E1230,[1]!Species_table[[ID_new]:[Sci_name_new]],2,FALSE)</f>
        <v>Lutjanus monostigma</v>
      </c>
      <c r="G1230" t="str">
        <f>VLOOKUP(E1230,[1]!Species_table[[ID_new]:[fam_new]],3,FALSE)</f>
        <v>LUTJANIDAE</v>
      </c>
      <c r="H1230" t="s">
        <v>29</v>
      </c>
      <c r="I1230">
        <f t="shared" si="19"/>
        <v>1</v>
      </c>
      <c r="J1230">
        <v>0.18</v>
      </c>
      <c r="K1230">
        <v>1</v>
      </c>
      <c r="L1230">
        <v>1</v>
      </c>
      <c r="M1230">
        <v>37.2575</v>
      </c>
      <c r="N1230">
        <v>20.904499999999999</v>
      </c>
      <c r="O1230">
        <v>2</v>
      </c>
      <c r="Q1230" t="s">
        <v>140</v>
      </c>
      <c r="R1230" s="1">
        <v>41602.75</v>
      </c>
      <c r="S1230" s="1">
        <v>41603.25</v>
      </c>
      <c r="T1230">
        <v>12</v>
      </c>
      <c r="U1230">
        <v>328</v>
      </c>
      <c r="V1230">
        <v>329</v>
      </c>
      <c r="W1230">
        <v>18</v>
      </c>
      <c r="X1230">
        <v>6</v>
      </c>
    </row>
    <row r="1231" spans="1:24" x14ac:dyDescent="0.2">
      <c r="A1231">
        <v>2013005</v>
      </c>
      <c r="B1231">
        <v>142</v>
      </c>
      <c r="C1231">
        <v>2013005142</v>
      </c>
      <c r="D1231" t="s">
        <v>150</v>
      </c>
      <c r="E1231" t="str">
        <f>VLOOKUP(D1231,[1]!Species_table[[SpeciesID]:[ID_new]],5,FALSE)</f>
        <v>SIGSI24</v>
      </c>
      <c r="F1231" t="str">
        <f>VLOOKUP(E1231,[1]!Species_table[[ID_new]:[Sci_name_new]],2,FALSE)</f>
        <v>Siganus rivulatus</v>
      </c>
      <c r="G1231" t="str">
        <f>VLOOKUP(E1231,[1]!Species_table[[ID_new]:[fam_new]],3,FALSE)</f>
        <v>SIGANIDAE</v>
      </c>
      <c r="H1231" t="s">
        <v>27</v>
      </c>
      <c r="I1231">
        <f t="shared" si="19"/>
        <v>0</v>
      </c>
      <c r="J1231">
        <v>0.87</v>
      </c>
      <c r="K1231">
        <v>5</v>
      </c>
      <c r="L1231">
        <v>1</v>
      </c>
      <c r="M1231">
        <v>37.2575</v>
      </c>
      <c r="N1231">
        <v>20.904499999999999</v>
      </c>
      <c r="O1231">
        <v>2</v>
      </c>
      <c r="Q1231" t="s">
        <v>140</v>
      </c>
      <c r="R1231" s="1">
        <v>41602.75</v>
      </c>
      <c r="S1231" s="1">
        <v>41603.25</v>
      </c>
      <c r="T1231">
        <v>12</v>
      </c>
      <c r="U1231">
        <v>328</v>
      </c>
      <c r="V1231">
        <v>329</v>
      </c>
      <c r="W1231">
        <v>18</v>
      </c>
      <c r="X1231">
        <v>6</v>
      </c>
    </row>
    <row r="1232" spans="1:24" x14ac:dyDescent="0.2">
      <c r="A1232">
        <v>2013005</v>
      </c>
      <c r="B1232">
        <v>143</v>
      </c>
      <c r="C1232">
        <v>2013005143</v>
      </c>
      <c r="D1232" t="s">
        <v>45</v>
      </c>
      <c r="E1232" t="str">
        <f>VLOOKUP(D1232,[1]!Species_table[[SpeciesID]:[ID_new]],5,FALSE)</f>
        <v>LETLE02</v>
      </c>
      <c r="F1232" t="str">
        <f>VLOOKUP(E1232,[1]!Species_table[[ID_new]:[Sci_name_new]],2,FALSE)</f>
        <v>Lethrinus lentjan</v>
      </c>
      <c r="G1232" t="str">
        <f>VLOOKUP(E1232,[1]!Species_table[[ID_new]:[fam_new]],3,FALSE)</f>
        <v>LETHRINIDAE</v>
      </c>
      <c r="H1232" t="s">
        <v>44</v>
      </c>
      <c r="I1232">
        <f t="shared" si="19"/>
        <v>1</v>
      </c>
      <c r="J1232">
        <v>1.1299999999999999</v>
      </c>
      <c r="K1232">
        <v>2</v>
      </c>
      <c r="L1232">
        <v>26</v>
      </c>
      <c r="M1232">
        <v>37.255000000000003</v>
      </c>
      <c r="N1232">
        <v>20.90117</v>
      </c>
      <c r="O1232">
        <v>2</v>
      </c>
      <c r="Q1232" t="s">
        <v>23</v>
      </c>
      <c r="R1232" s="1">
        <v>41602.666666666664</v>
      </c>
      <c r="S1232" s="1">
        <v>41603.284722222219</v>
      </c>
      <c r="T1232">
        <v>14.833</v>
      </c>
      <c r="U1232">
        <v>328</v>
      </c>
      <c r="V1232">
        <v>329</v>
      </c>
      <c r="W1232">
        <v>16</v>
      </c>
      <c r="X1232">
        <v>6.8330000000000002</v>
      </c>
    </row>
    <row r="1233" spans="1:24" x14ac:dyDescent="0.2">
      <c r="A1233">
        <v>2013005</v>
      </c>
      <c r="B1233">
        <v>144</v>
      </c>
      <c r="C1233">
        <v>2013005144</v>
      </c>
      <c r="D1233" t="s">
        <v>45</v>
      </c>
      <c r="E1233" t="str">
        <f>VLOOKUP(D1233,[1]!Species_table[[SpeciesID]:[ID_new]],5,FALSE)</f>
        <v>LETLE02</v>
      </c>
      <c r="F1233" t="str">
        <f>VLOOKUP(E1233,[1]!Species_table[[ID_new]:[Sci_name_new]],2,FALSE)</f>
        <v>Lethrinus lentjan</v>
      </c>
      <c r="G1233" t="str">
        <f>VLOOKUP(E1233,[1]!Species_table[[ID_new]:[fam_new]],3,FALSE)</f>
        <v>LETHRINIDAE</v>
      </c>
      <c r="H1233" t="s">
        <v>44</v>
      </c>
      <c r="I1233">
        <f t="shared" si="19"/>
        <v>1</v>
      </c>
      <c r="J1233">
        <v>3.52</v>
      </c>
      <c r="K1233">
        <v>6</v>
      </c>
      <c r="L1233">
        <v>24</v>
      </c>
      <c r="M1233">
        <v>37.248669999999997</v>
      </c>
      <c r="N1233">
        <v>20.904170000000001</v>
      </c>
      <c r="O1233">
        <v>2</v>
      </c>
      <c r="Q1233" t="s">
        <v>23</v>
      </c>
      <c r="R1233" s="1">
        <v>41602.678472222222</v>
      </c>
      <c r="S1233" s="1">
        <v>41603.297222222223</v>
      </c>
      <c r="T1233">
        <v>14.85</v>
      </c>
      <c r="U1233">
        <v>328</v>
      </c>
      <c r="V1233">
        <v>329</v>
      </c>
      <c r="W1233">
        <v>16.283000000000001</v>
      </c>
      <c r="X1233">
        <v>7.133</v>
      </c>
    </row>
    <row r="1234" spans="1:24" x14ac:dyDescent="0.2">
      <c r="A1234">
        <v>2013005</v>
      </c>
      <c r="B1234">
        <v>145</v>
      </c>
      <c r="C1234">
        <v>2013005145</v>
      </c>
      <c r="D1234" t="s">
        <v>45</v>
      </c>
      <c r="E1234" t="str">
        <f>VLOOKUP(D1234,[1]!Species_table[[SpeciesID]:[ID_new]],5,FALSE)</f>
        <v>LETLE02</v>
      </c>
      <c r="F1234" t="str">
        <f>VLOOKUP(E1234,[1]!Species_table[[ID_new]:[Sci_name_new]],2,FALSE)</f>
        <v>Lethrinus lentjan</v>
      </c>
      <c r="G1234" t="str">
        <f>VLOOKUP(E1234,[1]!Species_table[[ID_new]:[fam_new]],3,FALSE)</f>
        <v>LETHRINIDAE</v>
      </c>
      <c r="H1234" t="s">
        <v>44</v>
      </c>
      <c r="I1234">
        <f t="shared" si="19"/>
        <v>1</v>
      </c>
      <c r="J1234">
        <v>1.708</v>
      </c>
      <c r="K1234">
        <v>3</v>
      </c>
      <c r="L1234">
        <v>22</v>
      </c>
      <c r="M1234">
        <v>37.247999999999998</v>
      </c>
      <c r="N1234">
        <v>20.89817</v>
      </c>
      <c r="O1234">
        <v>2</v>
      </c>
      <c r="Q1234" t="s">
        <v>23</v>
      </c>
      <c r="R1234" s="1">
        <v>41602.690972222219</v>
      </c>
      <c r="S1234" s="1">
        <v>41603.314583333333</v>
      </c>
      <c r="T1234">
        <v>14.967000000000001</v>
      </c>
      <c r="U1234">
        <v>328</v>
      </c>
      <c r="V1234">
        <v>329</v>
      </c>
      <c r="W1234">
        <v>16.582999999999998</v>
      </c>
      <c r="X1234">
        <v>7.55</v>
      </c>
    </row>
    <row r="1235" spans="1:24" x14ac:dyDescent="0.2">
      <c r="A1235">
        <v>2013005</v>
      </c>
      <c r="B1235">
        <v>146</v>
      </c>
      <c r="C1235">
        <v>2013005146</v>
      </c>
      <c r="D1235" t="s">
        <v>26</v>
      </c>
      <c r="E1235" t="str">
        <f>VLOOKUP(D1235,[1]!Species_table[[SpeciesID]:[ID_new]],5,FALSE)</f>
        <v>NOCATCH</v>
      </c>
      <c r="F1235" t="str">
        <f>VLOOKUP(E1235,[1]!Species_table[[ID_new]:[Sci_name_new]],2,FALSE)</f>
        <v>NO CATCH</v>
      </c>
      <c r="G1235" t="str">
        <f>VLOOKUP(E1235,[1]!Species_table[[ID_new]:[fam_new]],3,FALSE)</f>
        <v>NO CATCH</v>
      </c>
      <c r="H1235" t="s">
        <v>27</v>
      </c>
      <c r="I1235">
        <f t="shared" si="19"/>
        <v>0</v>
      </c>
      <c r="J1235">
        <v>0</v>
      </c>
      <c r="K1235">
        <v>0</v>
      </c>
      <c r="L1235">
        <v>18</v>
      </c>
      <c r="M1235">
        <v>37.237499999999997</v>
      </c>
      <c r="N1235">
        <v>20.898499999999999</v>
      </c>
      <c r="O1235">
        <v>2</v>
      </c>
      <c r="Q1235" t="s">
        <v>23</v>
      </c>
      <c r="R1235" s="1">
        <v>41602.696527777778</v>
      </c>
      <c r="S1235" s="1">
        <v>41603.317361111112</v>
      </c>
      <c r="T1235">
        <v>14.9</v>
      </c>
      <c r="U1235">
        <v>328</v>
      </c>
      <c r="V1235">
        <v>329</v>
      </c>
      <c r="W1235">
        <v>16.716999999999999</v>
      </c>
      <c r="X1235">
        <v>7.617</v>
      </c>
    </row>
    <row r="1236" spans="1:24" x14ac:dyDescent="0.2">
      <c r="A1236">
        <v>2013005</v>
      </c>
      <c r="B1236">
        <v>147</v>
      </c>
      <c r="C1236">
        <v>2013005147</v>
      </c>
      <c r="D1236" t="s">
        <v>26</v>
      </c>
      <c r="E1236" t="str">
        <f>VLOOKUP(D1236,[1]!Species_table[[SpeciesID]:[ID_new]],5,FALSE)</f>
        <v>NOCATCH</v>
      </c>
      <c r="F1236" t="str">
        <f>VLOOKUP(E1236,[1]!Species_table[[ID_new]:[Sci_name_new]],2,FALSE)</f>
        <v>NO CATCH</v>
      </c>
      <c r="G1236" t="str">
        <f>VLOOKUP(E1236,[1]!Species_table[[ID_new]:[fam_new]],3,FALSE)</f>
        <v>NO CATCH</v>
      </c>
      <c r="H1236" t="s">
        <v>27</v>
      </c>
      <c r="I1236">
        <f t="shared" si="19"/>
        <v>0</v>
      </c>
      <c r="J1236">
        <v>0</v>
      </c>
      <c r="K1236">
        <v>0</v>
      </c>
      <c r="L1236">
        <v>7</v>
      </c>
      <c r="M1236">
        <v>37.230330000000002</v>
      </c>
      <c r="N1236">
        <v>20.561170000000001</v>
      </c>
      <c r="O1236">
        <v>2</v>
      </c>
      <c r="Q1236" t="s">
        <v>23</v>
      </c>
      <c r="R1236" s="1">
        <v>41602.704861111109</v>
      </c>
      <c r="S1236" s="1">
        <v>41603.333333333336</v>
      </c>
      <c r="T1236">
        <v>15.083</v>
      </c>
      <c r="U1236">
        <v>328</v>
      </c>
      <c r="V1236">
        <v>329</v>
      </c>
      <c r="W1236">
        <v>16.917000000000002</v>
      </c>
      <c r="X1236">
        <v>8</v>
      </c>
    </row>
    <row r="1237" spans="1:24" x14ac:dyDescent="0.2">
      <c r="A1237">
        <v>2013005</v>
      </c>
      <c r="B1237">
        <v>148</v>
      </c>
      <c r="C1237">
        <v>2013005148</v>
      </c>
      <c r="D1237" t="s">
        <v>26</v>
      </c>
      <c r="E1237" t="str">
        <f>VLOOKUP(D1237,[1]!Species_table[[SpeciesID]:[ID_new]],5,FALSE)</f>
        <v>NOCATCH</v>
      </c>
      <c r="F1237" t="str">
        <f>VLOOKUP(E1237,[1]!Species_table[[ID_new]:[Sci_name_new]],2,FALSE)</f>
        <v>NO CATCH</v>
      </c>
      <c r="G1237" t="str">
        <f>VLOOKUP(E1237,[1]!Species_table[[ID_new]:[fam_new]],3,FALSE)</f>
        <v>NO CATCH</v>
      </c>
      <c r="H1237" t="s">
        <v>27</v>
      </c>
      <c r="I1237">
        <f t="shared" si="19"/>
        <v>0</v>
      </c>
      <c r="J1237">
        <v>0</v>
      </c>
      <c r="K1237">
        <v>0</v>
      </c>
      <c r="L1237">
        <v>10</v>
      </c>
      <c r="M1237">
        <v>37.222169999999998</v>
      </c>
      <c r="N1237">
        <v>20.883500000000002</v>
      </c>
      <c r="O1237">
        <v>2</v>
      </c>
      <c r="Q1237" t="s">
        <v>23</v>
      </c>
      <c r="R1237" s="1">
        <v>41602.711805555555</v>
      </c>
      <c r="S1237" s="1">
        <v>41603.349305555559</v>
      </c>
      <c r="T1237">
        <v>15.3</v>
      </c>
      <c r="U1237">
        <v>328</v>
      </c>
      <c r="V1237">
        <v>329</v>
      </c>
      <c r="W1237">
        <v>17.082999999999998</v>
      </c>
      <c r="X1237">
        <v>8.3829999999999991</v>
      </c>
    </row>
    <row r="1238" spans="1:24" x14ac:dyDescent="0.2">
      <c r="A1238">
        <v>2013005</v>
      </c>
      <c r="B1238">
        <v>149</v>
      </c>
      <c r="C1238">
        <v>2013005149</v>
      </c>
      <c r="D1238" t="s">
        <v>77</v>
      </c>
      <c r="E1238" t="str">
        <f>VLOOKUP(D1238,[1]!Species_table[[SpeciesID]:[ID_new]],5,FALSE)</f>
        <v>ACAAC34</v>
      </c>
      <c r="F1238" t="str">
        <f>VLOOKUP(E1238,[1]!Species_table[[ID_new]:[Sci_name_new]],2,FALSE)</f>
        <v>Acanthurus gahhm</v>
      </c>
      <c r="G1238" t="str">
        <f>VLOOKUP(E1238,[1]!Species_table[[ID_new]:[fam_new]],3,FALSE)</f>
        <v>ACANTHURIDAE</v>
      </c>
      <c r="H1238" t="s">
        <v>78</v>
      </c>
      <c r="I1238">
        <f t="shared" si="19"/>
        <v>1</v>
      </c>
      <c r="J1238">
        <v>0.74</v>
      </c>
      <c r="K1238">
        <v>1</v>
      </c>
      <c r="L1238">
        <v>22</v>
      </c>
      <c r="M1238">
        <v>37.216830000000002</v>
      </c>
      <c r="N1238">
        <v>20.87433</v>
      </c>
      <c r="O1238">
        <v>2</v>
      </c>
      <c r="Q1238" t="s">
        <v>23</v>
      </c>
      <c r="R1238" s="1">
        <v>41602.724999999999</v>
      </c>
      <c r="S1238" s="1">
        <v>41603.359722222223</v>
      </c>
      <c r="T1238">
        <v>15.233000000000001</v>
      </c>
      <c r="U1238">
        <v>328</v>
      </c>
      <c r="V1238">
        <v>329</v>
      </c>
      <c r="W1238">
        <v>17.399999999999999</v>
      </c>
      <c r="X1238">
        <v>8.6329999999999991</v>
      </c>
    </row>
    <row r="1239" spans="1:24" x14ac:dyDescent="0.2">
      <c r="A1239">
        <v>2013005</v>
      </c>
      <c r="B1239">
        <v>150</v>
      </c>
      <c r="C1239">
        <v>2013005150</v>
      </c>
      <c r="D1239" t="s">
        <v>26</v>
      </c>
      <c r="E1239" t="str">
        <f>VLOOKUP(D1239,[1]!Species_table[[SpeciesID]:[ID_new]],5,FALSE)</f>
        <v>NOCATCH</v>
      </c>
      <c r="F1239" t="str">
        <f>VLOOKUP(E1239,[1]!Species_table[[ID_new]:[Sci_name_new]],2,FALSE)</f>
        <v>NO CATCH</v>
      </c>
      <c r="G1239" t="str">
        <f>VLOOKUP(E1239,[1]!Species_table[[ID_new]:[fam_new]],3,FALSE)</f>
        <v>NO CATCH</v>
      </c>
      <c r="H1239" t="s">
        <v>27</v>
      </c>
      <c r="I1239">
        <f t="shared" si="19"/>
        <v>0</v>
      </c>
      <c r="J1239">
        <v>0</v>
      </c>
      <c r="K1239">
        <v>0</v>
      </c>
      <c r="L1239">
        <v>48</v>
      </c>
      <c r="M1239">
        <v>37.209670000000003</v>
      </c>
      <c r="N1239">
        <v>20.878329999999998</v>
      </c>
      <c r="O1239">
        <v>2</v>
      </c>
      <c r="Q1239" t="s">
        <v>23</v>
      </c>
      <c r="R1239" s="1">
        <v>41602.730555555558</v>
      </c>
      <c r="S1239" s="1">
        <v>41603.359027777777</v>
      </c>
      <c r="T1239">
        <v>15.083</v>
      </c>
      <c r="U1239">
        <v>328</v>
      </c>
      <c r="V1239">
        <v>329</v>
      </c>
      <c r="W1239">
        <v>17.533000000000001</v>
      </c>
      <c r="X1239">
        <v>8.6170000000000009</v>
      </c>
    </row>
    <row r="1240" spans="1:24" x14ac:dyDescent="0.2">
      <c r="A1240">
        <v>2013005</v>
      </c>
      <c r="B1240">
        <v>151</v>
      </c>
      <c r="C1240">
        <v>2013005151</v>
      </c>
      <c r="D1240" t="s">
        <v>186</v>
      </c>
      <c r="E1240" t="str">
        <f>VLOOKUP(D1240,[1]!Species_table[[SpeciesID]:[ID_new]],5,FALSE)</f>
        <v>BALBT01</v>
      </c>
      <c r="F1240" t="str">
        <f>VLOOKUP(E1240,[1]!Species_table[[ID_new]:[Sci_name_new]],2,FALSE)</f>
        <v>Balistapus undulatus</v>
      </c>
      <c r="G1240" t="str">
        <f>VLOOKUP(E1240,[1]!Species_table[[ID_new]:[fam_new]],3,FALSE)</f>
        <v>BALISTIDAE</v>
      </c>
      <c r="H1240" t="s">
        <v>27</v>
      </c>
      <c r="I1240">
        <f t="shared" si="19"/>
        <v>0</v>
      </c>
      <c r="J1240">
        <v>0.1</v>
      </c>
      <c r="K1240">
        <v>1</v>
      </c>
      <c r="L1240">
        <v>75</v>
      </c>
      <c r="M1240">
        <v>37.209499999999998</v>
      </c>
      <c r="N1240">
        <v>20.884499999999999</v>
      </c>
      <c r="O1240">
        <v>2</v>
      </c>
      <c r="Q1240" t="s">
        <v>23</v>
      </c>
      <c r="R1240" s="1">
        <v>41602.737500000003</v>
      </c>
      <c r="S1240" s="1">
        <v>41603.364583333336</v>
      </c>
      <c r="T1240">
        <v>15.05</v>
      </c>
      <c r="U1240">
        <v>328</v>
      </c>
      <c r="V1240">
        <v>329</v>
      </c>
      <c r="W1240">
        <v>17.7</v>
      </c>
      <c r="X1240">
        <v>8.75</v>
      </c>
    </row>
    <row r="1241" spans="1:24" x14ac:dyDescent="0.2">
      <c r="A1241">
        <v>2013005</v>
      </c>
      <c r="B1241">
        <v>152</v>
      </c>
      <c r="C1241">
        <v>2013005152</v>
      </c>
      <c r="D1241" t="s">
        <v>26</v>
      </c>
      <c r="E1241" t="str">
        <f>VLOOKUP(D1241,[1]!Species_table[[SpeciesID]:[ID_new]],5,FALSE)</f>
        <v>NOCATCH</v>
      </c>
      <c r="F1241" t="str">
        <f>VLOOKUP(E1241,[1]!Species_table[[ID_new]:[Sci_name_new]],2,FALSE)</f>
        <v>NO CATCH</v>
      </c>
      <c r="G1241" t="str">
        <f>VLOOKUP(E1241,[1]!Species_table[[ID_new]:[fam_new]],3,FALSE)</f>
        <v>NO CATCH</v>
      </c>
      <c r="H1241" t="s">
        <v>27</v>
      </c>
      <c r="I1241">
        <f t="shared" si="19"/>
        <v>0</v>
      </c>
      <c r="J1241">
        <v>0</v>
      </c>
      <c r="K1241">
        <v>0</v>
      </c>
      <c r="L1241">
        <v>45</v>
      </c>
      <c r="M1241">
        <v>37.205829999999999</v>
      </c>
      <c r="N1241">
        <v>20.885829999999999</v>
      </c>
      <c r="O1241">
        <v>2</v>
      </c>
      <c r="Q1241" t="s">
        <v>23</v>
      </c>
      <c r="R1241" s="1">
        <v>41602.743055555555</v>
      </c>
      <c r="S1241" s="1">
        <v>41603.368055555555</v>
      </c>
      <c r="T1241">
        <v>15</v>
      </c>
      <c r="U1241">
        <v>328</v>
      </c>
      <c r="V1241">
        <v>329</v>
      </c>
      <c r="W1241">
        <v>17.832999999999998</v>
      </c>
      <c r="X1241">
        <v>8.8330000000000002</v>
      </c>
    </row>
    <row r="1242" spans="1:24" x14ac:dyDescent="0.2">
      <c r="A1242">
        <v>2013005</v>
      </c>
      <c r="B1242">
        <v>153</v>
      </c>
      <c r="C1242">
        <v>2013005153</v>
      </c>
      <c r="D1242" t="s">
        <v>70</v>
      </c>
      <c r="E1242" t="str">
        <f>VLOOKUP(D1242,[1]!Species_table[[SpeciesID]:[ID_new]],5,FALSE)</f>
        <v>CARCS13</v>
      </c>
      <c r="F1242" t="str">
        <f>VLOOKUP(E1242,[1]!Species_table[[ID_new]:[Sci_name_new]],2,FALSE)</f>
        <v>Carangoides bajad</v>
      </c>
      <c r="G1242" t="str">
        <f>VLOOKUP(E1242,[1]!Species_table[[ID_new]:[fam_new]],3,FALSE)</f>
        <v>CARANGIDAE</v>
      </c>
      <c r="H1242" t="s">
        <v>22</v>
      </c>
      <c r="I1242">
        <f t="shared" si="19"/>
        <v>1</v>
      </c>
      <c r="J1242">
        <v>0.72299999999999998</v>
      </c>
      <c r="K1242">
        <v>1</v>
      </c>
      <c r="L1242">
        <v>40</v>
      </c>
      <c r="M1242">
        <v>37.320169999999997</v>
      </c>
      <c r="N1242">
        <v>21.003329999999998</v>
      </c>
      <c r="O1242">
        <v>2</v>
      </c>
      <c r="Q1242" t="s">
        <v>83</v>
      </c>
      <c r="R1242" s="1">
        <v>41603.833333333336</v>
      </c>
      <c r="S1242" s="1">
        <v>41604.958333333336</v>
      </c>
      <c r="T1242">
        <v>27</v>
      </c>
      <c r="U1242">
        <v>329</v>
      </c>
      <c r="V1242">
        <v>330</v>
      </c>
      <c r="W1242">
        <v>20</v>
      </c>
      <c r="X1242">
        <v>23</v>
      </c>
    </row>
    <row r="1243" spans="1:24" x14ac:dyDescent="0.2">
      <c r="A1243">
        <v>2013005</v>
      </c>
      <c r="B1243">
        <v>153</v>
      </c>
      <c r="C1243">
        <v>2013005153</v>
      </c>
      <c r="D1243" t="s">
        <v>33</v>
      </c>
      <c r="E1243" t="str">
        <f>VLOOKUP(D1243,[1]!Species_table[[SpeciesID]:[ID_new]],5,FALSE)</f>
        <v>LUTLU04</v>
      </c>
      <c r="F1243" t="str">
        <f>VLOOKUP(E1243,[1]!Species_table[[ID_new]:[Sci_name_new]],2,FALSE)</f>
        <v>Lutjanus gibbus</v>
      </c>
      <c r="G1243" t="str">
        <f>VLOOKUP(E1243,[1]!Species_table[[ID_new]:[fam_new]],3,FALSE)</f>
        <v>LUTJANIDAE</v>
      </c>
      <c r="H1243" t="s">
        <v>29</v>
      </c>
      <c r="I1243">
        <f t="shared" si="19"/>
        <v>1</v>
      </c>
      <c r="J1243">
        <v>0.46100000000000002</v>
      </c>
      <c r="K1243">
        <v>1</v>
      </c>
      <c r="L1243">
        <v>40</v>
      </c>
      <c r="M1243">
        <v>37.320169999999997</v>
      </c>
      <c r="N1243">
        <v>21.003329999999998</v>
      </c>
      <c r="O1243">
        <v>2</v>
      </c>
      <c r="Q1243" t="s">
        <v>83</v>
      </c>
      <c r="R1243" s="1">
        <v>41603.833333333336</v>
      </c>
      <c r="S1243" s="1">
        <v>41604.958333333336</v>
      </c>
      <c r="T1243">
        <v>27</v>
      </c>
      <c r="U1243">
        <v>329</v>
      </c>
      <c r="V1243">
        <v>330</v>
      </c>
      <c r="W1243">
        <v>20</v>
      </c>
      <c r="X1243">
        <v>23</v>
      </c>
    </row>
    <row r="1244" spans="1:24" x14ac:dyDescent="0.2">
      <c r="A1244">
        <v>2013005</v>
      </c>
      <c r="B1244">
        <v>153</v>
      </c>
      <c r="C1244">
        <v>2013005153</v>
      </c>
      <c r="D1244" t="s">
        <v>28</v>
      </c>
      <c r="E1244" t="str">
        <f>VLOOKUP(D1244,[1]!Species_table[[SpeciesID]:[ID_new]],5,FALSE)</f>
        <v>LUTLU06</v>
      </c>
      <c r="F1244" t="str">
        <f>VLOOKUP(E1244,[1]!Species_table[[ID_new]:[Sci_name_new]],2,FALSE)</f>
        <v>Lutjanus bohar</v>
      </c>
      <c r="G1244" t="str">
        <f>VLOOKUP(E1244,[1]!Species_table[[ID_new]:[fam_new]],3,FALSE)</f>
        <v>LUTJANIDAE</v>
      </c>
      <c r="H1244" t="s">
        <v>29</v>
      </c>
      <c r="I1244">
        <f t="shared" si="19"/>
        <v>1</v>
      </c>
      <c r="J1244">
        <v>1.1639999999999999</v>
      </c>
      <c r="K1244">
        <v>1</v>
      </c>
      <c r="L1244">
        <v>40</v>
      </c>
      <c r="M1244">
        <v>37.320169999999997</v>
      </c>
      <c r="N1244">
        <v>21.003329999999998</v>
      </c>
      <c r="O1244">
        <v>2</v>
      </c>
      <c r="Q1244" t="s">
        <v>83</v>
      </c>
      <c r="R1244" s="1">
        <v>41603.833333333336</v>
      </c>
      <c r="S1244" s="1">
        <v>41604.958333333336</v>
      </c>
      <c r="T1244">
        <v>27</v>
      </c>
      <c r="U1244">
        <v>329</v>
      </c>
      <c r="V1244">
        <v>330</v>
      </c>
      <c r="W1244">
        <v>20</v>
      </c>
      <c r="X1244">
        <v>23</v>
      </c>
    </row>
    <row r="1245" spans="1:24" x14ac:dyDescent="0.2">
      <c r="A1245">
        <v>2013005</v>
      </c>
      <c r="B1245">
        <v>153</v>
      </c>
      <c r="C1245">
        <v>2013005153</v>
      </c>
      <c r="D1245" t="s">
        <v>41</v>
      </c>
      <c r="E1245" t="str">
        <f>VLOOKUP(D1245,[1]!Species_table[[SpeciesID]:[ID_new]],5,FALSE)</f>
        <v>SERCE07</v>
      </c>
      <c r="F1245" t="str">
        <f>VLOOKUP(E1245,[1]!Species_table[[ID_new]:[Sci_name_new]],2,FALSE)</f>
        <v>Cephalopholis argus</v>
      </c>
      <c r="G1245" t="str">
        <f>VLOOKUP(E1245,[1]!Species_table[[ID_new]:[fam_new]],3,FALSE)</f>
        <v>SERRANIDAE</v>
      </c>
      <c r="H1245" t="s">
        <v>36</v>
      </c>
      <c r="I1245">
        <f t="shared" si="19"/>
        <v>1</v>
      </c>
      <c r="J1245">
        <v>0.28999999999999998</v>
      </c>
      <c r="K1245">
        <v>1</v>
      </c>
      <c r="L1245">
        <v>40</v>
      </c>
      <c r="M1245">
        <v>37.320169999999997</v>
      </c>
      <c r="N1245">
        <v>21.003329999999998</v>
      </c>
      <c r="O1245">
        <v>2</v>
      </c>
      <c r="Q1245" t="s">
        <v>83</v>
      </c>
      <c r="R1245" s="1">
        <v>41603.833333333336</v>
      </c>
      <c r="S1245" s="1">
        <v>41604.958333333336</v>
      </c>
      <c r="T1245">
        <v>27</v>
      </c>
      <c r="U1245">
        <v>329</v>
      </c>
      <c r="V1245">
        <v>330</v>
      </c>
      <c r="W1245">
        <v>20</v>
      </c>
      <c r="X1245">
        <v>23</v>
      </c>
    </row>
    <row r="1246" spans="1:24" x14ac:dyDescent="0.2">
      <c r="A1246">
        <v>2013005</v>
      </c>
      <c r="B1246">
        <v>154</v>
      </c>
      <c r="C1246">
        <v>2013005154</v>
      </c>
      <c r="D1246" t="s">
        <v>70</v>
      </c>
      <c r="E1246" t="str">
        <f>VLOOKUP(D1246,[1]!Species_table[[SpeciesID]:[ID_new]],5,FALSE)</f>
        <v>CARCS13</v>
      </c>
      <c r="F1246" t="str">
        <f>VLOOKUP(E1246,[1]!Species_table[[ID_new]:[Sci_name_new]],2,FALSE)</f>
        <v>Carangoides bajad</v>
      </c>
      <c r="G1246" t="str">
        <f>VLOOKUP(E1246,[1]!Species_table[[ID_new]:[fam_new]],3,FALSE)</f>
        <v>CARANGIDAE</v>
      </c>
      <c r="H1246" t="s">
        <v>22</v>
      </c>
      <c r="I1246">
        <f t="shared" si="19"/>
        <v>1</v>
      </c>
      <c r="J1246">
        <v>0.44800000000000001</v>
      </c>
      <c r="K1246">
        <v>1</v>
      </c>
      <c r="L1246">
        <v>35</v>
      </c>
      <c r="M1246">
        <v>37.302169999999997</v>
      </c>
      <c r="N1246">
        <v>21.003170000000001</v>
      </c>
      <c r="O1246">
        <v>2</v>
      </c>
      <c r="Q1246" t="s">
        <v>38</v>
      </c>
      <c r="R1246" s="1">
        <v>41603.708333333336</v>
      </c>
      <c r="S1246" s="1">
        <v>41604.270833333336</v>
      </c>
      <c r="T1246">
        <v>13.5</v>
      </c>
      <c r="U1246">
        <v>329</v>
      </c>
      <c r="V1246">
        <v>330</v>
      </c>
      <c r="W1246">
        <v>17</v>
      </c>
      <c r="X1246">
        <v>6.5</v>
      </c>
    </row>
    <row r="1247" spans="1:24" x14ac:dyDescent="0.2">
      <c r="A1247">
        <v>2013005</v>
      </c>
      <c r="B1247">
        <v>155</v>
      </c>
      <c r="C1247">
        <v>2013005155</v>
      </c>
      <c r="D1247" t="s">
        <v>26</v>
      </c>
      <c r="E1247" t="str">
        <f>VLOOKUP(D1247,[1]!Species_table[[SpeciesID]:[ID_new]],5,FALSE)</f>
        <v>NOCATCH</v>
      </c>
      <c r="F1247" t="str">
        <f>VLOOKUP(E1247,[1]!Species_table[[ID_new]:[Sci_name_new]],2,FALSE)</f>
        <v>NO CATCH</v>
      </c>
      <c r="G1247" t="str">
        <f>VLOOKUP(E1247,[1]!Species_table[[ID_new]:[fam_new]],3,FALSE)</f>
        <v>NO CATCH</v>
      </c>
      <c r="H1247" t="s">
        <v>27</v>
      </c>
      <c r="I1247">
        <f t="shared" si="19"/>
        <v>0</v>
      </c>
      <c r="J1247">
        <v>0</v>
      </c>
      <c r="K1247">
        <v>0</v>
      </c>
      <c r="L1247">
        <v>40</v>
      </c>
      <c r="M1247">
        <v>37.33417</v>
      </c>
      <c r="N1247">
        <v>21.000830000000001</v>
      </c>
      <c r="O1247">
        <v>2</v>
      </c>
      <c r="Q1247" t="s">
        <v>23</v>
      </c>
      <c r="R1247" s="1">
        <v>41603.632638888892</v>
      </c>
      <c r="S1247" s="1">
        <v>41604.282638888886</v>
      </c>
      <c r="T1247">
        <v>15.6</v>
      </c>
      <c r="U1247">
        <v>329</v>
      </c>
      <c r="V1247">
        <v>330</v>
      </c>
      <c r="W1247">
        <v>15.183</v>
      </c>
      <c r="X1247">
        <v>6.7830000000000004</v>
      </c>
    </row>
    <row r="1248" spans="1:24" x14ac:dyDescent="0.2">
      <c r="A1248">
        <v>2013005</v>
      </c>
      <c r="B1248">
        <v>156</v>
      </c>
      <c r="C1248">
        <v>2013005156</v>
      </c>
      <c r="D1248" t="s">
        <v>26</v>
      </c>
      <c r="E1248" t="str">
        <f>VLOOKUP(D1248,[1]!Species_table[[SpeciesID]:[ID_new]],5,FALSE)</f>
        <v>NOCATCH</v>
      </c>
      <c r="F1248" t="str">
        <f>VLOOKUP(E1248,[1]!Species_table[[ID_new]:[Sci_name_new]],2,FALSE)</f>
        <v>NO CATCH</v>
      </c>
      <c r="G1248" t="str">
        <f>VLOOKUP(E1248,[1]!Species_table[[ID_new]:[fam_new]],3,FALSE)</f>
        <v>NO CATCH</v>
      </c>
      <c r="H1248" t="s">
        <v>27</v>
      </c>
      <c r="I1248">
        <f t="shared" si="19"/>
        <v>0</v>
      </c>
      <c r="J1248">
        <v>0</v>
      </c>
      <c r="K1248">
        <v>0</v>
      </c>
      <c r="L1248">
        <v>65</v>
      </c>
      <c r="M1248">
        <v>37.000500000000002</v>
      </c>
      <c r="N1248">
        <v>21.00583</v>
      </c>
      <c r="O1248">
        <v>2</v>
      </c>
      <c r="Q1248" t="s">
        <v>23</v>
      </c>
      <c r="R1248" s="1">
        <v>41603.640972222223</v>
      </c>
      <c r="S1248" s="1">
        <v>41604</v>
      </c>
      <c r="T1248">
        <v>8.6170000000000009</v>
      </c>
      <c r="U1248">
        <v>329</v>
      </c>
      <c r="V1248">
        <v>330</v>
      </c>
      <c r="W1248">
        <v>15.382999999999999</v>
      </c>
      <c r="X1248">
        <v>0</v>
      </c>
    </row>
    <row r="1249" spans="1:24" x14ac:dyDescent="0.2">
      <c r="A1249">
        <v>2013005</v>
      </c>
      <c r="B1249">
        <v>157</v>
      </c>
      <c r="C1249">
        <v>2013005157</v>
      </c>
      <c r="D1249" t="s">
        <v>26</v>
      </c>
      <c r="E1249" t="str">
        <f>VLOOKUP(D1249,[1]!Species_table[[SpeciesID]:[ID_new]],5,FALSE)</f>
        <v>NOCATCH</v>
      </c>
      <c r="F1249" t="str">
        <f>VLOOKUP(E1249,[1]!Species_table[[ID_new]:[Sci_name_new]],2,FALSE)</f>
        <v>NO CATCH</v>
      </c>
      <c r="G1249" t="str">
        <f>VLOOKUP(E1249,[1]!Species_table[[ID_new]:[fam_new]],3,FALSE)</f>
        <v>NO CATCH</v>
      </c>
      <c r="H1249" t="s">
        <v>27</v>
      </c>
      <c r="I1249">
        <f t="shared" si="19"/>
        <v>0</v>
      </c>
      <c r="J1249">
        <v>0</v>
      </c>
      <c r="K1249">
        <v>0</v>
      </c>
      <c r="L1249">
        <v>80</v>
      </c>
      <c r="M1249">
        <v>37.329500000000003</v>
      </c>
      <c r="N1249">
        <v>21.007999999999999</v>
      </c>
      <c r="O1249">
        <v>2</v>
      </c>
      <c r="Q1249" t="s">
        <v>23</v>
      </c>
      <c r="R1249" s="1">
        <v>41603.647916666669</v>
      </c>
      <c r="S1249" s="1">
        <v>41604.324999999997</v>
      </c>
      <c r="T1249">
        <v>16.25</v>
      </c>
      <c r="U1249">
        <v>329</v>
      </c>
      <c r="V1249">
        <v>330</v>
      </c>
      <c r="W1249">
        <v>15.55</v>
      </c>
      <c r="X1249">
        <v>7.8</v>
      </c>
    </row>
    <row r="1250" spans="1:24" x14ac:dyDescent="0.2">
      <c r="A1250">
        <v>2013005</v>
      </c>
      <c r="B1250">
        <v>158</v>
      </c>
      <c r="C1250">
        <v>2013005158</v>
      </c>
      <c r="D1250" t="s">
        <v>26</v>
      </c>
      <c r="E1250" t="str">
        <f>VLOOKUP(D1250,[1]!Species_table[[SpeciesID]:[ID_new]],5,FALSE)</f>
        <v>NOCATCH</v>
      </c>
      <c r="F1250" t="str">
        <f>VLOOKUP(E1250,[1]!Species_table[[ID_new]:[Sci_name_new]],2,FALSE)</f>
        <v>NO CATCH</v>
      </c>
      <c r="G1250" t="str">
        <f>VLOOKUP(E1250,[1]!Species_table[[ID_new]:[fam_new]],3,FALSE)</f>
        <v>NO CATCH</v>
      </c>
      <c r="H1250" t="s">
        <v>27</v>
      </c>
      <c r="I1250">
        <f t="shared" si="19"/>
        <v>0</v>
      </c>
      <c r="J1250">
        <v>0</v>
      </c>
      <c r="K1250">
        <v>0</v>
      </c>
      <c r="L1250">
        <v>35</v>
      </c>
      <c r="M1250">
        <v>37.160670000000003</v>
      </c>
      <c r="N1250">
        <v>21.00433</v>
      </c>
      <c r="O1250">
        <v>2</v>
      </c>
      <c r="Q1250" t="s">
        <v>23</v>
      </c>
      <c r="R1250" s="1">
        <v>41603.65625</v>
      </c>
      <c r="S1250" s="1">
        <v>41604.331250000003</v>
      </c>
      <c r="T1250">
        <v>16.2</v>
      </c>
      <c r="U1250">
        <v>329</v>
      </c>
      <c r="V1250">
        <v>330</v>
      </c>
      <c r="W1250">
        <v>15.75</v>
      </c>
      <c r="X1250">
        <v>7.95</v>
      </c>
    </row>
    <row r="1251" spans="1:24" x14ac:dyDescent="0.2">
      <c r="A1251">
        <v>2013005</v>
      </c>
      <c r="B1251">
        <v>159</v>
      </c>
      <c r="C1251">
        <v>2013005159</v>
      </c>
      <c r="D1251" t="s">
        <v>26</v>
      </c>
      <c r="E1251" t="str">
        <f>VLOOKUP(D1251,[1]!Species_table[[SpeciesID]:[ID_new]],5,FALSE)</f>
        <v>NOCATCH</v>
      </c>
      <c r="F1251" t="str">
        <f>VLOOKUP(E1251,[1]!Species_table[[ID_new]:[Sci_name_new]],2,FALSE)</f>
        <v>NO CATCH</v>
      </c>
      <c r="G1251" t="str">
        <f>VLOOKUP(E1251,[1]!Species_table[[ID_new]:[fam_new]],3,FALSE)</f>
        <v>NO CATCH</v>
      </c>
      <c r="H1251" t="s">
        <v>27</v>
      </c>
      <c r="I1251">
        <f t="shared" si="19"/>
        <v>0</v>
      </c>
      <c r="J1251">
        <v>0</v>
      </c>
      <c r="K1251">
        <v>0</v>
      </c>
      <c r="L1251">
        <v>54</v>
      </c>
      <c r="M1251">
        <v>37.323830000000001</v>
      </c>
      <c r="N1251">
        <v>21.006499999999999</v>
      </c>
      <c r="O1251">
        <v>2</v>
      </c>
      <c r="Q1251" t="s">
        <v>23</v>
      </c>
      <c r="R1251" s="1">
        <v>41603.663888888892</v>
      </c>
      <c r="S1251" s="1">
        <v>41604.34375</v>
      </c>
      <c r="T1251">
        <v>16.317</v>
      </c>
      <c r="U1251">
        <v>329</v>
      </c>
      <c r="V1251">
        <v>330</v>
      </c>
      <c r="W1251">
        <v>15.933</v>
      </c>
      <c r="X1251">
        <v>8.25</v>
      </c>
    </row>
    <row r="1252" spans="1:24" x14ac:dyDescent="0.2">
      <c r="A1252">
        <v>2013005</v>
      </c>
      <c r="B1252">
        <v>160</v>
      </c>
      <c r="C1252">
        <v>2013005160</v>
      </c>
      <c r="D1252" t="s">
        <v>77</v>
      </c>
      <c r="E1252" t="str">
        <f>VLOOKUP(D1252,[1]!Species_table[[SpeciesID]:[ID_new]],5,FALSE)</f>
        <v>ACAAC34</v>
      </c>
      <c r="F1252" t="str">
        <f>VLOOKUP(E1252,[1]!Species_table[[ID_new]:[Sci_name_new]],2,FALSE)</f>
        <v>Acanthurus gahhm</v>
      </c>
      <c r="G1252" t="str">
        <f>VLOOKUP(E1252,[1]!Species_table[[ID_new]:[fam_new]],3,FALSE)</f>
        <v>ACANTHURIDAE</v>
      </c>
      <c r="H1252" t="s">
        <v>78</v>
      </c>
      <c r="I1252">
        <f t="shared" si="19"/>
        <v>1</v>
      </c>
      <c r="J1252">
        <v>18.09</v>
      </c>
      <c r="K1252">
        <v>27</v>
      </c>
      <c r="L1252">
        <v>17</v>
      </c>
      <c r="M1252">
        <v>37.32517</v>
      </c>
      <c r="N1252">
        <v>21.003499999999999</v>
      </c>
      <c r="O1252">
        <v>2</v>
      </c>
      <c r="Q1252" t="s">
        <v>23</v>
      </c>
      <c r="R1252" s="1">
        <v>41603.674305555556</v>
      </c>
      <c r="S1252" s="1">
        <v>41604.336805555555</v>
      </c>
      <c r="T1252">
        <v>15.9</v>
      </c>
      <c r="U1252">
        <v>329</v>
      </c>
      <c r="V1252">
        <v>330</v>
      </c>
      <c r="W1252">
        <v>16.183</v>
      </c>
      <c r="X1252">
        <v>8.0830000000000002</v>
      </c>
    </row>
    <row r="1253" spans="1:24" x14ac:dyDescent="0.2">
      <c r="A1253">
        <v>2013005</v>
      </c>
      <c r="B1253">
        <v>160</v>
      </c>
      <c r="C1253">
        <v>2013005160</v>
      </c>
      <c r="D1253" t="s">
        <v>33</v>
      </c>
      <c r="E1253" t="str">
        <f>VLOOKUP(D1253,[1]!Species_table[[SpeciesID]:[ID_new]],5,FALSE)</f>
        <v>LUTLU04</v>
      </c>
      <c r="F1253" t="str">
        <f>VLOOKUP(E1253,[1]!Species_table[[ID_new]:[Sci_name_new]],2,FALSE)</f>
        <v>Lutjanus gibbus</v>
      </c>
      <c r="G1253" t="str">
        <f>VLOOKUP(E1253,[1]!Species_table[[ID_new]:[fam_new]],3,FALSE)</f>
        <v>LUTJANIDAE</v>
      </c>
      <c r="H1253" t="s">
        <v>29</v>
      </c>
      <c r="I1253">
        <f t="shared" si="19"/>
        <v>1</v>
      </c>
      <c r="J1253">
        <v>1.41</v>
      </c>
      <c r="K1253">
        <v>2</v>
      </c>
      <c r="L1253">
        <v>17</v>
      </c>
      <c r="M1253">
        <v>37.32517</v>
      </c>
      <c r="N1253">
        <v>21.003499999999999</v>
      </c>
      <c r="O1253">
        <v>2</v>
      </c>
      <c r="Q1253" t="s">
        <v>23</v>
      </c>
      <c r="R1253" s="1">
        <v>41603.674305555556</v>
      </c>
      <c r="S1253" s="1">
        <v>41604.336805555555</v>
      </c>
      <c r="T1253">
        <v>15.9</v>
      </c>
      <c r="U1253">
        <v>329</v>
      </c>
      <c r="V1253">
        <v>330</v>
      </c>
      <c r="W1253">
        <v>16.183</v>
      </c>
      <c r="X1253">
        <v>8.0830000000000002</v>
      </c>
    </row>
    <row r="1254" spans="1:24" x14ac:dyDescent="0.2">
      <c r="A1254">
        <v>2013005</v>
      </c>
      <c r="B1254">
        <v>161</v>
      </c>
      <c r="C1254">
        <v>2013005161</v>
      </c>
      <c r="D1254" t="s">
        <v>59</v>
      </c>
      <c r="E1254" t="str">
        <f>VLOOKUP(D1254,[1]!Species_table[[SpeciesID]:[ID_new]],5,FALSE)</f>
        <v>LETLE05</v>
      </c>
      <c r="F1254" t="str">
        <f>VLOOKUP(E1254,[1]!Species_table[[ID_new]:[Sci_name_new]],2,FALSE)</f>
        <v xml:space="preserve">Lethrinus elongatus </v>
      </c>
      <c r="G1254" t="str">
        <f>VLOOKUP(E1254,[1]!Species_table[[ID_new]:[fam_new]],3,FALSE)</f>
        <v>LETHRINIDAE</v>
      </c>
      <c r="H1254" t="s">
        <v>44</v>
      </c>
      <c r="I1254">
        <f t="shared" si="19"/>
        <v>1</v>
      </c>
      <c r="J1254">
        <v>2.11</v>
      </c>
      <c r="K1254">
        <v>2</v>
      </c>
      <c r="L1254">
        <v>24</v>
      </c>
      <c r="M1254">
        <v>37.32067</v>
      </c>
      <c r="N1254">
        <v>21.005669999999999</v>
      </c>
      <c r="O1254">
        <v>2</v>
      </c>
      <c r="Q1254" t="s">
        <v>23</v>
      </c>
      <c r="R1254" s="1">
        <v>41603.685416666667</v>
      </c>
      <c r="S1254" s="1">
        <v>41604.347222222219</v>
      </c>
      <c r="T1254">
        <v>15.882999999999999</v>
      </c>
      <c r="U1254">
        <v>329</v>
      </c>
      <c r="V1254">
        <v>330</v>
      </c>
      <c r="W1254">
        <v>16.45</v>
      </c>
      <c r="X1254">
        <v>8.3330000000000002</v>
      </c>
    </row>
    <row r="1255" spans="1:24" x14ac:dyDescent="0.2">
      <c r="A1255">
        <v>2013005</v>
      </c>
      <c r="B1255">
        <v>162</v>
      </c>
      <c r="C1255">
        <v>2013005162</v>
      </c>
      <c r="D1255" t="s">
        <v>26</v>
      </c>
      <c r="E1255" t="str">
        <f>VLOOKUP(D1255,[1]!Species_table[[SpeciesID]:[ID_new]],5,FALSE)</f>
        <v>NOCATCH</v>
      </c>
      <c r="F1255" t="str">
        <f>VLOOKUP(E1255,[1]!Species_table[[ID_new]:[Sci_name_new]],2,FALSE)</f>
        <v>NO CATCH</v>
      </c>
      <c r="G1255" t="str">
        <f>VLOOKUP(E1255,[1]!Species_table[[ID_new]:[fam_new]],3,FALSE)</f>
        <v>NO CATCH</v>
      </c>
      <c r="H1255" t="s">
        <v>27</v>
      </c>
      <c r="I1255">
        <f t="shared" si="19"/>
        <v>0</v>
      </c>
      <c r="J1255">
        <v>0</v>
      </c>
      <c r="K1255">
        <v>0</v>
      </c>
      <c r="L1255">
        <v>25</v>
      </c>
      <c r="M1255">
        <v>37.326329999999999</v>
      </c>
      <c r="N1255">
        <v>20.995170000000002</v>
      </c>
      <c r="O1255">
        <v>2</v>
      </c>
      <c r="Q1255" t="s">
        <v>23</v>
      </c>
      <c r="R1255" s="1">
        <v>41603.693055555559</v>
      </c>
      <c r="S1255" s="1">
        <v>41604.371527777781</v>
      </c>
      <c r="T1255">
        <v>16.283000000000001</v>
      </c>
      <c r="U1255">
        <v>329</v>
      </c>
      <c r="V1255">
        <v>330</v>
      </c>
      <c r="W1255">
        <v>16.632999999999999</v>
      </c>
      <c r="X1255">
        <v>8.9169999999999998</v>
      </c>
    </row>
    <row r="1256" spans="1:24" x14ac:dyDescent="0.2">
      <c r="A1256">
        <v>2013005</v>
      </c>
      <c r="B1256">
        <v>163</v>
      </c>
      <c r="C1256">
        <v>2013005163</v>
      </c>
      <c r="D1256" t="s">
        <v>26</v>
      </c>
      <c r="E1256" t="str">
        <f>VLOOKUP(D1256,[1]!Species_table[[SpeciesID]:[ID_new]],5,FALSE)</f>
        <v>NOCATCH</v>
      </c>
      <c r="F1256" t="str">
        <f>VLOOKUP(E1256,[1]!Species_table[[ID_new]:[Sci_name_new]],2,FALSE)</f>
        <v>NO CATCH</v>
      </c>
      <c r="G1256" t="str">
        <f>VLOOKUP(E1256,[1]!Species_table[[ID_new]:[fam_new]],3,FALSE)</f>
        <v>NO CATCH</v>
      </c>
      <c r="H1256" t="s">
        <v>27</v>
      </c>
      <c r="I1256">
        <f t="shared" si="19"/>
        <v>0</v>
      </c>
      <c r="J1256">
        <v>0</v>
      </c>
      <c r="K1256">
        <v>0</v>
      </c>
      <c r="L1256">
        <v>22</v>
      </c>
      <c r="M1256">
        <v>37.291170000000001</v>
      </c>
      <c r="N1256">
        <v>20.999169999999999</v>
      </c>
      <c r="O1256">
        <v>2</v>
      </c>
      <c r="Q1256" t="s">
        <v>23</v>
      </c>
      <c r="R1256" s="1">
        <v>41603.696527777778</v>
      </c>
      <c r="S1256" s="1">
        <v>41604.364583333336</v>
      </c>
      <c r="T1256">
        <v>16.033000000000001</v>
      </c>
      <c r="U1256">
        <v>329</v>
      </c>
      <c r="V1256">
        <v>330</v>
      </c>
      <c r="W1256">
        <v>16.716999999999999</v>
      </c>
      <c r="X1256">
        <v>8.75</v>
      </c>
    </row>
    <row r="1257" spans="1:24" x14ac:dyDescent="0.2">
      <c r="A1257">
        <v>2013005</v>
      </c>
      <c r="B1257">
        <v>164</v>
      </c>
      <c r="C1257">
        <v>2013005164</v>
      </c>
      <c r="D1257" t="s">
        <v>26</v>
      </c>
      <c r="E1257" t="str">
        <f>VLOOKUP(D1257,[1]!Species_table[[SpeciesID]:[ID_new]],5,FALSE)</f>
        <v>NOCATCH</v>
      </c>
      <c r="F1257" t="str">
        <f>VLOOKUP(E1257,[1]!Species_table[[ID_new]:[Sci_name_new]],2,FALSE)</f>
        <v>NO CATCH</v>
      </c>
      <c r="G1257" t="str">
        <f>VLOOKUP(E1257,[1]!Species_table[[ID_new]:[fam_new]],3,FALSE)</f>
        <v>NO CATCH</v>
      </c>
      <c r="H1257" t="s">
        <v>27</v>
      </c>
      <c r="I1257">
        <f t="shared" si="19"/>
        <v>0</v>
      </c>
      <c r="J1257">
        <v>0</v>
      </c>
      <c r="K1257">
        <v>0</v>
      </c>
      <c r="L1257">
        <v>13</v>
      </c>
      <c r="M1257">
        <v>37.325330000000001</v>
      </c>
      <c r="N1257">
        <v>21.001830000000002</v>
      </c>
      <c r="O1257">
        <v>2</v>
      </c>
      <c r="Q1257" t="s">
        <v>23</v>
      </c>
      <c r="R1257" s="1">
        <v>41603.699999999997</v>
      </c>
      <c r="S1257" s="1">
        <v>41604.361111111109</v>
      </c>
      <c r="T1257">
        <v>15.867000000000001</v>
      </c>
      <c r="U1257">
        <v>329</v>
      </c>
      <c r="V1257">
        <v>330</v>
      </c>
      <c r="W1257">
        <v>16.8</v>
      </c>
      <c r="X1257">
        <v>8.6669999999999998</v>
      </c>
    </row>
    <row r="1258" spans="1:24" x14ac:dyDescent="0.2">
      <c r="A1258">
        <v>2013005</v>
      </c>
      <c r="B1258">
        <v>165</v>
      </c>
      <c r="C1258">
        <v>2013005165</v>
      </c>
      <c r="D1258" t="s">
        <v>26</v>
      </c>
      <c r="E1258" t="str">
        <f>VLOOKUP(D1258,[1]!Species_table[[SpeciesID]:[ID_new]],5,FALSE)</f>
        <v>NOCATCH</v>
      </c>
      <c r="F1258" t="str">
        <f>VLOOKUP(E1258,[1]!Species_table[[ID_new]:[Sci_name_new]],2,FALSE)</f>
        <v>NO CATCH</v>
      </c>
      <c r="G1258" t="str">
        <f>VLOOKUP(E1258,[1]!Species_table[[ID_new]:[fam_new]],3,FALSE)</f>
        <v>NO CATCH</v>
      </c>
      <c r="H1258" t="s">
        <v>27</v>
      </c>
      <c r="I1258">
        <f t="shared" si="19"/>
        <v>0</v>
      </c>
      <c r="J1258">
        <v>0</v>
      </c>
      <c r="K1258">
        <v>0</v>
      </c>
      <c r="L1258">
        <v>16</v>
      </c>
      <c r="M1258">
        <v>37.322830000000003</v>
      </c>
      <c r="N1258">
        <v>21.002500000000001</v>
      </c>
      <c r="O1258">
        <v>2</v>
      </c>
      <c r="Q1258" t="s">
        <v>23</v>
      </c>
      <c r="R1258" s="1">
        <v>41603.705555555556</v>
      </c>
      <c r="S1258" s="1">
        <v>41604.357638888891</v>
      </c>
      <c r="T1258">
        <v>15.65</v>
      </c>
      <c r="U1258">
        <v>329</v>
      </c>
      <c r="V1258">
        <v>330</v>
      </c>
      <c r="W1258">
        <v>16.933</v>
      </c>
      <c r="X1258">
        <v>8.5830000000000002</v>
      </c>
    </row>
    <row r="1259" spans="1:24" x14ac:dyDescent="0.2">
      <c r="A1259">
        <v>2013005</v>
      </c>
      <c r="B1259">
        <v>166</v>
      </c>
      <c r="C1259">
        <v>2013005166</v>
      </c>
      <c r="D1259" t="s">
        <v>122</v>
      </c>
      <c r="E1259" t="str">
        <f>VLOOKUP(D1259,[1]!Species_table[[SpeciesID]:[ID_new]],5,FALSE)</f>
        <v>HOLSA02</v>
      </c>
      <c r="F1259" t="str">
        <f>VLOOKUP(E1259,[1]!Species_table[[ID_new]:[Sci_name_new]],2,FALSE)</f>
        <v>Sargocentron rubrum</v>
      </c>
      <c r="G1259" t="str">
        <f>VLOOKUP(E1259,[1]!Species_table[[ID_new]:[fam_new]],3,FALSE)</f>
        <v>HOLOCENTRIDAE</v>
      </c>
      <c r="H1259" t="s">
        <v>27</v>
      </c>
      <c r="I1259">
        <f t="shared" si="19"/>
        <v>0</v>
      </c>
      <c r="J1259">
        <v>1.3939999999999999</v>
      </c>
      <c r="K1259">
        <v>2</v>
      </c>
      <c r="L1259">
        <v>19</v>
      </c>
      <c r="M1259">
        <v>37.320169999999997</v>
      </c>
      <c r="N1259">
        <v>21.002829999999999</v>
      </c>
      <c r="O1259">
        <v>2</v>
      </c>
      <c r="Q1259" t="s">
        <v>23</v>
      </c>
      <c r="R1259" s="1">
        <v>41603.710416666669</v>
      </c>
      <c r="S1259" s="1">
        <v>41604.350694444445</v>
      </c>
      <c r="T1259">
        <v>15.367000000000001</v>
      </c>
      <c r="U1259">
        <v>329</v>
      </c>
      <c r="V1259">
        <v>330</v>
      </c>
      <c r="W1259">
        <v>17.05</v>
      </c>
      <c r="X1259">
        <v>8.4169999999999998</v>
      </c>
    </row>
    <row r="1260" spans="1:24" x14ac:dyDescent="0.2">
      <c r="A1260">
        <v>2013005</v>
      </c>
      <c r="B1260">
        <v>166</v>
      </c>
      <c r="C1260">
        <v>2013005166</v>
      </c>
      <c r="D1260" t="s">
        <v>28</v>
      </c>
      <c r="E1260" t="str">
        <f>VLOOKUP(D1260,[1]!Species_table[[SpeciesID]:[ID_new]],5,FALSE)</f>
        <v>LUTLU06</v>
      </c>
      <c r="F1260" t="str">
        <f>VLOOKUP(E1260,[1]!Species_table[[ID_new]:[Sci_name_new]],2,FALSE)</f>
        <v>Lutjanus bohar</v>
      </c>
      <c r="G1260" t="str">
        <f>VLOOKUP(E1260,[1]!Species_table[[ID_new]:[fam_new]],3,FALSE)</f>
        <v>LUTJANIDAE</v>
      </c>
      <c r="H1260" t="s">
        <v>29</v>
      </c>
      <c r="I1260">
        <f t="shared" si="19"/>
        <v>1</v>
      </c>
      <c r="J1260">
        <v>0.66200000000000003</v>
      </c>
      <c r="K1260">
        <v>1</v>
      </c>
      <c r="L1260">
        <v>19</v>
      </c>
      <c r="M1260">
        <v>37.320169999999997</v>
      </c>
      <c r="N1260">
        <v>21.002829999999999</v>
      </c>
      <c r="O1260">
        <v>2</v>
      </c>
      <c r="Q1260" t="s">
        <v>23</v>
      </c>
      <c r="R1260" s="1">
        <v>41603.710416666669</v>
      </c>
      <c r="S1260" s="1">
        <v>41604.350694444445</v>
      </c>
      <c r="T1260">
        <v>15.367000000000001</v>
      </c>
      <c r="U1260">
        <v>329</v>
      </c>
      <c r="V1260">
        <v>330</v>
      </c>
      <c r="W1260">
        <v>17.05</v>
      </c>
      <c r="X1260">
        <v>8.4169999999999998</v>
      </c>
    </row>
    <row r="1261" spans="1:24" x14ac:dyDescent="0.2">
      <c r="A1261">
        <v>2013005</v>
      </c>
      <c r="B1261">
        <v>167</v>
      </c>
      <c r="C1261">
        <v>2013005167</v>
      </c>
      <c r="D1261" t="s">
        <v>26</v>
      </c>
      <c r="E1261" t="str">
        <f>VLOOKUP(D1261,[1]!Species_table[[SpeciesID]:[ID_new]],5,FALSE)</f>
        <v>NOCATCH</v>
      </c>
      <c r="F1261" t="str">
        <f>VLOOKUP(E1261,[1]!Species_table[[ID_new]:[Sci_name_new]],2,FALSE)</f>
        <v>NO CATCH</v>
      </c>
      <c r="G1261" t="str">
        <f>VLOOKUP(E1261,[1]!Species_table[[ID_new]:[fam_new]],3,FALSE)</f>
        <v>NO CATCH</v>
      </c>
      <c r="H1261" t="s">
        <v>27</v>
      </c>
      <c r="I1261">
        <f t="shared" si="19"/>
        <v>0</v>
      </c>
      <c r="J1261">
        <v>0</v>
      </c>
      <c r="K1261">
        <v>0</v>
      </c>
      <c r="L1261">
        <v>17</v>
      </c>
      <c r="M1261">
        <v>37.083669999999998</v>
      </c>
      <c r="N1261">
        <v>21.37933</v>
      </c>
      <c r="O1261">
        <v>1</v>
      </c>
      <c r="Q1261" t="s">
        <v>83</v>
      </c>
      <c r="R1261" s="1">
        <v>41604.708333333336</v>
      </c>
      <c r="S1261" s="1">
        <v>41604.833333333336</v>
      </c>
      <c r="T1261">
        <v>3</v>
      </c>
      <c r="U1261">
        <v>330</v>
      </c>
      <c r="V1261">
        <v>330</v>
      </c>
      <c r="W1261">
        <v>17</v>
      </c>
      <c r="X1261">
        <v>20</v>
      </c>
    </row>
    <row r="1262" spans="1:24" x14ac:dyDescent="0.2">
      <c r="A1262">
        <v>2013005</v>
      </c>
      <c r="B1262">
        <v>168</v>
      </c>
      <c r="C1262">
        <v>2013005168</v>
      </c>
      <c r="D1262" t="s">
        <v>70</v>
      </c>
      <c r="E1262" t="str">
        <f>VLOOKUP(D1262,[1]!Species_table[[SpeciesID]:[ID_new]],5,FALSE)</f>
        <v>CARCS13</v>
      </c>
      <c r="F1262" t="str">
        <f>VLOOKUP(E1262,[1]!Species_table[[ID_new]:[Sci_name_new]],2,FALSE)</f>
        <v>Carangoides bajad</v>
      </c>
      <c r="G1262" t="str">
        <f>VLOOKUP(E1262,[1]!Species_table[[ID_new]:[fam_new]],3,FALSE)</f>
        <v>CARANGIDAE</v>
      </c>
      <c r="H1262" t="s">
        <v>22</v>
      </c>
      <c r="I1262">
        <f t="shared" si="19"/>
        <v>1</v>
      </c>
      <c r="J1262">
        <v>1.07</v>
      </c>
      <c r="K1262">
        <v>4</v>
      </c>
      <c r="L1262">
        <v>17</v>
      </c>
      <c r="M1262">
        <v>37.083669999999998</v>
      </c>
      <c r="N1262">
        <v>21.37933</v>
      </c>
      <c r="O1262">
        <v>1</v>
      </c>
      <c r="Q1262" t="s">
        <v>38</v>
      </c>
      <c r="R1262" s="1">
        <v>41604.75</v>
      </c>
      <c r="S1262" s="1">
        <v>41605.25</v>
      </c>
      <c r="T1262">
        <v>12</v>
      </c>
      <c r="U1262">
        <v>330</v>
      </c>
      <c r="V1262">
        <v>331</v>
      </c>
      <c r="W1262">
        <v>18</v>
      </c>
      <c r="X1262">
        <v>6</v>
      </c>
    </row>
    <row r="1263" spans="1:24" x14ac:dyDescent="0.2">
      <c r="A1263">
        <v>2013005</v>
      </c>
      <c r="B1263">
        <v>168</v>
      </c>
      <c r="C1263">
        <v>2013005168</v>
      </c>
      <c r="D1263" t="s">
        <v>187</v>
      </c>
      <c r="E1263" t="str">
        <f>VLOOKUP(D1263,[1]!Species_table[[SpeciesID]:[ID_new]],5,FALSE)</f>
        <v>HOLSA03</v>
      </c>
      <c r="F1263" t="str">
        <f>VLOOKUP(E1263,[1]!Species_table[[ID_new]:[Sci_name_new]],2,FALSE)</f>
        <v>Sargocentron spiniferum</v>
      </c>
      <c r="G1263" t="str">
        <f>VLOOKUP(E1263,[1]!Species_table[[ID_new]:[fam_new]],3,FALSE)</f>
        <v>HOLOCENTRIDAE</v>
      </c>
      <c r="H1263" t="s">
        <v>27</v>
      </c>
      <c r="I1263">
        <f t="shared" si="19"/>
        <v>0</v>
      </c>
      <c r="J1263">
        <v>0.48</v>
      </c>
      <c r="K1263">
        <v>1</v>
      </c>
      <c r="L1263">
        <v>17</v>
      </c>
      <c r="M1263">
        <v>37.083669999999998</v>
      </c>
      <c r="N1263">
        <v>21.37933</v>
      </c>
      <c r="O1263">
        <v>1</v>
      </c>
      <c r="Q1263" t="s">
        <v>38</v>
      </c>
      <c r="R1263" s="1">
        <v>41604.75</v>
      </c>
      <c r="S1263" s="1">
        <v>41605.25</v>
      </c>
      <c r="T1263">
        <v>12</v>
      </c>
      <c r="U1263">
        <v>330</v>
      </c>
      <c r="V1263">
        <v>331</v>
      </c>
      <c r="W1263">
        <v>18</v>
      </c>
      <c r="X1263">
        <v>6</v>
      </c>
    </row>
    <row r="1264" spans="1:24" x14ac:dyDescent="0.2">
      <c r="A1264">
        <v>2013005</v>
      </c>
      <c r="B1264">
        <v>168</v>
      </c>
      <c r="C1264">
        <v>2013005168</v>
      </c>
      <c r="D1264" t="s">
        <v>92</v>
      </c>
      <c r="E1264" t="str">
        <f>VLOOKUP(D1264,[1]!Species_table[[SpeciesID]:[ID_new]],5,FALSE)</f>
        <v>HOLMY02</v>
      </c>
      <c r="F1264" t="str">
        <f>VLOOKUP(E1264,[1]!Species_table[[ID_new]:[Sci_name_new]],2,FALSE)</f>
        <v>Myripristis murdjan</v>
      </c>
      <c r="G1264" t="str">
        <f>VLOOKUP(E1264,[1]!Species_table[[ID_new]:[fam_new]],3,FALSE)</f>
        <v>HOLOCENTRIDAE</v>
      </c>
      <c r="H1264" t="s">
        <v>27</v>
      </c>
      <c r="I1264">
        <f t="shared" si="19"/>
        <v>0</v>
      </c>
      <c r="J1264">
        <v>0.17</v>
      </c>
      <c r="K1264">
        <v>3</v>
      </c>
      <c r="L1264">
        <v>17</v>
      </c>
      <c r="M1264">
        <v>37.083669999999998</v>
      </c>
      <c r="N1264">
        <v>21.37933</v>
      </c>
      <c r="O1264">
        <v>1</v>
      </c>
      <c r="Q1264" t="s">
        <v>38</v>
      </c>
      <c r="R1264" s="1">
        <v>41604.75</v>
      </c>
      <c r="S1264" s="1">
        <v>41605.25</v>
      </c>
      <c r="T1264">
        <v>12</v>
      </c>
      <c r="U1264">
        <v>330</v>
      </c>
      <c r="V1264">
        <v>331</v>
      </c>
      <c r="W1264">
        <v>18</v>
      </c>
      <c r="X1264">
        <v>6</v>
      </c>
    </row>
    <row r="1265" spans="1:24" x14ac:dyDescent="0.2">
      <c r="A1265">
        <v>2013005</v>
      </c>
      <c r="B1265">
        <v>168</v>
      </c>
      <c r="C1265">
        <v>2013005168</v>
      </c>
      <c r="D1265" t="s">
        <v>108</v>
      </c>
      <c r="E1265" t="str">
        <f>VLOOKUP(D1265,[1]!Species_table[[SpeciesID]:[ID_new]],5,FALSE)</f>
        <v>SERCE09</v>
      </c>
      <c r="F1265" t="str">
        <f>VLOOKUP(E1265,[1]!Species_table[[ID_new]:[Sci_name_new]],2,FALSE)</f>
        <v>Cephalopholis miniatus</v>
      </c>
      <c r="G1265" t="str">
        <f>VLOOKUP(E1265,[1]!Species_table[[ID_new]:[fam_new]],3,FALSE)</f>
        <v>SERRANIDAE</v>
      </c>
      <c r="H1265" t="s">
        <v>36</v>
      </c>
      <c r="I1265">
        <f t="shared" si="19"/>
        <v>1</v>
      </c>
      <c r="J1265">
        <v>0.21</v>
      </c>
      <c r="K1265">
        <v>1</v>
      </c>
      <c r="L1265">
        <v>17</v>
      </c>
      <c r="M1265">
        <v>37.083669999999998</v>
      </c>
      <c r="N1265">
        <v>21.37933</v>
      </c>
      <c r="O1265">
        <v>1</v>
      </c>
      <c r="Q1265" t="s">
        <v>38</v>
      </c>
      <c r="R1265" s="1">
        <v>41604.75</v>
      </c>
      <c r="S1265" s="1">
        <v>41605.25</v>
      </c>
      <c r="T1265">
        <v>12</v>
      </c>
      <c r="U1265">
        <v>330</v>
      </c>
      <c r="V1265">
        <v>331</v>
      </c>
      <c r="W1265">
        <v>18</v>
      </c>
      <c r="X1265">
        <v>6</v>
      </c>
    </row>
    <row r="1266" spans="1:24" x14ac:dyDescent="0.2">
      <c r="A1266">
        <v>2013005</v>
      </c>
      <c r="B1266">
        <v>169</v>
      </c>
      <c r="C1266">
        <v>2013005169</v>
      </c>
      <c r="D1266" t="s">
        <v>154</v>
      </c>
      <c r="E1266" t="str">
        <f>VLOOKUP(D1266,[1]!Species_table[[SpeciesID]:[ID_new]],5,FALSE)</f>
        <v>ALBAL04</v>
      </c>
      <c r="F1266" t="str">
        <f>VLOOKUP(E1266,[1]!Species_table[[ID_new]:[Sci_name_new]],2,FALSE)</f>
        <v>Albula glossodonta</v>
      </c>
      <c r="G1266" t="str">
        <f>VLOOKUP(E1266,[1]!Species_table[[ID_new]:[fam_new]],3,FALSE)</f>
        <v>ALBULIDAE</v>
      </c>
      <c r="H1266" t="s">
        <v>27</v>
      </c>
      <c r="I1266">
        <f t="shared" si="19"/>
        <v>0</v>
      </c>
      <c r="J1266">
        <v>0.97</v>
      </c>
      <c r="K1266">
        <v>1</v>
      </c>
      <c r="L1266">
        <v>36</v>
      </c>
      <c r="M1266">
        <v>36.890500000000003</v>
      </c>
      <c r="N1266">
        <v>21.765830000000001</v>
      </c>
      <c r="O1266">
        <v>1</v>
      </c>
      <c r="Q1266" t="s">
        <v>38</v>
      </c>
      <c r="R1266" s="1">
        <v>41605.75</v>
      </c>
      <c r="S1266" s="1">
        <v>41606.25</v>
      </c>
      <c r="T1266">
        <v>12</v>
      </c>
      <c r="U1266">
        <v>331</v>
      </c>
      <c r="V1266">
        <v>332</v>
      </c>
      <c r="W1266">
        <v>18</v>
      </c>
      <c r="X1266">
        <v>6</v>
      </c>
    </row>
    <row r="1267" spans="1:24" x14ac:dyDescent="0.2">
      <c r="A1267">
        <v>2013005</v>
      </c>
      <c r="B1267">
        <v>169</v>
      </c>
      <c r="C1267">
        <v>2013005169</v>
      </c>
      <c r="D1267" t="s">
        <v>68</v>
      </c>
      <c r="E1267" t="str">
        <f>VLOOKUP(D1267,[1]!Species_table[[SpeciesID]:[ID_new]],5,FALSE)</f>
        <v>CARCA04</v>
      </c>
      <c r="F1267" t="str">
        <f>VLOOKUP(E1267,[1]!Species_table[[ID_new]:[Sci_name_new]],2,FALSE)</f>
        <v>Caranx sexfasciatus</v>
      </c>
      <c r="G1267" t="str">
        <f>VLOOKUP(E1267,[1]!Species_table[[ID_new]:[fam_new]],3,FALSE)</f>
        <v>CARANGIDAE</v>
      </c>
      <c r="H1267" t="s">
        <v>22</v>
      </c>
      <c r="I1267">
        <f t="shared" si="19"/>
        <v>1</v>
      </c>
      <c r="J1267">
        <v>1.8</v>
      </c>
      <c r="K1267">
        <v>1</v>
      </c>
      <c r="L1267">
        <v>36</v>
      </c>
      <c r="M1267">
        <v>36.890500000000003</v>
      </c>
      <c r="N1267">
        <v>21.765830000000001</v>
      </c>
      <c r="O1267">
        <v>1</v>
      </c>
      <c r="Q1267" t="s">
        <v>38</v>
      </c>
      <c r="R1267" s="1">
        <v>41605.75</v>
      </c>
      <c r="S1267" s="1">
        <v>41606.25</v>
      </c>
      <c r="T1267">
        <v>12</v>
      </c>
      <c r="U1267">
        <v>331</v>
      </c>
      <c r="V1267">
        <v>332</v>
      </c>
      <c r="W1267">
        <v>18</v>
      </c>
      <c r="X1267">
        <v>6</v>
      </c>
    </row>
    <row r="1268" spans="1:24" x14ac:dyDescent="0.2">
      <c r="A1268">
        <v>2013005</v>
      </c>
      <c r="B1268">
        <v>169</v>
      </c>
      <c r="C1268">
        <v>2013005169</v>
      </c>
      <c r="D1268" t="s">
        <v>123</v>
      </c>
      <c r="E1268" t="str">
        <f>VLOOKUP(D1268,[1]!Species_table[[SpeciesID]:[ID_new]],5,FALSE)</f>
        <v>CARCS04</v>
      </c>
      <c r="F1268" t="str">
        <f>VLOOKUP(E1268,[1]!Species_table[[ID_new]:[Sci_name_new]],2,FALSE)</f>
        <v>Carangoides fulvoguttatus</v>
      </c>
      <c r="G1268" t="str">
        <f>VLOOKUP(E1268,[1]!Species_table[[ID_new]:[fam_new]],3,FALSE)</f>
        <v>CARANGIDAE</v>
      </c>
      <c r="H1268" t="s">
        <v>22</v>
      </c>
      <c r="I1268">
        <f t="shared" si="19"/>
        <v>1</v>
      </c>
      <c r="J1268">
        <v>24.68</v>
      </c>
      <c r="K1268">
        <v>11</v>
      </c>
      <c r="L1268">
        <v>36</v>
      </c>
      <c r="M1268">
        <v>36.890500000000003</v>
      </c>
      <c r="N1268">
        <v>21.765830000000001</v>
      </c>
      <c r="O1268">
        <v>1</v>
      </c>
      <c r="Q1268" t="s">
        <v>38</v>
      </c>
      <c r="R1268" s="1">
        <v>41605.75</v>
      </c>
      <c r="S1268" s="1">
        <v>41606.25</v>
      </c>
      <c r="T1268">
        <v>12</v>
      </c>
      <c r="U1268">
        <v>331</v>
      </c>
      <c r="V1268">
        <v>332</v>
      </c>
      <c r="W1268">
        <v>18</v>
      </c>
      <c r="X1268">
        <v>6</v>
      </c>
    </row>
    <row r="1269" spans="1:24" x14ac:dyDescent="0.2">
      <c r="A1269">
        <v>2013005</v>
      </c>
      <c r="B1269">
        <v>169</v>
      </c>
      <c r="C1269">
        <v>2013005169</v>
      </c>
      <c r="D1269" t="s">
        <v>181</v>
      </c>
      <c r="E1269" t="str">
        <f>VLOOKUP(D1269,[1]!Species_table[[SpeciesID]:[ID_new]],5,FALSE)</f>
        <v>SCMGY01</v>
      </c>
      <c r="F1269" t="str">
        <f>VLOOKUP(E1269,[1]!Species_table[[ID_new]:[Sci_name_new]],2,FALSE)</f>
        <v>Gymnosarda unicolor</v>
      </c>
      <c r="G1269" t="str">
        <f>VLOOKUP(E1269,[1]!Species_table[[ID_new]:[fam_new]],3,FALSE)</f>
        <v>SCOMBRIDAE</v>
      </c>
      <c r="H1269" t="s">
        <v>25</v>
      </c>
      <c r="I1269">
        <f t="shared" si="19"/>
        <v>1</v>
      </c>
      <c r="J1269">
        <v>31.9</v>
      </c>
      <c r="K1269">
        <v>5</v>
      </c>
      <c r="L1269">
        <v>36</v>
      </c>
      <c r="M1269">
        <v>36.890500000000003</v>
      </c>
      <c r="N1269">
        <v>21.765830000000001</v>
      </c>
      <c r="O1269">
        <v>1</v>
      </c>
      <c r="Q1269" t="s">
        <v>38</v>
      </c>
      <c r="R1269" s="1">
        <v>41605.75</v>
      </c>
      <c r="S1269" s="1">
        <v>41606.25</v>
      </c>
      <c r="T1269">
        <v>12</v>
      </c>
      <c r="U1269">
        <v>331</v>
      </c>
      <c r="V1269">
        <v>332</v>
      </c>
      <c r="W1269">
        <v>18</v>
      </c>
      <c r="X1269">
        <v>6</v>
      </c>
    </row>
    <row r="1270" spans="1:24" x14ac:dyDescent="0.2">
      <c r="A1270">
        <v>2013005</v>
      </c>
      <c r="B1270">
        <v>169</v>
      </c>
      <c r="C1270">
        <v>2013005169</v>
      </c>
      <c r="D1270" t="s">
        <v>35</v>
      </c>
      <c r="E1270" t="str">
        <f>VLOOKUP(D1270,[1]!Species_table[[SpeciesID]:[ID_new]],5,FALSE)</f>
        <v>SEREP12</v>
      </c>
      <c r="F1270" t="str">
        <f>VLOOKUP(E1270,[1]!Species_table[[ID_new]:[Sci_name_new]],2,FALSE)</f>
        <v>Epinephelus fuscoguttatus</v>
      </c>
      <c r="G1270" t="str">
        <f>VLOOKUP(E1270,[1]!Species_table[[ID_new]:[fam_new]],3,FALSE)</f>
        <v>SERRANIDAE</v>
      </c>
      <c r="H1270" t="s">
        <v>36</v>
      </c>
      <c r="I1270">
        <f t="shared" si="19"/>
        <v>1</v>
      </c>
      <c r="J1270">
        <v>12.63</v>
      </c>
      <c r="K1270">
        <v>1</v>
      </c>
      <c r="L1270">
        <v>36</v>
      </c>
      <c r="M1270">
        <v>36.890500000000003</v>
      </c>
      <c r="N1270">
        <v>21.765830000000001</v>
      </c>
      <c r="O1270">
        <v>1</v>
      </c>
      <c r="Q1270" t="s">
        <v>38</v>
      </c>
      <c r="R1270" s="1">
        <v>41605.75</v>
      </c>
      <c r="S1270" s="1">
        <v>41606.25</v>
      </c>
      <c r="T1270">
        <v>12</v>
      </c>
      <c r="U1270">
        <v>331</v>
      </c>
      <c r="V1270">
        <v>332</v>
      </c>
      <c r="W1270">
        <v>18</v>
      </c>
      <c r="X1270">
        <v>6</v>
      </c>
    </row>
    <row r="1271" spans="1:24" x14ac:dyDescent="0.2">
      <c r="A1271">
        <v>2013005</v>
      </c>
      <c r="B1271">
        <v>170</v>
      </c>
      <c r="C1271">
        <v>2013005170</v>
      </c>
      <c r="D1271" t="s">
        <v>28</v>
      </c>
      <c r="E1271" t="str">
        <f>VLOOKUP(D1271,[1]!Species_table[[SpeciesID]:[ID_new]],5,FALSE)</f>
        <v>LUTLU06</v>
      </c>
      <c r="F1271" t="str">
        <f>VLOOKUP(E1271,[1]!Species_table[[ID_new]:[Sci_name_new]],2,FALSE)</f>
        <v>Lutjanus bohar</v>
      </c>
      <c r="G1271" t="str">
        <f>VLOOKUP(E1271,[1]!Species_table[[ID_new]:[fam_new]],3,FALSE)</f>
        <v>LUTJANIDAE</v>
      </c>
      <c r="H1271" t="s">
        <v>29</v>
      </c>
      <c r="I1271">
        <f t="shared" si="19"/>
        <v>1</v>
      </c>
      <c r="J1271">
        <v>1.528</v>
      </c>
      <c r="K1271">
        <v>1</v>
      </c>
      <c r="L1271">
        <v>50</v>
      </c>
      <c r="M1271">
        <v>36.930500000000002</v>
      </c>
      <c r="N1271">
        <v>21.768830000000001</v>
      </c>
      <c r="O1271">
        <v>1</v>
      </c>
      <c r="Q1271" t="s">
        <v>23</v>
      </c>
      <c r="R1271" s="1">
        <v>41605.637499999997</v>
      </c>
      <c r="S1271" s="1">
        <v>41606.327777777777</v>
      </c>
      <c r="T1271">
        <v>16.567</v>
      </c>
      <c r="U1271">
        <v>331</v>
      </c>
      <c r="V1271">
        <v>332</v>
      </c>
      <c r="W1271">
        <v>15.3</v>
      </c>
      <c r="X1271">
        <v>7.867</v>
      </c>
    </row>
    <row r="1272" spans="1:24" x14ac:dyDescent="0.2">
      <c r="A1272">
        <v>2013005</v>
      </c>
      <c r="B1272">
        <v>171</v>
      </c>
      <c r="C1272">
        <v>2013005171</v>
      </c>
      <c r="D1272" t="s">
        <v>26</v>
      </c>
      <c r="E1272" t="str">
        <f>VLOOKUP(D1272,[1]!Species_table[[SpeciesID]:[ID_new]],5,FALSE)</f>
        <v>NOCATCH</v>
      </c>
      <c r="F1272" t="str">
        <f>VLOOKUP(E1272,[1]!Species_table[[ID_new]:[Sci_name_new]],2,FALSE)</f>
        <v>NO CATCH</v>
      </c>
      <c r="G1272" t="str">
        <f>VLOOKUP(E1272,[1]!Species_table[[ID_new]:[fam_new]],3,FALSE)</f>
        <v>NO CATCH</v>
      </c>
      <c r="H1272" t="s">
        <v>27</v>
      </c>
      <c r="I1272">
        <f t="shared" si="19"/>
        <v>0</v>
      </c>
      <c r="J1272">
        <v>0</v>
      </c>
      <c r="K1272">
        <v>0</v>
      </c>
      <c r="L1272">
        <v>23</v>
      </c>
      <c r="M1272">
        <v>36.930669999999999</v>
      </c>
      <c r="N1272">
        <v>21.7715</v>
      </c>
      <c r="O1272">
        <v>1</v>
      </c>
      <c r="Q1272" t="s">
        <v>23</v>
      </c>
      <c r="R1272" s="1">
        <v>41605.650694444441</v>
      </c>
      <c r="S1272" s="1">
        <v>41606.344444444447</v>
      </c>
      <c r="T1272">
        <v>16.649999999999999</v>
      </c>
      <c r="U1272">
        <v>331</v>
      </c>
      <c r="V1272">
        <v>332</v>
      </c>
      <c r="W1272">
        <v>15.617000000000001</v>
      </c>
      <c r="X1272">
        <v>8.2669999999999995</v>
      </c>
    </row>
    <row r="1273" spans="1:24" x14ac:dyDescent="0.2">
      <c r="A1273">
        <v>2013005</v>
      </c>
      <c r="B1273">
        <v>172</v>
      </c>
      <c r="C1273">
        <v>2013005172</v>
      </c>
      <c r="D1273" t="s">
        <v>26</v>
      </c>
      <c r="E1273" t="str">
        <f>VLOOKUP(D1273,[1]!Species_table[[SpeciesID]:[ID_new]],5,FALSE)</f>
        <v>NOCATCH</v>
      </c>
      <c r="F1273" t="str">
        <f>VLOOKUP(E1273,[1]!Species_table[[ID_new]:[Sci_name_new]],2,FALSE)</f>
        <v>NO CATCH</v>
      </c>
      <c r="G1273" t="str">
        <f>VLOOKUP(E1273,[1]!Species_table[[ID_new]:[fam_new]],3,FALSE)</f>
        <v>NO CATCH</v>
      </c>
      <c r="H1273" t="s">
        <v>27</v>
      </c>
      <c r="I1273">
        <f t="shared" si="19"/>
        <v>0</v>
      </c>
      <c r="J1273">
        <v>0</v>
      </c>
      <c r="K1273">
        <v>0</v>
      </c>
      <c r="L1273">
        <v>25</v>
      </c>
      <c r="M1273">
        <v>36.928829999999998</v>
      </c>
      <c r="N1273">
        <v>21.77233</v>
      </c>
      <c r="O1273">
        <v>1</v>
      </c>
      <c r="Q1273" t="s">
        <v>23</v>
      </c>
      <c r="R1273" s="1">
        <v>41605.647916666669</v>
      </c>
      <c r="S1273" s="1">
        <v>41606.347222222219</v>
      </c>
      <c r="T1273">
        <v>16.783000000000001</v>
      </c>
      <c r="U1273">
        <v>331</v>
      </c>
      <c r="V1273">
        <v>332</v>
      </c>
      <c r="W1273">
        <v>15.55</v>
      </c>
      <c r="X1273">
        <v>8.3330000000000002</v>
      </c>
    </row>
    <row r="1274" spans="1:24" x14ac:dyDescent="0.2">
      <c r="A1274">
        <v>2013005</v>
      </c>
      <c r="B1274">
        <v>173</v>
      </c>
      <c r="C1274">
        <v>2013005173</v>
      </c>
      <c r="D1274" t="s">
        <v>26</v>
      </c>
      <c r="E1274" t="str">
        <f>VLOOKUP(D1274,[1]!Species_table[[SpeciesID]:[ID_new]],5,FALSE)</f>
        <v>NOCATCH</v>
      </c>
      <c r="F1274" t="str">
        <f>VLOOKUP(E1274,[1]!Species_table[[ID_new]:[Sci_name_new]],2,FALSE)</f>
        <v>NO CATCH</v>
      </c>
      <c r="G1274" t="str">
        <f>VLOOKUP(E1274,[1]!Species_table[[ID_new]:[fam_new]],3,FALSE)</f>
        <v>NO CATCH</v>
      </c>
      <c r="H1274" t="s">
        <v>27</v>
      </c>
      <c r="I1274">
        <f t="shared" si="19"/>
        <v>0</v>
      </c>
      <c r="J1274">
        <v>0</v>
      </c>
      <c r="K1274">
        <v>0</v>
      </c>
      <c r="L1274">
        <v>22</v>
      </c>
      <c r="M1274">
        <v>36.930500000000002</v>
      </c>
      <c r="N1274">
        <v>21.774999999999999</v>
      </c>
      <c r="O1274">
        <v>1</v>
      </c>
      <c r="Q1274" t="s">
        <v>23</v>
      </c>
      <c r="R1274" s="1">
        <v>41605.652083333334</v>
      </c>
      <c r="S1274" s="1">
        <v>41606.353472222225</v>
      </c>
      <c r="T1274">
        <v>16.832999999999998</v>
      </c>
      <c r="U1274">
        <v>331</v>
      </c>
      <c r="V1274">
        <v>332</v>
      </c>
      <c r="W1274">
        <v>15.65</v>
      </c>
      <c r="X1274">
        <v>8.4830000000000005</v>
      </c>
    </row>
    <row r="1275" spans="1:24" x14ac:dyDescent="0.2">
      <c r="A1275">
        <v>2013005</v>
      </c>
      <c r="B1275">
        <v>174</v>
      </c>
      <c r="C1275">
        <v>2013005174</v>
      </c>
      <c r="D1275" t="s">
        <v>43</v>
      </c>
      <c r="E1275" t="str">
        <f>VLOOKUP(D1275,[1]!Species_table[[SpeciesID]:[ID_new]],5,FALSE)</f>
        <v>LETLE13</v>
      </c>
      <c r="F1275" t="str">
        <f>VLOOKUP(E1275,[1]!Species_table[[ID_new]:[Sci_name_new]],2,FALSE)</f>
        <v>Lethrinus mahsena</v>
      </c>
      <c r="G1275" t="str">
        <f>VLOOKUP(E1275,[1]!Species_table[[ID_new]:[fam_new]],3,FALSE)</f>
        <v>LETHRINIDAE</v>
      </c>
      <c r="H1275" t="s">
        <v>44</v>
      </c>
      <c r="I1275">
        <f t="shared" si="19"/>
        <v>1</v>
      </c>
      <c r="J1275">
        <v>1.153</v>
      </c>
      <c r="K1275">
        <v>1</v>
      </c>
      <c r="L1275">
        <v>60</v>
      </c>
      <c r="M1275">
        <v>36.932670000000002</v>
      </c>
      <c r="N1275">
        <v>21.774999999999999</v>
      </c>
      <c r="O1275">
        <v>1</v>
      </c>
      <c r="Q1275" t="s">
        <v>23</v>
      </c>
      <c r="R1275" s="1">
        <v>41605.656944444447</v>
      </c>
      <c r="S1275" s="1">
        <v>41606.359027777777</v>
      </c>
      <c r="T1275">
        <v>16.850000000000001</v>
      </c>
      <c r="U1275">
        <v>331</v>
      </c>
      <c r="V1275">
        <v>332</v>
      </c>
      <c r="W1275">
        <v>15.766999999999999</v>
      </c>
      <c r="X1275">
        <v>8.6170000000000009</v>
      </c>
    </row>
    <row r="1276" spans="1:24" x14ac:dyDescent="0.2">
      <c r="A1276">
        <v>2013005</v>
      </c>
      <c r="B1276">
        <v>175</v>
      </c>
      <c r="C1276">
        <v>2013005175</v>
      </c>
      <c r="D1276" t="s">
        <v>99</v>
      </c>
      <c r="E1276" t="str">
        <f>VLOOKUP(D1276,[1]!Species_table[[SpeciesID]:[ID_new]],5,FALSE)</f>
        <v>SIGSI23</v>
      </c>
      <c r="F1276" t="str">
        <f>VLOOKUP(E1276,[1]!Species_table[[ID_new]:[Sci_name_new]],2,FALSE)</f>
        <v>Siganus stellatus</v>
      </c>
      <c r="G1276" t="str">
        <f>VLOOKUP(E1276,[1]!Species_table[[ID_new]:[fam_new]],3,FALSE)</f>
        <v>SIGANIDAE</v>
      </c>
      <c r="H1276" t="s">
        <v>27</v>
      </c>
      <c r="I1276">
        <f t="shared" si="19"/>
        <v>0</v>
      </c>
      <c r="J1276">
        <v>0.51100000000000001</v>
      </c>
      <c r="K1276">
        <v>2</v>
      </c>
      <c r="L1276">
        <v>21</v>
      </c>
      <c r="M1276">
        <v>36.930500000000002</v>
      </c>
      <c r="N1276">
        <v>21.776330000000002</v>
      </c>
      <c r="O1276">
        <v>1</v>
      </c>
      <c r="Q1276" t="s">
        <v>23</v>
      </c>
      <c r="R1276" s="1">
        <v>41605.665277777778</v>
      </c>
      <c r="S1276" s="1">
        <v>41606.364583333336</v>
      </c>
      <c r="T1276">
        <v>16.783000000000001</v>
      </c>
      <c r="U1276">
        <v>331</v>
      </c>
      <c r="V1276">
        <v>332</v>
      </c>
      <c r="W1276">
        <v>15.967000000000001</v>
      </c>
      <c r="X1276">
        <v>8.75</v>
      </c>
    </row>
    <row r="1277" spans="1:24" x14ac:dyDescent="0.2">
      <c r="A1277">
        <v>2013005</v>
      </c>
      <c r="B1277">
        <v>176</v>
      </c>
      <c r="C1277">
        <v>2013005176</v>
      </c>
      <c r="D1277" t="s">
        <v>26</v>
      </c>
      <c r="E1277" t="str">
        <f>VLOOKUP(D1277,[1]!Species_table[[SpeciesID]:[ID_new]],5,FALSE)</f>
        <v>NOCATCH</v>
      </c>
      <c r="F1277" t="str">
        <f>VLOOKUP(E1277,[1]!Species_table[[ID_new]:[Sci_name_new]],2,FALSE)</f>
        <v>NO CATCH</v>
      </c>
      <c r="G1277" t="str">
        <f>VLOOKUP(E1277,[1]!Species_table[[ID_new]:[fam_new]],3,FALSE)</f>
        <v>NO CATCH</v>
      </c>
      <c r="H1277" t="s">
        <v>27</v>
      </c>
      <c r="I1277">
        <f t="shared" si="19"/>
        <v>0</v>
      </c>
      <c r="J1277">
        <v>0</v>
      </c>
      <c r="K1277">
        <v>0</v>
      </c>
      <c r="L1277">
        <v>20</v>
      </c>
      <c r="M1277">
        <v>36.929169999999999</v>
      </c>
      <c r="N1277">
        <v>21.77617</v>
      </c>
      <c r="O1277">
        <v>1</v>
      </c>
      <c r="Q1277" t="s">
        <v>23</v>
      </c>
      <c r="R1277" s="1">
        <v>41605.668055555558</v>
      </c>
      <c r="S1277" s="1">
        <v>41606.370833333334</v>
      </c>
      <c r="T1277">
        <v>16.867000000000001</v>
      </c>
      <c r="U1277">
        <v>331</v>
      </c>
      <c r="V1277">
        <v>332</v>
      </c>
      <c r="W1277">
        <v>16.033000000000001</v>
      </c>
      <c r="X1277">
        <v>8.9</v>
      </c>
    </row>
    <row r="1278" spans="1:24" x14ac:dyDescent="0.2">
      <c r="A1278">
        <v>2013005</v>
      </c>
      <c r="B1278">
        <v>177</v>
      </c>
      <c r="C1278">
        <v>2013005177</v>
      </c>
      <c r="D1278" t="s">
        <v>26</v>
      </c>
      <c r="E1278" t="str">
        <f>VLOOKUP(D1278,[1]!Species_table[[SpeciesID]:[ID_new]],5,FALSE)</f>
        <v>NOCATCH</v>
      </c>
      <c r="F1278" t="str">
        <f>VLOOKUP(E1278,[1]!Species_table[[ID_new]:[Sci_name_new]],2,FALSE)</f>
        <v>NO CATCH</v>
      </c>
      <c r="G1278" t="str">
        <f>VLOOKUP(E1278,[1]!Species_table[[ID_new]:[fam_new]],3,FALSE)</f>
        <v>NO CATCH</v>
      </c>
      <c r="H1278" t="s">
        <v>27</v>
      </c>
      <c r="I1278">
        <f t="shared" si="19"/>
        <v>0</v>
      </c>
      <c r="J1278">
        <v>0</v>
      </c>
      <c r="K1278">
        <v>0</v>
      </c>
      <c r="L1278">
        <v>44</v>
      </c>
      <c r="M1278">
        <v>36.927500000000002</v>
      </c>
      <c r="N1278">
        <v>21.776499999999999</v>
      </c>
      <c r="O1278">
        <v>1</v>
      </c>
      <c r="Q1278" t="s">
        <v>23</v>
      </c>
      <c r="R1278" s="1">
        <v>41605.672222222223</v>
      </c>
      <c r="S1278" s="1">
        <v>41606.376388888886</v>
      </c>
      <c r="T1278">
        <v>16.899999999999999</v>
      </c>
      <c r="U1278">
        <v>331</v>
      </c>
      <c r="V1278">
        <v>332</v>
      </c>
      <c r="W1278">
        <v>16.132999999999999</v>
      </c>
      <c r="X1278">
        <v>9.0329999999999995</v>
      </c>
    </row>
    <row r="1279" spans="1:24" x14ac:dyDescent="0.2">
      <c r="A1279">
        <v>2013005</v>
      </c>
      <c r="B1279">
        <v>178</v>
      </c>
      <c r="C1279">
        <v>2013005178</v>
      </c>
      <c r="D1279" t="s">
        <v>26</v>
      </c>
      <c r="E1279" t="str">
        <f>VLOOKUP(D1279,[1]!Species_table[[SpeciesID]:[ID_new]],5,FALSE)</f>
        <v>NOCATCH</v>
      </c>
      <c r="F1279" t="str">
        <f>VLOOKUP(E1279,[1]!Species_table[[ID_new]:[Sci_name_new]],2,FALSE)</f>
        <v>NO CATCH</v>
      </c>
      <c r="G1279" t="str">
        <f>VLOOKUP(E1279,[1]!Species_table[[ID_new]:[fam_new]],3,FALSE)</f>
        <v>NO CATCH</v>
      </c>
      <c r="H1279" t="s">
        <v>27</v>
      </c>
      <c r="I1279">
        <f t="shared" si="19"/>
        <v>0</v>
      </c>
      <c r="J1279">
        <v>0</v>
      </c>
      <c r="K1279">
        <v>0</v>
      </c>
      <c r="L1279">
        <v>27</v>
      </c>
      <c r="M1279">
        <v>36.929000000000002</v>
      </c>
      <c r="N1279">
        <v>21.778169999999999</v>
      </c>
      <c r="O1279">
        <v>1</v>
      </c>
      <c r="Q1279" t="s">
        <v>23</v>
      </c>
      <c r="R1279" s="1">
        <v>41605.677777777775</v>
      </c>
      <c r="S1279" s="1">
        <v>41606.379861111112</v>
      </c>
      <c r="T1279">
        <v>16.850000000000001</v>
      </c>
      <c r="U1279">
        <v>331</v>
      </c>
      <c r="V1279">
        <v>332</v>
      </c>
      <c r="W1279">
        <v>16.266999999999999</v>
      </c>
      <c r="X1279">
        <v>9.1170000000000009</v>
      </c>
    </row>
    <row r="1280" spans="1:24" x14ac:dyDescent="0.2">
      <c r="A1280">
        <v>2013005</v>
      </c>
      <c r="B1280">
        <v>179</v>
      </c>
      <c r="C1280">
        <v>2013005179</v>
      </c>
      <c r="D1280" t="s">
        <v>26</v>
      </c>
      <c r="E1280" t="str">
        <f>VLOOKUP(D1280,[1]!Species_table[[SpeciesID]:[ID_new]],5,FALSE)</f>
        <v>NOCATCH</v>
      </c>
      <c r="F1280" t="str">
        <f>VLOOKUP(E1280,[1]!Species_table[[ID_new]:[Sci_name_new]],2,FALSE)</f>
        <v>NO CATCH</v>
      </c>
      <c r="G1280" t="str">
        <f>VLOOKUP(E1280,[1]!Species_table[[ID_new]:[fam_new]],3,FALSE)</f>
        <v>NO CATCH</v>
      </c>
      <c r="H1280" t="s">
        <v>27</v>
      </c>
      <c r="I1280">
        <f t="shared" si="19"/>
        <v>0</v>
      </c>
      <c r="J1280">
        <v>0</v>
      </c>
      <c r="K1280">
        <v>0</v>
      </c>
      <c r="L1280">
        <v>36</v>
      </c>
      <c r="M1280">
        <v>36.928669999999997</v>
      </c>
      <c r="N1280">
        <v>21.781500000000001</v>
      </c>
      <c r="O1280">
        <v>1</v>
      </c>
      <c r="Q1280" t="s">
        <v>23</v>
      </c>
      <c r="R1280" s="1">
        <v>41605.681944444441</v>
      </c>
      <c r="S1280" s="1">
        <v>41606.385416666664</v>
      </c>
      <c r="T1280">
        <v>16.882999999999999</v>
      </c>
      <c r="U1280">
        <v>331</v>
      </c>
      <c r="V1280">
        <v>332</v>
      </c>
      <c r="W1280">
        <v>16.367000000000001</v>
      </c>
      <c r="X1280">
        <v>9.25</v>
      </c>
    </row>
    <row r="1281" spans="1:24" x14ac:dyDescent="0.2">
      <c r="A1281">
        <v>2013005</v>
      </c>
      <c r="B1281">
        <v>180</v>
      </c>
      <c r="C1281">
        <v>2013005180</v>
      </c>
      <c r="D1281" t="s">
        <v>26</v>
      </c>
      <c r="E1281" t="str">
        <f>VLOOKUP(D1281,[1]!Species_table[[SpeciesID]:[ID_new]],5,FALSE)</f>
        <v>NOCATCH</v>
      </c>
      <c r="F1281" t="str">
        <f>VLOOKUP(E1281,[1]!Species_table[[ID_new]:[Sci_name_new]],2,FALSE)</f>
        <v>NO CATCH</v>
      </c>
      <c r="G1281" t="str">
        <f>VLOOKUP(E1281,[1]!Species_table[[ID_new]:[fam_new]],3,FALSE)</f>
        <v>NO CATCH</v>
      </c>
      <c r="H1281" t="s">
        <v>27</v>
      </c>
      <c r="I1281">
        <f t="shared" si="19"/>
        <v>0</v>
      </c>
      <c r="J1281">
        <v>0</v>
      </c>
      <c r="K1281">
        <v>0</v>
      </c>
      <c r="L1281">
        <v>61</v>
      </c>
      <c r="M1281">
        <v>36.93083</v>
      </c>
      <c r="N1281">
        <v>21.781330000000001</v>
      </c>
      <c r="O1281">
        <v>1</v>
      </c>
      <c r="Q1281" t="s">
        <v>23</v>
      </c>
      <c r="R1281" s="1">
        <v>41605.686805555553</v>
      </c>
      <c r="S1281" s="1">
        <v>41606.390972222223</v>
      </c>
      <c r="T1281">
        <v>16.899999999999999</v>
      </c>
      <c r="U1281">
        <v>331</v>
      </c>
      <c r="V1281">
        <v>332</v>
      </c>
      <c r="W1281">
        <v>16.483000000000001</v>
      </c>
      <c r="X1281">
        <v>9.3829999999999991</v>
      </c>
    </row>
    <row r="1282" spans="1:24" x14ac:dyDescent="0.2">
      <c r="A1282">
        <v>2013005</v>
      </c>
      <c r="B1282">
        <v>181</v>
      </c>
      <c r="C1282">
        <v>2013005181</v>
      </c>
      <c r="D1282" t="s">
        <v>122</v>
      </c>
      <c r="E1282" t="str">
        <f>VLOOKUP(D1282,[1]!Species_table[[SpeciesID]:[ID_new]],5,FALSE)</f>
        <v>HOLSA02</v>
      </c>
      <c r="F1282" t="str">
        <f>VLOOKUP(E1282,[1]!Species_table[[ID_new]:[Sci_name_new]],2,FALSE)</f>
        <v>Sargocentron rubrum</v>
      </c>
      <c r="G1282" t="str">
        <f>VLOOKUP(E1282,[1]!Species_table[[ID_new]:[fam_new]],3,FALSE)</f>
        <v>HOLOCENTRIDAE</v>
      </c>
      <c r="H1282" t="s">
        <v>27</v>
      </c>
      <c r="I1282">
        <f t="shared" ref="I1282:I1345" si="20">IF(G1282=H1282,1,0)</f>
        <v>0</v>
      </c>
      <c r="J1282">
        <v>1.528</v>
      </c>
      <c r="K1282">
        <v>1</v>
      </c>
      <c r="L1282">
        <v>25</v>
      </c>
      <c r="M1282">
        <v>36.887999999999998</v>
      </c>
      <c r="N1282">
        <v>21.7925</v>
      </c>
      <c r="O1282">
        <v>1</v>
      </c>
      <c r="Q1282" t="s">
        <v>23</v>
      </c>
      <c r="R1282" s="1">
        <v>41605.710416666669</v>
      </c>
      <c r="S1282" s="1">
        <v>41606.302083333336</v>
      </c>
      <c r="T1282">
        <v>14.2</v>
      </c>
      <c r="U1282">
        <v>331</v>
      </c>
      <c r="V1282">
        <v>332</v>
      </c>
      <c r="W1282">
        <v>17.05</v>
      </c>
      <c r="X1282">
        <v>7.25</v>
      </c>
    </row>
    <row r="1283" spans="1:24" x14ac:dyDescent="0.2">
      <c r="A1283">
        <v>2013005</v>
      </c>
      <c r="B1283">
        <v>182</v>
      </c>
      <c r="C1283">
        <v>2013005182</v>
      </c>
      <c r="D1283" t="s">
        <v>28</v>
      </c>
      <c r="E1283" t="str">
        <f>VLOOKUP(D1283,[1]!Species_table[[SpeciesID]:[ID_new]],5,FALSE)</f>
        <v>LUTLU06</v>
      </c>
      <c r="F1283" t="str">
        <f>VLOOKUP(E1283,[1]!Species_table[[ID_new]:[Sci_name_new]],2,FALSE)</f>
        <v>Lutjanus bohar</v>
      </c>
      <c r="G1283" t="str">
        <f>VLOOKUP(E1283,[1]!Species_table[[ID_new]:[fam_new]],3,FALSE)</f>
        <v>LUTJANIDAE</v>
      </c>
      <c r="H1283" t="s">
        <v>29</v>
      </c>
      <c r="I1283">
        <f t="shared" si="20"/>
        <v>1</v>
      </c>
      <c r="J1283">
        <v>6.43</v>
      </c>
      <c r="K1283">
        <v>2</v>
      </c>
      <c r="L1283">
        <v>40</v>
      </c>
      <c r="M1283">
        <v>36.977170000000001</v>
      </c>
      <c r="N1283">
        <v>21.504999999999999</v>
      </c>
      <c r="O1283">
        <v>1</v>
      </c>
      <c r="Q1283" t="s">
        <v>38</v>
      </c>
      <c r="R1283" s="1">
        <v>41606.75</v>
      </c>
      <c r="S1283" s="1">
        <v>41607.25</v>
      </c>
      <c r="T1283">
        <v>12</v>
      </c>
      <c r="U1283">
        <v>332</v>
      </c>
      <c r="V1283">
        <v>333</v>
      </c>
      <c r="W1283">
        <v>18</v>
      </c>
      <c r="X1283">
        <v>6</v>
      </c>
    </row>
    <row r="1284" spans="1:24" x14ac:dyDescent="0.2">
      <c r="A1284">
        <v>2013005</v>
      </c>
      <c r="B1284">
        <v>182</v>
      </c>
      <c r="C1284">
        <v>2013005182</v>
      </c>
      <c r="D1284" t="s">
        <v>89</v>
      </c>
      <c r="E1284" t="str">
        <f>VLOOKUP(D1284,[1]!Species_table[[SpeciesID]:[ID_new]],5,FALSE)</f>
        <v>SCMEU02</v>
      </c>
      <c r="F1284" t="str">
        <f>VLOOKUP(E1284,[1]!Species_table[[ID_new]:[Sci_name_new]],2,FALSE)</f>
        <v>Euthynnus affinis</v>
      </c>
      <c r="G1284" t="str">
        <f>VLOOKUP(E1284,[1]!Species_table[[ID_new]:[fam_new]],3,FALSE)</f>
        <v>SCOMBRIDAE</v>
      </c>
      <c r="H1284" t="s">
        <v>25</v>
      </c>
      <c r="I1284">
        <f t="shared" si="20"/>
        <v>1</v>
      </c>
      <c r="J1284">
        <v>1.76</v>
      </c>
      <c r="K1284">
        <v>3</v>
      </c>
      <c r="L1284">
        <v>40</v>
      </c>
      <c r="M1284">
        <v>36.977170000000001</v>
      </c>
      <c r="N1284">
        <v>21.504999999999999</v>
      </c>
      <c r="O1284">
        <v>1</v>
      </c>
      <c r="Q1284" t="s">
        <v>38</v>
      </c>
      <c r="R1284" s="1">
        <v>41606.75</v>
      </c>
      <c r="S1284" s="1">
        <v>41607.25</v>
      </c>
      <c r="T1284">
        <v>12</v>
      </c>
      <c r="U1284">
        <v>332</v>
      </c>
      <c r="V1284">
        <v>333</v>
      </c>
      <c r="W1284">
        <v>18</v>
      </c>
      <c r="X1284">
        <v>6</v>
      </c>
    </row>
    <row r="1285" spans="1:24" x14ac:dyDescent="0.2">
      <c r="A1285">
        <v>2013005</v>
      </c>
      <c r="B1285">
        <v>182</v>
      </c>
      <c r="C1285">
        <v>2013005182</v>
      </c>
      <c r="D1285" t="s">
        <v>181</v>
      </c>
      <c r="E1285" t="str">
        <f>VLOOKUP(D1285,[1]!Species_table[[SpeciesID]:[ID_new]],5,FALSE)</f>
        <v>SCMGY01</v>
      </c>
      <c r="F1285" t="str">
        <f>VLOOKUP(E1285,[1]!Species_table[[ID_new]:[Sci_name_new]],2,FALSE)</f>
        <v>Gymnosarda unicolor</v>
      </c>
      <c r="G1285" t="str">
        <f>VLOOKUP(E1285,[1]!Species_table[[ID_new]:[fam_new]],3,FALSE)</f>
        <v>SCOMBRIDAE</v>
      </c>
      <c r="H1285" t="s">
        <v>25</v>
      </c>
      <c r="I1285">
        <f t="shared" si="20"/>
        <v>1</v>
      </c>
      <c r="J1285">
        <v>7.85</v>
      </c>
      <c r="K1285">
        <v>1</v>
      </c>
      <c r="L1285">
        <v>40</v>
      </c>
      <c r="M1285">
        <v>36.977170000000001</v>
      </c>
      <c r="N1285">
        <v>21.504999999999999</v>
      </c>
      <c r="O1285">
        <v>1</v>
      </c>
      <c r="Q1285" t="s">
        <v>38</v>
      </c>
      <c r="R1285" s="1">
        <v>41606.75</v>
      </c>
      <c r="S1285" s="1">
        <v>41607.25</v>
      </c>
      <c r="T1285">
        <v>12</v>
      </c>
      <c r="U1285">
        <v>332</v>
      </c>
      <c r="V1285">
        <v>333</v>
      </c>
      <c r="W1285">
        <v>18</v>
      </c>
      <c r="X1285">
        <v>6</v>
      </c>
    </row>
    <row r="1286" spans="1:24" x14ac:dyDescent="0.2">
      <c r="A1286">
        <v>2013005</v>
      </c>
      <c r="B1286">
        <v>182</v>
      </c>
      <c r="C1286">
        <v>2013005182</v>
      </c>
      <c r="D1286" t="s">
        <v>178</v>
      </c>
      <c r="E1286" t="str">
        <f>VLOOKUP(D1286,[1]!Species_table[[SpeciesID]:[ID_new]],5,FALSE)</f>
        <v>SCMSM03</v>
      </c>
      <c r="F1286" t="str">
        <f>VLOOKUP(E1286,[1]!Species_table[[ID_new]:[Sci_name_new]],2,FALSE)</f>
        <v>Scomberomorus commerson</v>
      </c>
      <c r="G1286" t="str">
        <f>VLOOKUP(E1286,[1]!Species_table[[ID_new]:[fam_new]],3,FALSE)</f>
        <v>SCOMBRIDAE</v>
      </c>
      <c r="H1286" t="s">
        <v>25</v>
      </c>
      <c r="I1286">
        <f t="shared" si="20"/>
        <v>1</v>
      </c>
      <c r="J1286">
        <v>6.53</v>
      </c>
      <c r="K1286">
        <v>1</v>
      </c>
      <c r="L1286">
        <v>40</v>
      </c>
      <c r="M1286">
        <v>36.977170000000001</v>
      </c>
      <c r="N1286">
        <v>21.504999999999999</v>
      </c>
      <c r="O1286">
        <v>1</v>
      </c>
      <c r="Q1286" t="s">
        <v>38</v>
      </c>
      <c r="R1286" s="1">
        <v>41606.75</v>
      </c>
      <c r="S1286" s="1">
        <v>41607.25</v>
      </c>
      <c r="T1286">
        <v>12</v>
      </c>
      <c r="U1286">
        <v>332</v>
      </c>
      <c r="V1286">
        <v>333</v>
      </c>
      <c r="W1286">
        <v>18</v>
      </c>
      <c r="X1286">
        <v>6</v>
      </c>
    </row>
    <row r="1287" spans="1:24" x14ac:dyDescent="0.2">
      <c r="A1287">
        <v>2013005</v>
      </c>
      <c r="B1287">
        <v>183</v>
      </c>
      <c r="C1287">
        <v>2013005183</v>
      </c>
      <c r="D1287" t="s">
        <v>154</v>
      </c>
      <c r="E1287" t="str">
        <f>VLOOKUP(D1287,[1]!Species_table[[SpeciesID]:[ID_new]],5,FALSE)</f>
        <v>ALBAL04</v>
      </c>
      <c r="F1287" t="str">
        <f>VLOOKUP(E1287,[1]!Species_table[[ID_new]:[Sci_name_new]],2,FALSE)</f>
        <v>Albula glossodonta</v>
      </c>
      <c r="G1287" t="str">
        <f>VLOOKUP(E1287,[1]!Species_table[[ID_new]:[fam_new]],3,FALSE)</f>
        <v>ALBULIDAE</v>
      </c>
      <c r="H1287" t="s">
        <v>27</v>
      </c>
      <c r="I1287">
        <f t="shared" si="20"/>
        <v>0</v>
      </c>
      <c r="J1287">
        <v>1.1200000000000001</v>
      </c>
      <c r="K1287">
        <v>1</v>
      </c>
      <c r="L1287">
        <v>2</v>
      </c>
      <c r="M1287">
        <v>36.977170000000001</v>
      </c>
      <c r="N1287">
        <v>21.502669999999998</v>
      </c>
      <c r="O1287">
        <v>1</v>
      </c>
      <c r="Q1287" t="s">
        <v>140</v>
      </c>
      <c r="R1287" s="1">
        <v>41606.75</v>
      </c>
      <c r="S1287" s="1">
        <v>41607.25</v>
      </c>
      <c r="T1287">
        <v>12</v>
      </c>
      <c r="U1287">
        <v>332</v>
      </c>
      <c r="V1287">
        <v>333</v>
      </c>
      <c r="W1287">
        <v>18</v>
      </c>
      <c r="X1287">
        <v>6</v>
      </c>
    </row>
    <row r="1288" spans="1:24" x14ac:dyDescent="0.2">
      <c r="A1288">
        <v>2013005</v>
      </c>
      <c r="B1288">
        <v>183</v>
      </c>
      <c r="C1288">
        <v>2013005183</v>
      </c>
      <c r="D1288" t="s">
        <v>127</v>
      </c>
      <c r="E1288" t="str">
        <f>VLOOKUP(D1288,[1]!Species_table[[SpeciesID]:[ID_new]],5,FALSE)</f>
        <v>GERGE02</v>
      </c>
      <c r="F1288" t="str">
        <f>VLOOKUP(E1288,[1]!Species_table[[ID_new]:[Sci_name_new]],2,FALSE)</f>
        <v>Gerres oyena</v>
      </c>
      <c r="G1288" t="str">
        <f>VLOOKUP(E1288,[1]!Species_table[[ID_new]:[fam_new]],3,FALSE)</f>
        <v>GERREIDAE</v>
      </c>
      <c r="H1288" t="s">
        <v>27</v>
      </c>
      <c r="I1288">
        <f t="shared" si="20"/>
        <v>0</v>
      </c>
      <c r="J1288">
        <v>0.14699999999999999</v>
      </c>
      <c r="K1288">
        <v>2</v>
      </c>
      <c r="L1288">
        <v>2</v>
      </c>
      <c r="M1288">
        <v>36.977170000000001</v>
      </c>
      <c r="N1288">
        <v>21.502669999999998</v>
      </c>
      <c r="O1288">
        <v>1</v>
      </c>
      <c r="Q1288" t="s">
        <v>140</v>
      </c>
      <c r="R1288" s="1">
        <v>41606.75</v>
      </c>
      <c r="S1288" s="1">
        <v>41607.25</v>
      </c>
      <c r="T1288">
        <v>12</v>
      </c>
      <c r="U1288">
        <v>332</v>
      </c>
      <c r="V1288">
        <v>333</v>
      </c>
      <c r="W1288">
        <v>18</v>
      </c>
      <c r="X1288">
        <v>6</v>
      </c>
    </row>
    <row r="1289" spans="1:24" x14ac:dyDescent="0.2">
      <c r="A1289">
        <v>2013005</v>
      </c>
      <c r="B1289">
        <v>183</v>
      </c>
      <c r="C1289">
        <v>2013005183</v>
      </c>
      <c r="D1289" t="s">
        <v>188</v>
      </c>
      <c r="E1289" t="str">
        <f>VLOOKUP(D1289,[1]!Species_table[[SpeciesID]:[ID_new]],5,FALSE)</f>
        <v>LETAA00</v>
      </c>
      <c r="F1289" t="str">
        <f>VLOOKUP(E1289,[1]!Species_table[[ID_new]:[Sci_name_new]],2,FALSE)</f>
        <v>LETHRINIDAE</v>
      </c>
      <c r="G1289" t="str">
        <f>VLOOKUP(E1289,[1]!Species_table[[ID_new]:[fam_new]],3,FALSE)</f>
        <v>LETHRINIDAE</v>
      </c>
      <c r="H1289" t="s">
        <v>44</v>
      </c>
      <c r="I1289">
        <f t="shared" si="20"/>
        <v>1</v>
      </c>
      <c r="J1289">
        <v>0.22</v>
      </c>
      <c r="K1289">
        <v>1</v>
      </c>
      <c r="L1289">
        <v>2</v>
      </c>
      <c r="M1289">
        <v>36.977170000000001</v>
      </c>
      <c r="N1289">
        <v>21.502669999999998</v>
      </c>
      <c r="O1289">
        <v>1</v>
      </c>
      <c r="Q1289" t="s">
        <v>140</v>
      </c>
      <c r="R1289" s="1">
        <v>41606.75</v>
      </c>
      <c r="S1289" s="1">
        <v>41607.25</v>
      </c>
      <c r="T1289">
        <v>12</v>
      </c>
      <c r="U1289">
        <v>332</v>
      </c>
      <c r="V1289">
        <v>333</v>
      </c>
      <c r="W1289">
        <v>18</v>
      </c>
      <c r="X1289">
        <v>6</v>
      </c>
    </row>
    <row r="1290" spans="1:24" x14ac:dyDescent="0.2">
      <c r="A1290">
        <v>2013005</v>
      </c>
      <c r="B1290">
        <v>183</v>
      </c>
      <c r="C1290">
        <v>2013005183</v>
      </c>
      <c r="D1290" t="s">
        <v>93</v>
      </c>
      <c r="E1290" t="str">
        <f>VLOOKUP(D1290,[1]!Species_table[[SpeciesID]:[ID_new]],5,FALSE)</f>
        <v>LETLE27</v>
      </c>
      <c r="F1290" t="str">
        <f>VLOOKUP(E1290,[1]!Species_table[[ID_new]:[Sci_name_new]],2,FALSE)</f>
        <v xml:space="preserve">Lethrinus obsoletus </v>
      </c>
      <c r="G1290" t="str">
        <f>VLOOKUP(E1290,[1]!Species_table[[ID_new]:[fam_new]],3,FALSE)</f>
        <v>LETHRINIDAE</v>
      </c>
      <c r="H1290" t="s">
        <v>44</v>
      </c>
      <c r="I1290">
        <f t="shared" si="20"/>
        <v>1</v>
      </c>
      <c r="J1290">
        <v>0.20100000000000001</v>
      </c>
      <c r="K1290">
        <v>1</v>
      </c>
      <c r="L1290">
        <v>2</v>
      </c>
      <c r="M1290">
        <v>36.977170000000001</v>
      </c>
      <c r="N1290">
        <v>21.502669999999998</v>
      </c>
      <c r="O1290">
        <v>1</v>
      </c>
      <c r="Q1290" t="s">
        <v>140</v>
      </c>
      <c r="R1290" s="1">
        <v>41606.75</v>
      </c>
      <c r="S1290" s="1">
        <v>41607.25</v>
      </c>
      <c r="T1290">
        <v>12</v>
      </c>
      <c r="U1290">
        <v>332</v>
      </c>
      <c r="V1290">
        <v>333</v>
      </c>
      <c r="W1290">
        <v>18</v>
      </c>
      <c r="X1290">
        <v>6</v>
      </c>
    </row>
    <row r="1291" spans="1:24" x14ac:dyDescent="0.2">
      <c r="A1291">
        <v>2013005</v>
      </c>
      <c r="B1291">
        <v>183</v>
      </c>
      <c r="C1291">
        <v>2013005183</v>
      </c>
      <c r="D1291" t="s">
        <v>71</v>
      </c>
      <c r="E1291" t="str">
        <f>VLOOKUP(D1291,[1]!Species_table[[SpeciesID]:[ID_new]],5,FALSE)</f>
        <v>LUTLU50</v>
      </c>
      <c r="F1291" t="str">
        <f>VLOOKUP(E1291,[1]!Species_table[[ID_new]:[Sci_name_new]],2,FALSE)</f>
        <v>Lutjanus ehrenbergii</v>
      </c>
      <c r="G1291" t="str">
        <f>VLOOKUP(E1291,[1]!Species_table[[ID_new]:[fam_new]],3,FALSE)</f>
        <v>LUTJANIDAE</v>
      </c>
      <c r="H1291" t="s">
        <v>29</v>
      </c>
      <c r="I1291">
        <f t="shared" si="20"/>
        <v>1</v>
      </c>
      <c r="J1291">
        <v>0.2</v>
      </c>
      <c r="K1291">
        <v>1</v>
      </c>
      <c r="L1291">
        <v>2</v>
      </c>
      <c r="M1291">
        <v>36.977170000000001</v>
      </c>
      <c r="N1291">
        <v>21.502669999999998</v>
      </c>
      <c r="O1291">
        <v>1</v>
      </c>
      <c r="Q1291" t="s">
        <v>140</v>
      </c>
      <c r="R1291" s="1">
        <v>41606.75</v>
      </c>
      <c r="S1291" s="1">
        <v>41607.25</v>
      </c>
      <c r="T1291">
        <v>12</v>
      </c>
      <c r="U1291">
        <v>332</v>
      </c>
      <c r="V1291">
        <v>333</v>
      </c>
      <c r="W1291">
        <v>18</v>
      </c>
      <c r="X1291">
        <v>6</v>
      </c>
    </row>
    <row r="1292" spans="1:24" x14ac:dyDescent="0.2">
      <c r="A1292">
        <v>2013005</v>
      </c>
      <c r="B1292">
        <v>183</v>
      </c>
      <c r="C1292">
        <v>2013005183</v>
      </c>
      <c r="D1292" t="s">
        <v>65</v>
      </c>
      <c r="E1292" t="str">
        <f>VLOOKUP(D1292,[1]!Species_table[[SpeciesID]:[ID_new]],5,FALSE)</f>
        <v>LUTLU57</v>
      </c>
      <c r="F1292" t="str">
        <f>VLOOKUP(E1292,[1]!Species_table[[ID_new]:[Sci_name_new]],2,FALSE)</f>
        <v>Lutjanus monostigma</v>
      </c>
      <c r="G1292" t="str">
        <f>VLOOKUP(E1292,[1]!Species_table[[ID_new]:[fam_new]],3,FALSE)</f>
        <v>LUTJANIDAE</v>
      </c>
      <c r="H1292" t="s">
        <v>29</v>
      </c>
      <c r="I1292">
        <f t="shared" si="20"/>
        <v>1</v>
      </c>
      <c r="J1292">
        <v>0.27</v>
      </c>
      <c r="K1292">
        <v>1</v>
      </c>
      <c r="L1292">
        <v>2</v>
      </c>
      <c r="M1292">
        <v>36.977170000000001</v>
      </c>
      <c r="N1292">
        <v>21.502669999999998</v>
      </c>
      <c r="O1292">
        <v>1</v>
      </c>
      <c r="Q1292" t="s">
        <v>140</v>
      </c>
      <c r="R1292" s="1">
        <v>41606.75</v>
      </c>
      <c r="S1292" s="1">
        <v>41607.25</v>
      </c>
      <c r="T1292">
        <v>12</v>
      </c>
      <c r="U1292">
        <v>332</v>
      </c>
      <c r="V1292">
        <v>333</v>
      </c>
      <c r="W1292">
        <v>18</v>
      </c>
      <c r="X1292">
        <v>6</v>
      </c>
    </row>
    <row r="1293" spans="1:24" x14ac:dyDescent="0.2">
      <c r="A1293">
        <v>2013005</v>
      </c>
      <c r="B1293">
        <v>183</v>
      </c>
      <c r="C1293">
        <v>2013005183</v>
      </c>
      <c r="D1293" t="s">
        <v>189</v>
      </c>
      <c r="E1293" t="str">
        <f>VLOOKUP(D1293,[1]!Species_table[[SpeciesID]:[ID_new]],5,FALSE)</f>
        <v>MUGVA02</v>
      </c>
      <c r="F1293" t="str">
        <f>VLOOKUP(E1293,[1]!Species_table[[ID_new]:[Sci_name_new]],2,FALSE)</f>
        <v>Moolgarda seheli</v>
      </c>
      <c r="G1293" t="str">
        <f>VLOOKUP(E1293,[1]!Species_table[[ID_new]:[fam_new]],3,FALSE)</f>
        <v>MUGILIDAE</v>
      </c>
      <c r="H1293" t="s">
        <v>27</v>
      </c>
      <c r="I1293">
        <f t="shared" si="20"/>
        <v>0</v>
      </c>
      <c r="J1293">
        <v>0.35</v>
      </c>
      <c r="K1293">
        <v>1</v>
      </c>
      <c r="L1293">
        <v>2</v>
      </c>
      <c r="M1293">
        <v>36.977170000000001</v>
      </c>
      <c r="N1293">
        <v>21.502669999999998</v>
      </c>
      <c r="O1293">
        <v>1</v>
      </c>
      <c r="Q1293" t="s">
        <v>140</v>
      </c>
      <c r="R1293" s="1">
        <v>41606.75</v>
      </c>
      <c r="S1293" s="1">
        <v>41607.25</v>
      </c>
      <c r="T1293">
        <v>12</v>
      </c>
      <c r="U1293">
        <v>332</v>
      </c>
      <c r="V1293">
        <v>333</v>
      </c>
      <c r="W1293">
        <v>18</v>
      </c>
      <c r="X1293">
        <v>6</v>
      </c>
    </row>
    <row r="1294" spans="1:24" x14ac:dyDescent="0.2">
      <c r="A1294">
        <v>2013005</v>
      </c>
      <c r="B1294">
        <v>183</v>
      </c>
      <c r="C1294">
        <v>2013005183</v>
      </c>
      <c r="D1294" t="s">
        <v>166</v>
      </c>
      <c r="E1294" t="str">
        <f>VLOOKUP(D1294,[1]!Species_table[[SpeciesID]:[ID_new]],5,FALSE)</f>
        <v>MULMO03</v>
      </c>
      <c r="F1294" t="str">
        <f>VLOOKUP(E1294,[1]!Species_table[[ID_new]:[Sci_name_new]],2,FALSE)</f>
        <v>Mulloidichtys vanicolensis</v>
      </c>
      <c r="G1294" t="str">
        <f>VLOOKUP(E1294,[1]!Species_table[[ID_new]:[fam_new]],3,FALSE)</f>
        <v>MULLIDAE</v>
      </c>
      <c r="H1294" t="s">
        <v>27</v>
      </c>
      <c r="I1294">
        <f t="shared" si="20"/>
        <v>0</v>
      </c>
      <c r="J1294">
        <v>0.27</v>
      </c>
      <c r="K1294">
        <v>1</v>
      </c>
      <c r="L1294">
        <v>2</v>
      </c>
      <c r="M1294">
        <v>36.977170000000001</v>
      </c>
      <c r="N1294">
        <v>21.502669999999998</v>
      </c>
      <c r="O1294">
        <v>1</v>
      </c>
      <c r="Q1294" t="s">
        <v>140</v>
      </c>
      <c r="R1294" s="1">
        <v>41606.75</v>
      </c>
      <c r="S1294" s="1">
        <v>41607.25</v>
      </c>
      <c r="T1294">
        <v>12</v>
      </c>
      <c r="U1294">
        <v>332</v>
      </c>
      <c r="V1294">
        <v>333</v>
      </c>
      <c r="W1294">
        <v>18</v>
      </c>
      <c r="X1294">
        <v>6</v>
      </c>
    </row>
    <row r="1295" spans="1:24" x14ac:dyDescent="0.2">
      <c r="A1295">
        <v>2013005</v>
      </c>
      <c r="B1295">
        <v>184</v>
      </c>
      <c r="C1295">
        <v>2013005184</v>
      </c>
      <c r="D1295" t="s">
        <v>26</v>
      </c>
      <c r="E1295" t="str">
        <f>VLOOKUP(D1295,[1]!Species_table[[SpeciesID]:[ID_new]],5,FALSE)</f>
        <v>NOCATCH</v>
      </c>
      <c r="F1295" t="str">
        <f>VLOOKUP(E1295,[1]!Species_table[[ID_new]:[Sci_name_new]],2,FALSE)</f>
        <v>NO CATCH</v>
      </c>
      <c r="G1295" t="str">
        <f>VLOOKUP(E1295,[1]!Species_table[[ID_new]:[fam_new]],3,FALSE)</f>
        <v>NO CATCH</v>
      </c>
      <c r="H1295" t="s">
        <v>27</v>
      </c>
      <c r="I1295">
        <f t="shared" si="20"/>
        <v>0</v>
      </c>
      <c r="J1295">
        <v>0</v>
      </c>
      <c r="K1295">
        <v>0</v>
      </c>
      <c r="L1295">
        <v>44</v>
      </c>
      <c r="M1295">
        <v>36.989330000000002</v>
      </c>
      <c r="N1295">
        <v>21.54</v>
      </c>
      <c r="O1295">
        <v>1</v>
      </c>
      <c r="Q1295" t="s">
        <v>23</v>
      </c>
      <c r="R1295" s="1">
        <v>41606.645833333336</v>
      </c>
      <c r="S1295" s="1">
        <v>41607.308333333334</v>
      </c>
      <c r="T1295">
        <v>15.9</v>
      </c>
      <c r="U1295">
        <v>332</v>
      </c>
      <c r="V1295">
        <v>333</v>
      </c>
      <c r="W1295">
        <v>15.5</v>
      </c>
      <c r="X1295">
        <v>7.4</v>
      </c>
    </row>
    <row r="1296" spans="1:24" x14ac:dyDescent="0.2">
      <c r="A1296">
        <v>2013005</v>
      </c>
      <c r="B1296">
        <v>185</v>
      </c>
      <c r="C1296">
        <v>2013005185</v>
      </c>
      <c r="D1296" t="s">
        <v>26</v>
      </c>
      <c r="E1296" t="str">
        <f>VLOOKUP(D1296,[1]!Species_table[[SpeciesID]:[ID_new]],5,FALSE)</f>
        <v>NOCATCH</v>
      </c>
      <c r="F1296" t="str">
        <f>VLOOKUP(E1296,[1]!Species_table[[ID_new]:[Sci_name_new]],2,FALSE)</f>
        <v>NO CATCH</v>
      </c>
      <c r="G1296" t="str">
        <f>VLOOKUP(E1296,[1]!Species_table[[ID_new]:[fam_new]],3,FALSE)</f>
        <v>NO CATCH</v>
      </c>
      <c r="H1296" t="s">
        <v>27</v>
      </c>
      <c r="I1296">
        <f t="shared" si="20"/>
        <v>0</v>
      </c>
      <c r="J1296">
        <v>0</v>
      </c>
      <c r="K1296">
        <v>0</v>
      </c>
      <c r="L1296">
        <v>18</v>
      </c>
      <c r="M1296">
        <v>36.991999999999997</v>
      </c>
      <c r="N1296">
        <v>21.54617</v>
      </c>
      <c r="O1296">
        <v>1</v>
      </c>
      <c r="Q1296" t="s">
        <v>23</v>
      </c>
      <c r="R1296" s="1">
        <v>41606.652777777781</v>
      </c>
      <c r="S1296" s="1">
        <v>41607.313888888886</v>
      </c>
      <c r="T1296">
        <v>15.867000000000001</v>
      </c>
      <c r="U1296">
        <v>332</v>
      </c>
      <c r="V1296">
        <v>333</v>
      </c>
      <c r="W1296">
        <v>15.667</v>
      </c>
      <c r="X1296">
        <v>7.5330000000000004</v>
      </c>
    </row>
    <row r="1297" spans="1:24" x14ac:dyDescent="0.2">
      <c r="A1297">
        <v>2013005</v>
      </c>
      <c r="B1297">
        <v>186</v>
      </c>
      <c r="C1297">
        <v>2013005186</v>
      </c>
      <c r="D1297" t="s">
        <v>26</v>
      </c>
      <c r="E1297" t="str">
        <f>VLOOKUP(D1297,[1]!Species_table[[SpeciesID]:[ID_new]],5,FALSE)</f>
        <v>NOCATCH</v>
      </c>
      <c r="F1297" t="str">
        <f>VLOOKUP(E1297,[1]!Species_table[[ID_new]:[Sci_name_new]],2,FALSE)</f>
        <v>NO CATCH</v>
      </c>
      <c r="G1297" t="str">
        <f>VLOOKUP(E1297,[1]!Species_table[[ID_new]:[fam_new]],3,FALSE)</f>
        <v>NO CATCH</v>
      </c>
      <c r="H1297" t="s">
        <v>27</v>
      </c>
      <c r="I1297">
        <f t="shared" si="20"/>
        <v>0</v>
      </c>
      <c r="J1297">
        <v>0</v>
      </c>
      <c r="K1297">
        <v>0</v>
      </c>
      <c r="L1297">
        <v>10</v>
      </c>
      <c r="M1297">
        <v>36.990169999999999</v>
      </c>
      <c r="N1297">
        <v>21.550329999999999</v>
      </c>
      <c r="O1297">
        <v>1</v>
      </c>
      <c r="Q1297" t="s">
        <v>23</v>
      </c>
      <c r="R1297" s="1">
        <v>41606.657638888886</v>
      </c>
      <c r="S1297" s="1">
        <v>41607.318749999999</v>
      </c>
      <c r="T1297">
        <v>15.867000000000001</v>
      </c>
      <c r="U1297">
        <v>332</v>
      </c>
      <c r="V1297">
        <v>333</v>
      </c>
      <c r="W1297">
        <v>15.782999999999999</v>
      </c>
      <c r="X1297">
        <v>7.65</v>
      </c>
    </row>
    <row r="1298" spans="1:24" x14ac:dyDescent="0.2">
      <c r="A1298">
        <v>2013005</v>
      </c>
      <c r="B1298">
        <v>187</v>
      </c>
      <c r="C1298">
        <v>2013005187</v>
      </c>
      <c r="D1298" t="s">
        <v>35</v>
      </c>
      <c r="E1298" t="str">
        <f>VLOOKUP(D1298,[1]!Species_table[[SpeciesID]:[ID_new]],5,FALSE)</f>
        <v>SEREP12</v>
      </c>
      <c r="F1298" t="str">
        <f>VLOOKUP(E1298,[1]!Species_table[[ID_new]:[Sci_name_new]],2,FALSE)</f>
        <v>Epinephelus fuscoguttatus</v>
      </c>
      <c r="G1298" t="str">
        <f>VLOOKUP(E1298,[1]!Species_table[[ID_new]:[fam_new]],3,FALSE)</f>
        <v>SERRANIDAE</v>
      </c>
      <c r="H1298" t="s">
        <v>36</v>
      </c>
      <c r="I1298">
        <f t="shared" si="20"/>
        <v>1</v>
      </c>
      <c r="J1298">
        <v>7.43</v>
      </c>
      <c r="K1298">
        <v>1</v>
      </c>
      <c r="L1298">
        <v>33</v>
      </c>
      <c r="M1298">
        <v>36.990499999999997</v>
      </c>
      <c r="N1298">
        <v>21.5535</v>
      </c>
      <c r="O1298">
        <v>1</v>
      </c>
      <c r="Q1298" t="s">
        <v>23</v>
      </c>
      <c r="R1298" s="1">
        <v>41606.663888888892</v>
      </c>
      <c r="S1298" s="1">
        <v>41607.324305555558</v>
      </c>
      <c r="T1298">
        <v>15.85</v>
      </c>
      <c r="U1298">
        <v>332</v>
      </c>
      <c r="V1298">
        <v>333</v>
      </c>
      <c r="W1298">
        <v>15.933</v>
      </c>
      <c r="X1298">
        <v>7.7830000000000004</v>
      </c>
    </row>
    <row r="1299" spans="1:24" x14ac:dyDescent="0.2">
      <c r="A1299">
        <v>2013005</v>
      </c>
      <c r="B1299">
        <v>188</v>
      </c>
      <c r="C1299">
        <v>2013005188</v>
      </c>
      <c r="D1299" t="s">
        <v>26</v>
      </c>
      <c r="E1299" t="str">
        <f>VLOOKUP(D1299,[1]!Species_table[[SpeciesID]:[ID_new]],5,FALSE)</f>
        <v>NOCATCH</v>
      </c>
      <c r="F1299" t="str">
        <f>VLOOKUP(E1299,[1]!Species_table[[ID_new]:[Sci_name_new]],2,FALSE)</f>
        <v>NO CATCH</v>
      </c>
      <c r="G1299" t="str">
        <f>VLOOKUP(E1299,[1]!Species_table[[ID_new]:[fam_new]],3,FALSE)</f>
        <v>NO CATCH</v>
      </c>
      <c r="H1299" t="s">
        <v>27</v>
      </c>
      <c r="I1299">
        <f t="shared" si="20"/>
        <v>0</v>
      </c>
      <c r="J1299">
        <v>0</v>
      </c>
      <c r="K1299">
        <v>0</v>
      </c>
      <c r="L1299">
        <v>16</v>
      </c>
      <c r="M1299">
        <v>36.991500000000002</v>
      </c>
      <c r="N1299">
        <v>21.556170000000002</v>
      </c>
      <c r="O1299">
        <v>1</v>
      </c>
      <c r="Q1299" t="s">
        <v>23</v>
      </c>
      <c r="R1299" s="1">
        <v>41606.668055555558</v>
      </c>
      <c r="S1299" s="1">
        <v>41607.329861111109</v>
      </c>
      <c r="T1299">
        <v>15.882999999999999</v>
      </c>
      <c r="U1299">
        <v>332</v>
      </c>
      <c r="V1299">
        <v>333</v>
      </c>
      <c r="W1299">
        <v>16.033000000000001</v>
      </c>
      <c r="X1299">
        <v>7.9169999999999998</v>
      </c>
    </row>
    <row r="1300" spans="1:24" x14ac:dyDescent="0.2">
      <c r="A1300">
        <v>2013005</v>
      </c>
      <c r="B1300">
        <v>189</v>
      </c>
      <c r="C1300">
        <v>2013005189</v>
      </c>
      <c r="D1300" t="s">
        <v>26</v>
      </c>
      <c r="E1300" t="str">
        <f>VLOOKUP(D1300,[1]!Species_table[[SpeciesID]:[ID_new]],5,FALSE)</f>
        <v>NOCATCH</v>
      </c>
      <c r="F1300" t="str">
        <f>VLOOKUP(E1300,[1]!Species_table[[ID_new]:[Sci_name_new]],2,FALSE)</f>
        <v>NO CATCH</v>
      </c>
      <c r="G1300" t="str">
        <f>VLOOKUP(E1300,[1]!Species_table[[ID_new]:[fam_new]],3,FALSE)</f>
        <v>NO CATCH</v>
      </c>
      <c r="H1300" t="s">
        <v>27</v>
      </c>
      <c r="I1300">
        <f t="shared" si="20"/>
        <v>0</v>
      </c>
      <c r="J1300">
        <v>0</v>
      </c>
      <c r="K1300">
        <v>0</v>
      </c>
      <c r="L1300">
        <v>16</v>
      </c>
      <c r="M1300">
        <v>36.99183</v>
      </c>
      <c r="N1300">
        <v>21.559830000000002</v>
      </c>
      <c r="O1300">
        <v>1</v>
      </c>
      <c r="Q1300" t="s">
        <v>23</v>
      </c>
      <c r="R1300" s="1">
        <v>41606.675694444442</v>
      </c>
      <c r="S1300" s="1">
        <v>41607.334027777775</v>
      </c>
      <c r="T1300">
        <v>15.8</v>
      </c>
      <c r="U1300">
        <v>332</v>
      </c>
      <c r="V1300">
        <v>333</v>
      </c>
      <c r="W1300">
        <v>16.216999999999999</v>
      </c>
      <c r="X1300">
        <v>8.0169999999999995</v>
      </c>
    </row>
    <row r="1301" spans="1:24" x14ac:dyDescent="0.2">
      <c r="A1301">
        <v>2013005</v>
      </c>
      <c r="B1301">
        <v>190</v>
      </c>
      <c r="C1301">
        <v>2013005190</v>
      </c>
      <c r="D1301" t="s">
        <v>26</v>
      </c>
      <c r="E1301" t="str">
        <f>VLOOKUP(D1301,[1]!Species_table[[SpeciesID]:[ID_new]],5,FALSE)</f>
        <v>NOCATCH</v>
      </c>
      <c r="F1301" t="str">
        <f>VLOOKUP(E1301,[1]!Species_table[[ID_new]:[Sci_name_new]],2,FALSE)</f>
        <v>NO CATCH</v>
      </c>
      <c r="G1301" t="str">
        <f>VLOOKUP(E1301,[1]!Species_table[[ID_new]:[fam_new]],3,FALSE)</f>
        <v>NO CATCH</v>
      </c>
      <c r="H1301" t="s">
        <v>27</v>
      </c>
      <c r="I1301">
        <f t="shared" si="20"/>
        <v>0</v>
      </c>
      <c r="J1301">
        <v>0</v>
      </c>
      <c r="K1301">
        <v>0</v>
      </c>
      <c r="L1301">
        <v>15</v>
      </c>
      <c r="M1301">
        <v>36.997</v>
      </c>
      <c r="N1301">
        <v>21.563330000000001</v>
      </c>
      <c r="O1301">
        <v>1</v>
      </c>
      <c r="Q1301" t="s">
        <v>23</v>
      </c>
      <c r="R1301" s="1">
        <v>41606.682638888888</v>
      </c>
      <c r="S1301" s="1">
        <v>41607.34097222222</v>
      </c>
      <c r="T1301">
        <v>15.8</v>
      </c>
      <c r="U1301">
        <v>332</v>
      </c>
      <c r="V1301">
        <v>333</v>
      </c>
      <c r="W1301">
        <v>16.382999999999999</v>
      </c>
      <c r="X1301">
        <v>8.1829999999999998</v>
      </c>
    </row>
    <row r="1302" spans="1:24" x14ac:dyDescent="0.2">
      <c r="A1302">
        <v>2013005</v>
      </c>
      <c r="B1302">
        <v>191</v>
      </c>
      <c r="C1302">
        <v>2013005191</v>
      </c>
      <c r="D1302" t="s">
        <v>45</v>
      </c>
      <c r="E1302" t="str">
        <f>VLOOKUP(D1302,[1]!Species_table[[SpeciesID]:[ID_new]],5,FALSE)</f>
        <v>LETLE02</v>
      </c>
      <c r="F1302" t="str">
        <f>VLOOKUP(E1302,[1]!Species_table[[ID_new]:[Sci_name_new]],2,FALSE)</f>
        <v>Lethrinus lentjan</v>
      </c>
      <c r="G1302" t="str">
        <f>VLOOKUP(E1302,[1]!Species_table[[ID_new]:[fam_new]],3,FALSE)</f>
        <v>LETHRINIDAE</v>
      </c>
      <c r="H1302" t="s">
        <v>44</v>
      </c>
      <c r="I1302">
        <f t="shared" si="20"/>
        <v>1</v>
      </c>
      <c r="J1302">
        <v>1.1399999999999999</v>
      </c>
      <c r="K1302">
        <v>1</v>
      </c>
      <c r="L1302">
        <v>40</v>
      </c>
      <c r="M1302">
        <v>36.997500000000002</v>
      </c>
      <c r="N1302">
        <v>21.56</v>
      </c>
      <c r="O1302">
        <v>1</v>
      </c>
      <c r="Q1302" t="s">
        <v>23</v>
      </c>
      <c r="R1302" s="1">
        <v>41606.686111111114</v>
      </c>
      <c r="S1302" s="1">
        <v>41607.347222222219</v>
      </c>
      <c r="T1302">
        <v>15.867000000000001</v>
      </c>
      <c r="U1302">
        <v>332</v>
      </c>
      <c r="V1302">
        <v>333</v>
      </c>
      <c r="W1302">
        <v>16.466999999999999</v>
      </c>
      <c r="X1302">
        <v>8.3330000000000002</v>
      </c>
    </row>
    <row r="1303" spans="1:24" x14ac:dyDescent="0.2">
      <c r="A1303">
        <v>2013005</v>
      </c>
      <c r="B1303">
        <v>191</v>
      </c>
      <c r="C1303">
        <v>2013005191</v>
      </c>
      <c r="D1303" t="s">
        <v>125</v>
      </c>
      <c r="E1303" t="str">
        <f>VLOOKUP(D1303,[1]!Species_table[[SpeciesID]:[ID_new]],5,FALSE)</f>
        <v>SPAAR01</v>
      </c>
      <c r="F1303" t="str">
        <f>VLOOKUP(E1303,[1]!Species_table[[ID_new]:[Sci_name_new]],2,FALSE)</f>
        <v>Argyrops spinifer</v>
      </c>
      <c r="G1303" t="str">
        <f>VLOOKUP(E1303,[1]!Species_table[[ID_new]:[fam_new]],3,FALSE)</f>
        <v>SPARIDAE</v>
      </c>
      <c r="H1303" t="s">
        <v>27</v>
      </c>
      <c r="I1303">
        <f t="shared" si="20"/>
        <v>0</v>
      </c>
      <c r="J1303">
        <v>0.24099999999999999</v>
      </c>
      <c r="K1303">
        <v>1</v>
      </c>
      <c r="L1303">
        <v>40</v>
      </c>
      <c r="M1303">
        <v>36.997500000000002</v>
      </c>
      <c r="N1303">
        <v>21.56</v>
      </c>
      <c r="O1303">
        <v>1</v>
      </c>
      <c r="Q1303" t="s">
        <v>23</v>
      </c>
      <c r="R1303" s="1">
        <v>41606.686111111114</v>
      </c>
      <c r="S1303" s="1">
        <v>41607.347222222219</v>
      </c>
      <c r="T1303">
        <v>15.867000000000001</v>
      </c>
      <c r="U1303">
        <v>332</v>
      </c>
      <c r="V1303">
        <v>333</v>
      </c>
      <c r="W1303">
        <v>16.466999999999999</v>
      </c>
      <c r="X1303">
        <v>8.3330000000000002</v>
      </c>
    </row>
    <row r="1304" spans="1:24" x14ac:dyDescent="0.2">
      <c r="A1304">
        <v>2013005</v>
      </c>
      <c r="B1304">
        <v>192</v>
      </c>
      <c r="C1304">
        <v>2013005192</v>
      </c>
      <c r="D1304" t="s">
        <v>45</v>
      </c>
      <c r="E1304" t="str">
        <f>VLOOKUP(D1304,[1]!Species_table[[SpeciesID]:[ID_new]],5,FALSE)</f>
        <v>LETLE02</v>
      </c>
      <c r="F1304" t="str">
        <f>VLOOKUP(E1304,[1]!Species_table[[ID_new]:[Sci_name_new]],2,FALSE)</f>
        <v>Lethrinus lentjan</v>
      </c>
      <c r="G1304" t="str">
        <f>VLOOKUP(E1304,[1]!Species_table[[ID_new]:[fam_new]],3,FALSE)</f>
        <v>LETHRINIDAE</v>
      </c>
      <c r="H1304" t="s">
        <v>44</v>
      </c>
      <c r="I1304">
        <f t="shared" si="20"/>
        <v>1</v>
      </c>
      <c r="J1304">
        <v>0.51</v>
      </c>
      <c r="K1304">
        <v>1</v>
      </c>
      <c r="L1304">
        <v>42</v>
      </c>
      <c r="M1304">
        <v>36.99933</v>
      </c>
      <c r="N1304">
        <v>21.55583</v>
      </c>
      <c r="O1304">
        <v>1</v>
      </c>
      <c r="Q1304" t="s">
        <v>23</v>
      </c>
      <c r="R1304" s="1">
        <v>41606.690972222219</v>
      </c>
      <c r="S1304" s="1">
        <v>41607.354166666664</v>
      </c>
      <c r="T1304">
        <v>15.917</v>
      </c>
      <c r="U1304">
        <v>332</v>
      </c>
      <c r="V1304">
        <v>333</v>
      </c>
      <c r="W1304">
        <v>16.582999999999998</v>
      </c>
      <c r="X1304">
        <v>8.5</v>
      </c>
    </row>
    <row r="1305" spans="1:24" x14ac:dyDescent="0.2">
      <c r="A1305">
        <v>2013005</v>
      </c>
      <c r="B1305">
        <v>193</v>
      </c>
      <c r="C1305">
        <v>2013005193</v>
      </c>
      <c r="D1305" t="s">
        <v>72</v>
      </c>
      <c r="E1305" t="str">
        <f>VLOOKUP(D1305,[1]!Species_table[[SpeciesID]:[ID_new]],5,FALSE)</f>
        <v>EPHPL03</v>
      </c>
      <c r="F1305" t="str">
        <f>VLOOKUP(E1305,[1]!Species_table[[ID_new]:[Sci_name_new]],2,FALSE)</f>
        <v>Platax orbicularis</v>
      </c>
      <c r="G1305" t="str">
        <f>VLOOKUP(E1305,[1]!Species_table[[ID_new]:[fam_new]],3,FALSE)</f>
        <v>EPHIPPIDAE</v>
      </c>
      <c r="H1305" t="s">
        <v>27</v>
      </c>
      <c r="I1305">
        <f t="shared" si="20"/>
        <v>0</v>
      </c>
      <c r="J1305">
        <v>1.784</v>
      </c>
      <c r="K1305">
        <v>1</v>
      </c>
      <c r="L1305">
        <v>45</v>
      </c>
      <c r="M1305">
        <v>36.99933</v>
      </c>
      <c r="N1305">
        <v>21.549499999999998</v>
      </c>
      <c r="O1305">
        <v>1</v>
      </c>
      <c r="Q1305" t="s">
        <v>23</v>
      </c>
      <c r="R1305" s="1">
        <v>41606.697222222225</v>
      </c>
      <c r="S1305" s="1">
        <v>41607.361111111109</v>
      </c>
      <c r="T1305">
        <v>15.933</v>
      </c>
      <c r="U1305">
        <v>332</v>
      </c>
      <c r="V1305">
        <v>333</v>
      </c>
      <c r="W1305">
        <v>16.733000000000001</v>
      </c>
      <c r="X1305">
        <v>8.6669999999999998</v>
      </c>
    </row>
    <row r="1306" spans="1:24" x14ac:dyDescent="0.2">
      <c r="A1306">
        <v>2013005</v>
      </c>
      <c r="B1306">
        <v>193</v>
      </c>
      <c r="C1306">
        <v>2013005193</v>
      </c>
      <c r="D1306" t="s">
        <v>45</v>
      </c>
      <c r="E1306" t="str">
        <f>VLOOKUP(D1306,[1]!Species_table[[SpeciesID]:[ID_new]],5,FALSE)</f>
        <v>LETLE02</v>
      </c>
      <c r="F1306" t="str">
        <f>VLOOKUP(E1306,[1]!Species_table[[ID_new]:[Sci_name_new]],2,FALSE)</f>
        <v>Lethrinus lentjan</v>
      </c>
      <c r="G1306" t="str">
        <f>VLOOKUP(E1306,[1]!Species_table[[ID_new]:[fam_new]],3,FALSE)</f>
        <v>LETHRINIDAE</v>
      </c>
      <c r="H1306" t="s">
        <v>44</v>
      </c>
      <c r="I1306">
        <f t="shared" si="20"/>
        <v>1</v>
      </c>
      <c r="J1306">
        <v>3.01</v>
      </c>
      <c r="K1306">
        <v>3</v>
      </c>
      <c r="L1306">
        <v>45</v>
      </c>
      <c r="M1306">
        <v>36.99933</v>
      </c>
      <c r="N1306">
        <v>21.549499999999998</v>
      </c>
      <c r="O1306">
        <v>1</v>
      </c>
      <c r="Q1306" t="s">
        <v>23</v>
      </c>
      <c r="R1306" s="1">
        <v>41606.697222222225</v>
      </c>
      <c r="S1306" s="1">
        <v>41607.361111111109</v>
      </c>
      <c r="T1306">
        <v>15.933</v>
      </c>
      <c r="U1306">
        <v>332</v>
      </c>
      <c r="V1306">
        <v>333</v>
      </c>
      <c r="W1306">
        <v>16.733000000000001</v>
      </c>
      <c r="X1306">
        <v>8.6669999999999998</v>
      </c>
    </row>
    <row r="1307" spans="1:24" x14ac:dyDescent="0.2">
      <c r="A1307">
        <v>2013005</v>
      </c>
      <c r="B1307">
        <v>193</v>
      </c>
      <c r="C1307">
        <v>2013005193</v>
      </c>
      <c r="D1307" t="s">
        <v>125</v>
      </c>
      <c r="E1307" t="str">
        <f>VLOOKUP(D1307,[1]!Species_table[[SpeciesID]:[ID_new]],5,FALSE)</f>
        <v>SPAAR01</v>
      </c>
      <c r="F1307" t="str">
        <f>VLOOKUP(E1307,[1]!Species_table[[ID_new]:[Sci_name_new]],2,FALSE)</f>
        <v>Argyrops spinifer</v>
      </c>
      <c r="G1307" t="str">
        <f>VLOOKUP(E1307,[1]!Species_table[[ID_new]:[fam_new]],3,FALSE)</f>
        <v>SPARIDAE</v>
      </c>
      <c r="H1307" t="s">
        <v>27</v>
      </c>
      <c r="I1307">
        <f t="shared" si="20"/>
        <v>0</v>
      </c>
      <c r="J1307">
        <v>1.7</v>
      </c>
      <c r="K1307">
        <v>1</v>
      </c>
      <c r="L1307">
        <v>45</v>
      </c>
      <c r="M1307">
        <v>36.99933</v>
      </c>
      <c r="N1307">
        <v>21.549499999999998</v>
      </c>
      <c r="O1307">
        <v>1</v>
      </c>
      <c r="Q1307" t="s">
        <v>23</v>
      </c>
      <c r="R1307" s="1">
        <v>41606.697222222225</v>
      </c>
      <c r="S1307" s="1">
        <v>41607.361111111109</v>
      </c>
      <c r="T1307">
        <v>15.933</v>
      </c>
      <c r="U1307">
        <v>332</v>
      </c>
      <c r="V1307">
        <v>333</v>
      </c>
      <c r="W1307">
        <v>16.733000000000001</v>
      </c>
      <c r="X1307">
        <v>8.6669999999999998</v>
      </c>
    </row>
    <row r="1308" spans="1:24" x14ac:dyDescent="0.2">
      <c r="A1308">
        <v>2013005</v>
      </c>
      <c r="B1308">
        <v>194</v>
      </c>
      <c r="C1308">
        <v>2013005194</v>
      </c>
      <c r="D1308" t="s">
        <v>26</v>
      </c>
      <c r="E1308" t="str">
        <f>VLOOKUP(D1308,[1]!Species_table[[SpeciesID]:[ID_new]],5,FALSE)</f>
        <v>NOCATCH</v>
      </c>
      <c r="F1308" t="str">
        <f>VLOOKUP(E1308,[1]!Species_table[[ID_new]:[Sci_name_new]],2,FALSE)</f>
        <v>NO CATCH</v>
      </c>
      <c r="G1308" t="str">
        <f>VLOOKUP(E1308,[1]!Species_table[[ID_new]:[fam_new]],3,FALSE)</f>
        <v>NO CATCH</v>
      </c>
      <c r="H1308" t="s">
        <v>27</v>
      </c>
      <c r="I1308">
        <f t="shared" si="20"/>
        <v>0</v>
      </c>
      <c r="J1308">
        <v>0</v>
      </c>
      <c r="K1308">
        <v>0</v>
      </c>
      <c r="L1308">
        <v>80</v>
      </c>
      <c r="M1308">
        <v>36.980170000000001</v>
      </c>
      <c r="N1308">
        <v>21.512830000000001</v>
      </c>
      <c r="O1308">
        <v>1</v>
      </c>
      <c r="Q1308" t="s">
        <v>23</v>
      </c>
      <c r="R1308" s="1">
        <v>41606.71875</v>
      </c>
      <c r="S1308" s="1">
        <v>41607.284722222219</v>
      </c>
      <c r="T1308">
        <v>13.583</v>
      </c>
      <c r="U1308">
        <v>332</v>
      </c>
      <c r="V1308">
        <v>333</v>
      </c>
      <c r="W1308">
        <v>17.25</v>
      </c>
      <c r="X1308">
        <v>6.8330000000000002</v>
      </c>
    </row>
    <row r="1309" spans="1:24" x14ac:dyDescent="0.2">
      <c r="A1309">
        <v>2013005</v>
      </c>
      <c r="B1309">
        <v>195</v>
      </c>
      <c r="C1309">
        <v>2013005195</v>
      </c>
      <c r="D1309" t="s">
        <v>123</v>
      </c>
      <c r="E1309" t="str">
        <f>VLOOKUP(D1309,[1]!Species_table[[SpeciesID]:[ID_new]],5,FALSE)</f>
        <v>CARCS04</v>
      </c>
      <c r="F1309" t="str">
        <f>VLOOKUP(E1309,[1]!Species_table[[ID_new]:[Sci_name_new]],2,FALSE)</f>
        <v>Carangoides fulvoguttatus</v>
      </c>
      <c r="G1309" t="str">
        <f>VLOOKUP(E1309,[1]!Species_table[[ID_new]:[fam_new]],3,FALSE)</f>
        <v>CARANGIDAE</v>
      </c>
      <c r="H1309" t="s">
        <v>22</v>
      </c>
      <c r="I1309">
        <f t="shared" si="20"/>
        <v>1</v>
      </c>
      <c r="J1309">
        <v>5.26</v>
      </c>
      <c r="K1309">
        <v>1</v>
      </c>
      <c r="L1309">
        <v>40</v>
      </c>
      <c r="M1309">
        <v>37.227499999999999</v>
      </c>
      <c r="N1309">
        <v>21.21133</v>
      </c>
      <c r="O1309">
        <v>2</v>
      </c>
      <c r="Q1309" t="s">
        <v>38</v>
      </c>
      <c r="R1309" s="1">
        <v>41607.75</v>
      </c>
      <c r="S1309" s="1">
        <v>41608.25</v>
      </c>
      <c r="T1309">
        <v>12</v>
      </c>
      <c r="U1309">
        <v>333</v>
      </c>
      <c r="V1309">
        <v>334</v>
      </c>
      <c r="W1309">
        <v>18</v>
      </c>
      <c r="X1309">
        <v>6</v>
      </c>
    </row>
    <row r="1310" spans="1:24" x14ac:dyDescent="0.2">
      <c r="A1310">
        <v>2013005</v>
      </c>
      <c r="B1310">
        <v>195</v>
      </c>
      <c r="C1310">
        <v>2013005195</v>
      </c>
      <c r="D1310" t="s">
        <v>157</v>
      </c>
      <c r="E1310" t="str">
        <f>VLOOKUP(D1310,[1]!Species_table[[SpeciesID]:[ID_new]],5,FALSE)</f>
        <v>KYPKY03</v>
      </c>
      <c r="F1310" t="str">
        <f>VLOOKUP(E1310,[1]!Species_table[[ID_new]:[Sci_name_new]],2,FALSE)</f>
        <v>Kyphosus vaigiensis</v>
      </c>
      <c r="G1310" t="str">
        <f>VLOOKUP(E1310,[1]!Species_table[[ID_new]:[fam_new]],3,FALSE)</f>
        <v>KYPHOSIDAE</v>
      </c>
      <c r="H1310" t="s">
        <v>27</v>
      </c>
      <c r="I1310">
        <f t="shared" si="20"/>
        <v>0</v>
      </c>
      <c r="J1310">
        <v>1.27</v>
      </c>
      <c r="K1310">
        <v>1</v>
      </c>
      <c r="L1310">
        <v>40</v>
      </c>
      <c r="M1310">
        <v>37.227499999999999</v>
      </c>
      <c r="N1310">
        <v>21.21133</v>
      </c>
      <c r="O1310">
        <v>2</v>
      </c>
      <c r="Q1310" t="s">
        <v>38</v>
      </c>
      <c r="R1310" s="1">
        <v>41607.75</v>
      </c>
      <c r="S1310" s="1">
        <v>41608.25</v>
      </c>
      <c r="T1310">
        <v>12</v>
      </c>
      <c r="U1310">
        <v>333</v>
      </c>
      <c r="V1310">
        <v>334</v>
      </c>
      <c r="W1310">
        <v>18</v>
      </c>
      <c r="X1310">
        <v>6</v>
      </c>
    </row>
    <row r="1311" spans="1:24" x14ac:dyDescent="0.2">
      <c r="A1311">
        <v>2013005</v>
      </c>
      <c r="B1311">
        <v>195</v>
      </c>
      <c r="C1311">
        <v>2013005195</v>
      </c>
      <c r="D1311" t="s">
        <v>181</v>
      </c>
      <c r="E1311" t="str">
        <f>VLOOKUP(D1311,[1]!Species_table[[SpeciesID]:[ID_new]],5,FALSE)</f>
        <v>SCMGY01</v>
      </c>
      <c r="F1311" t="str">
        <f>VLOOKUP(E1311,[1]!Species_table[[ID_new]:[Sci_name_new]],2,FALSE)</f>
        <v>Gymnosarda unicolor</v>
      </c>
      <c r="G1311" t="str">
        <f>VLOOKUP(E1311,[1]!Species_table[[ID_new]:[fam_new]],3,FALSE)</f>
        <v>SCOMBRIDAE</v>
      </c>
      <c r="H1311" t="s">
        <v>25</v>
      </c>
      <c r="I1311">
        <f t="shared" si="20"/>
        <v>1</v>
      </c>
      <c r="J1311">
        <v>4.93</v>
      </c>
      <c r="K1311">
        <v>1</v>
      </c>
      <c r="L1311">
        <v>40</v>
      </c>
      <c r="M1311">
        <v>37.227499999999999</v>
      </c>
      <c r="N1311">
        <v>21.21133</v>
      </c>
      <c r="O1311">
        <v>2</v>
      </c>
      <c r="Q1311" t="s">
        <v>38</v>
      </c>
      <c r="R1311" s="1">
        <v>41607.75</v>
      </c>
      <c r="S1311" s="1">
        <v>41608.25</v>
      </c>
      <c r="T1311">
        <v>12</v>
      </c>
      <c r="U1311">
        <v>333</v>
      </c>
      <c r="V1311">
        <v>334</v>
      </c>
      <c r="W1311">
        <v>18</v>
      </c>
      <c r="X1311">
        <v>6</v>
      </c>
    </row>
    <row r="1312" spans="1:24" x14ac:dyDescent="0.2">
      <c r="A1312">
        <v>2013005</v>
      </c>
      <c r="B1312">
        <v>196</v>
      </c>
      <c r="C1312">
        <v>2013005196</v>
      </c>
      <c r="D1312" t="s">
        <v>70</v>
      </c>
      <c r="E1312" t="str">
        <f>VLOOKUP(D1312,[1]!Species_table[[SpeciesID]:[ID_new]],5,FALSE)</f>
        <v>CARCS13</v>
      </c>
      <c r="F1312" t="str">
        <f>VLOOKUP(E1312,[1]!Species_table[[ID_new]:[Sci_name_new]],2,FALSE)</f>
        <v>Carangoides bajad</v>
      </c>
      <c r="G1312" t="str">
        <f>VLOOKUP(E1312,[1]!Species_table[[ID_new]:[fam_new]],3,FALSE)</f>
        <v>CARANGIDAE</v>
      </c>
      <c r="H1312" t="s">
        <v>22</v>
      </c>
      <c r="I1312">
        <f t="shared" si="20"/>
        <v>1</v>
      </c>
      <c r="J1312">
        <v>0.23599999999999999</v>
      </c>
      <c r="K1312">
        <v>1</v>
      </c>
      <c r="L1312">
        <v>8</v>
      </c>
      <c r="M1312">
        <v>37.225000000000001</v>
      </c>
      <c r="N1312">
        <v>21.222999999999999</v>
      </c>
      <c r="O1312">
        <v>2</v>
      </c>
      <c r="Q1312" t="s">
        <v>38</v>
      </c>
      <c r="R1312" s="1">
        <v>41607.75</v>
      </c>
      <c r="S1312" s="1">
        <v>41608.25</v>
      </c>
      <c r="T1312">
        <v>12</v>
      </c>
      <c r="U1312">
        <v>333</v>
      </c>
      <c r="V1312">
        <v>334</v>
      </c>
      <c r="W1312">
        <v>18</v>
      </c>
      <c r="X1312">
        <v>6</v>
      </c>
    </row>
    <row r="1313" spans="1:24" x14ac:dyDescent="0.2">
      <c r="A1313">
        <v>2013005</v>
      </c>
      <c r="B1313">
        <v>196</v>
      </c>
      <c r="C1313">
        <v>2013005196</v>
      </c>
      <c r="D1313" t="s">
        <v>71</v>
      </c>
      <c r="E1313" t="str">
        <f>VLOOKUP(D1313,[1]!Species_table[[SpeciesID]:[ID_new]],5,FALSE)</f>
        <v>LUTLU50</v>
      </c>
      <c r="F1313" t="str">
        <f>VLOOKUP(E1313,[1]!Species_table[[ID_new]:[Sci_name_new]],2,FALSE)</f>
        <v>Lutjanus ehrenbergii</v>
      </c>
      <c r="G1313" t="str">
        <f>VLOOKUP(E1313,[1]!Species_table[[ID_new]:[fam_new]],3,FALSE)</f>
        <v>LUTJANIDAE</v>
      </c>
      <c r="H1313" t="s">
        <v>29</v>
      </c>
      <c r="I1313">
        <f t="shared" si="20"/>
        <v>1</v>
      </c>
      <c r="J1313">
        <v>0.55700000000000005</v>
      </c>
      <c r="K1313">
        <v>3</v>
      </c>
      <c r="L1313">
        <v>8</v>
      </c>
      <c r="M1313">
        <v>37.225000000000001</v>
      </c>
      <c r="N1313">
        <v>21.222999999999999</v>
      </c>
      <c r="O1313">
        <v>2</v>
      </c>
      <c r="Q1313" t="s">
        <v>38</v>
      </c>
      <c r="R1313" s="1">
        <v>41607.75</v>
      </c>
      <c r="S1313" s="1">
        <v>41608.25</v>
      </c>
      <c r="T1313">
        <v>12</v>
      </c>
      <c r="U1313">
        <v>333</v>
      </c>
      <c r="V1313">
        <v>334</v>
      </c>
      <c r="W1313">
        <v>18</v>
      </c>
      <c r="X1313">
        <v>6</v>
      </c>
    </row>
    <row r="1314" spans="1:24" x14ac:dyDescent="0.2">
      <c r="A1314">
        <v>2013005</v>
      </c>
      <c r="B1314">
        <v>196</v>
      </c>
      <c r="C1314">
        <v>2013005196</v>
      </c>
      <c r="D1314" t="s">
        <v>24</v>
      </c>
      <c r="E1314" t="str">
        <f>VLOOKUP(D1314,[1]!Species_table[[SpeciesID]:[ID_new]],5,FALSE)</f>
        <v>SCMGR02</v>
      </c>
      <c r="F1314" t="str">
        <f>VLOOKUP(E1314,[1]!Species_table[[ID_new]:[Sci_name_new]],2,FALSE)</f>
        <v>Grammatorcynus bilineatus</v>
      </c>
      <c r="G1314" t="str">
        <f>VLOOKUP(E1314,[1]!Species_table[[ID_new]:[fam_new]],3,FALSE)</f>
        <v>SCOMBRIDAE</v>
      </c>
      <c r="H1314" t="s">
        <v>25</v>
      </c>
      <c r="I1314">
        <f t="shared" si="20"/>
        <v>1</v>
      </c>
      <c r="J1314">
        <v>2.65</v>
      </c>
      <c r="K1314">
        <v>3</v>
      </c>
      <c r="L1314">
        <v>8</v>
      </c>
      <c r="M1314">
        <v>37.225000000000001</v>
      </c>
      <c r="N1314">
        <v>21.222999999999999</v>
      </c>
      <c r="O1314">
        <v>2</v>
      </c>
      <c r="Q1314" t="s">
        <v>38</v>
      </c>
      <c r="R1314" s="1">
        <v>41607.75</v>
      </c>
      <c r="S1314" s="1">
        <v>41608.25</v>
      </c>
      <c r="T1314">
        <v>12</v>
      </c>
      <c r="U1314">
        <v>333</v>
      </c>
      <c r="V1314">
        <v>334</v>
      </c>
      <c r="W1314">
        <v>18</v>
      </c>
      <c r="X1314">
        <v>6</v>
      </c>
    </row>
    <row r="1315" spans="1:24" x14ac:dyDescent="0.2">
      <c r="A1315">
        <v>2013005</v>
      </c>
      <c r="B1315">
        <v>196</v>
      </c>
      <c r="C1315">
        <v>2013005196</v>
      </c>
      <c r="D1315" t="s">
        <v>90</v>
      </c>
      <c r="E1315" t="str">
        <f>VLOOKUP(D1315,[1]!Species_table[[SpeciesID]:[ID_new]],5,FALSE)</f>
        <v>SPHSP20</v>
      </c>
      <c r="F1315" t="str">
        <f>VLOOKUP(E1315,[1]!Species_table[[ID_new]:[Sci_name_new]],2,FALSE)</f>
        <v>Sphyraena qenie</v>
      </c>
      <c r="G1315" t="str">
        <f>VLOOKUP(E1315,[1]!Species_table[[ID_new]:[fam_new]],3,FALSE)</f>
        <v>SPHYRAENIDAE</v>
      </c>
      <c r="H1315" t="s">
        <v>27</v>
      </c>
      <c r="I1315">
        <f t="shared" si="20"/>
        <v>0</v>
      </c>
      <c r="J1315">
        <v>0.72</v>
      </c>
      <c r="K1315">
        <v>1</v>
      </c>
      <c r="L1315">
        <v>8</v>
      </c>
      <c r="M1315">
        <v>37.225000000000001</v>
      </c>
      <c r="N1315">
        <v>21.222999999999999</v>
      </c>
      <c r="O1315">
        <v>2</v>
      </c>
      <c r="Q1315" t="s">
        <v>38</v>
      </c>
      <c r="R1315" s="1">
        <v>41607.75</v>
      </c>
      <c r="S1315" s="1">
        <v>41608.25</v>
      </c>
      <c r="T1315">
        <v>12</v>
      </c>
      <c r="U1315">
        <v>333</v>
      </c>
      <c r="V1315">
        <v>334</v>
      </c>
      <c r="W1315">
        <v>18</v>
      </c>
      <c r="X1315">
        <v>6</v>
      </c>
    </row>
    <row r="1316" spans="1:24" x14ac:dyDescent="0.2">
      <c r="A1316">
        <v>2013005</v>
      </c>
      <c r="B1316">
        <v>197</v>
      </c>
      <c r="C1316">
        <v>2013005197</v>
      </c>
      <c r="D1316" t="s">
        <v>43</v>
      </c>
      <c r="E1316" t="str">
        <f>VLOOKUP(D1316,[1]!Species_table[[SpeciesID]:[ID_new]],5,FALSE)</f>
        <v>LETLE13</v>
      </c>
      <c r="F1316" t="str">
        <f>VLOOKUP(E1316,[1]!Species_table[[ID_new]:[Sci_name_new]],2,FALSE)</f>
        <v>Lethrinus mahsena</v>
      </c>
      <c r="G1316" t="str">
        <f>VLOOKUP(E1316,[1]!Species_table[[ID_new]:[fam_new]],3,FALSE)</f>
        <v>LETHRINIDAE</v>
      </c>
      <c r="H1316" t="s">
        <v>44</v>
      </c>
      <c r="I1316">
        <f t="shared" si="20"/>
        <v>1</v>
      </c>
      <c r="J1316">
        <v>1.1000000000000001</v>
      </c>
      <c r="K1316">
        <v>1</v>
      </c>
      <c r="L1316">
        <v>60</v>
      </c>
      <c r="M1316">
        <v>37.217669999999998</v>
      </c>
      <c r="N1316">
        <v>21.22</v>
      </c>
      <c r="O1316">
        <v>2</v>
      </c>
      <c r="Q1316" t="s">
        <v>23</v>
      </c>
      <c r="R1316" s="1">
        <v>41607.628472222219</v>
      </c>
      <c r="S1316" s="1">
        <v>41608.284722222219</v>
      </c>
      <c r="T1316">
        <v>15.75</v>
      </c>
      <c r="U1316">
        <v>333</v>
      </c>
      <c r="V1316">
        <v>334</v>
      </c>
      <c r="W1316">
        <v>15.083</v>
      </c>
      <c r="X1316">
        <v>6.8330000000000002</v>
      </c>
    </row>
    <row r="1317" spans="1:24" x14ac:dyDescent="0.2">
      <c r="A1317">
        <v>2013005</v>
      </c>
      <c r="B1317">
        <v>198</v>
      </c>
      <c r="C1317">
        <v>2013005198</v>
      </c>
      <c r="D1317" t="s">
        <v>26</v>
      </c>
      <c r="E1317" t="str">
        <f>VLOOKUP(D1317,[1]!Species_table[[SpeciesID]:[ID_new]],5,FALSE)</f>
        <v>NOCATCH</v>
      </c>
      <c r="F1317" t="str">
        <f>VLOOKUP(E1317,[1]!Species_table[[ID_new]:[Sci_name_new]],2,FALSE)</f>
        <v>NO CATCH</v>
      </c>
      <c r="G1317" t="str">
        <f>VLOOKUP(E1317,[1]!Species_table[[ID_new]:[fam_new]],3,FALSE)</f>
        <v>NO CATCH</v>
      </c>
      <c r="H1317" t="s">
        <v>27</v>
      </c>
      <c r="I1317">
        <f t="shared" si="20"/>
        <v>0</v>
      </c>
      <c r="J1317">
        <v>0</v>
      </c>
      <c r="K1317">
        <v>0</v>
      </c>
      <c r="L1317">
        <v>32</v>
      </c>
      <c r="M1317">
        <v>37.217500000000001</v>
      </c>
      <c r="N1317">
        <v>21.221499999999999</v>
      </c>
      <c r="O1317">
        <v>2</v>
      </c>
      <c r="Q1317" t="s">
        <v>23</v>
      </c>
      <c r="R1317" s="1">
        <v>41607.634722222225</v>
      </c>
      <c r="S1317" s="1">
        <v>41608.291666666664</v>
      </c>
      <c r="T1317">
        <v>15.766999999999999</v>
      </c>
      <c r="U1317">
        <v>333</v>
      </c>
      <c r="V1317">
        <v>334</v>
      </c>
      <c r="W1317">
        <v>15.233000000000001</v>
      </c>
      <c r="X1317">
        <v>7</v>
      </c>
    </row>
    <row r="1318" spans="1:24" x14ac:dyDescent="0.2">
      <c r="A1318">
        <v>2013005</v>
      </c>
      <c r="B1318">
        <v>199</v>
      </c>
      <c r="C1318">
        <v>2013005199</v>
      </c>
      <c r="D1318" t="s">
        <v>26</v>
      </c>
      <c r="E1318" t="str">
        <f>VLOOKUP(D1318,[1]!Species_table[[SpeciesID]:[ID_new]],5,FALSE)</f>
        <v>NOCATCH</v>
      </c>
      <c r="F1318" t="str">
        <f>VLOOKUP(E1318,[1]!Species_table[[ID_new]:[Sci_name_new]],2,FALSE)</f>
        <v>NO CATCH</v>
      </c>
      <c r="G1318" t="str">
        <f>VLOOKUP(E1318,[1]!Species_table[[ID_new]:[fam_new]],3,FALSE)</f>
        <v>NO CATCH</v>
      </c>
      <c r="H1318" t="s">
        <v>27</v>
      </c>
      <c r="I1318">
        <f t="shared" si="20"/>
        <v>0</v>
      </c>
      <c r="J1318">
        <v>0</v>
      </c>
      <c r="K1318">
        <v>0</v>
      </c>
      <c r="L1318">
        <v>53</v>
      </c>
      <c r="M1318">
        <v>37.215829999999997</v>
      </c>
      <c r="N1318">
        <v>21.223500000000001</v>
      </c>
      <c r="O1318">
        <v>2</v>
      </c>
      <c r="Q1318" t="s">
        <v>23</v>
      </c>
      <c r="R1318" s="1">
        <v>41607.640972222223</v>
      </c>
      <c r="S1318" s="1">
        <v>41608.29791666667</v>
      </c>
      <c r="T1318">
        <v>15.766999999999999</v>
      </c>
      <c r="U1318">
        <v>333</v>
      </c>
      <c r="V1318">
        <v>334</v>
      </c>
      <c r="W1318">
        <v>15.382999999999999</v>
      </c>
      <c r="X1318">
        <v>7.15</v>
      </c>
    </row>
    <row r="1319" spans="1:24" x14ac:dyDescent="0.2">
      <c r="A1319">
        <v>2013005</v>
      </c>
      <c r="B1319">
        <v>200</v>
      </c>
      <c r="C1319">
        <v>2013005200</v>
      </c>
      <c r="D1319" t="s">
        <v>26</v>
      </c>
      <c r="E1319" t="str">
        <f>VLOOKUP(D1319,[1]!Species_table[[SpeciesID]:[ID_new]],5,FALSE)</f>
        <v>NOCATCH</v>
      </c>
      <c r="F1319" t="str">
        <f>VLOOKUP(E1319,[1]!Species_table[[ID_new]:[Sci_name_new]],2,FALSE)</f>
        <v>NO CATCH</v>
      </c>
      <c r="G1319" t="str">
        <f>VLOOKUP(E1319,[1]!Species_table[[ID_new]:[fam_new]],3,FALSE)</f>
        <v>NO CATCH</v>
      </c>
      <c r="H1319" t="s">
        <v>27</v>
      </c>
      <c r="I1319">
        <f t="shared" si="20"/>
        <v>0</v>
      </c>
      <c r="J1319">
        <v>0</v>
      </c>
      <c r="K1319">
        <v>0</v>
      </c>
      <c r="L1319">
        <v>30</v>
      </c>
      <c r="M1319">
        <v>37.213999999999999</v>
      </c>
      <c r="N1319">
        <v>21.227329999999998</v>
      </c>
      <c r="O1319">
        <v>2</v>
      </c>
      <c r="Q1319" t="s">
        <v>23</v>
      </c>
      <c r="R1319" s="1">
        <v>41607.647916666669</v>
      </c>
      <c r="S1319" s="1">
        <v>41608.29791666667</v>
      </c>
      <c r="T1319">
        <v>15.6</v>
      </c>
      <c r="U1319">
        <v>333</v>
      </c>
      <c r="V1319">
        <v>334</v>
      </c>
      <c r="W1319">
        <v>15.55</v>
      </c>
      <c r="X1319">
        <v>7.15</v>
      </c>
    </row>
    <row r="1320" spans="1:24" x14ac:dyDescent="0.2">
      <c r="A1320">
        <v>2013005</v>
      </c>
      <c r="B1320">
        <v>201</v>
      </c>
      <c r="C1320">
        <v>2013005201</v>
      </c>
      <c r="D1320" t="s">
        <v>26</v>
      </c>
      <c r="E1320" t="str">
        <f>VLOOKUP(D1320,[1]!Species_table[[SpeciesID]:[ID_new]],5,FALSE)</f>
        <v>NOCATCH</v>
      </c>
      <c r="F1320" t="str">
        <f>VLOOKUP(E1320,[1]!Species_table[[ID_new]:[Sci_name_new]],2,FALSE)</f>
        <v>NO CATCH</v>
      </c>
      <c r="G1320" t="str">
        <f>VLOOKUP(E1320,[1]!Species_table[[ID_new]:[fam_new]],3,FALSE)</f>
        <v>NO CATCH</v>
      </c>
      <c r="H1320" t="s">
        <v>27</v>
      </c>
      <c r="I1320">
        <f t="shared" si="20"/>
        <v>0</v>
      </c>
      <c r="J1320">
        <v>0</v>
      </c>
      <c r="K1320">
        <v>0</v>
      </c>
      <c r="L1320">
        <v>80</v>
      </c>
      <c r="M1320">
        <v>37.212000000000003</v>
      </c>
      <c r="N1320">
        <v>21.227329999999998</v>
      </c>
      <c r="O1320">
        <v>2</v>
      </c>
      <c r="Q1320" t="s">
        <v>23</v>
      </c>
      <c r="R1320" s="1">
        <v>41607.652777777781</v>
      </c>
      <c r="S1320" s="1">
        <v>41608.305555555555</v>
      </c>
      <c r="T1320">
        <v>15.667</v>
      </c>
      <c r="U1320">
        <v>333</v>
      </c>
      <c r="V1320">
        <v>334</v>
      </c>
      <c r="W1320">
        <v>15.667</v>
      </c>
      <c r="X1320">
        <v>7.3330000000000002</v>
      </c>
    </row>
    <row r="1321" spans="1:24" x14ac:dyDescent="0.2">
      <c r="A1321">
        <v>2013005</v>
      </c>
      <c r="B1321">
        <v>202</v>
      </c>
      <c r="C1321">
        <v>2013005202</v>
      </c>
      <c r="D1321" t="s">
        <v>138</v>
      </c>
      <c r="E1321" t="str">
        <f>VLOOKUP(D1321,[1]!Species_table[[SpeciesID]:[ID_new]],5,FALSE)</f>
        <v>ARDAR03</v>
      </c>
      <c r="F1321" t="str">
        <f>VLOOKUP(E1321,[1]!Species_table[[ID_new]:[Sci_name_new]],2,FALSE)</f>
        <v>Arius thalassinus</v>
      </c>
      <c r="G1321" t="str">
        <f>VLOOKUP(E1321,[1]!Species_table[[ID_new]:[fam_new]],3,FALSE)</f>
        <v>ARIIDAE</v>
      </c>
      <c r="H1321" t="s">
        <v>27</v>
      </c>
      <c r="I1321">
        <f t="shared" si="20"/>
        <v>0</v>
      </c>
      <c r="J1321">
        <v>1.75</v>
      </c>
      <c r="K1321">
        <v>1</v>
      </c>
      <c r="L1321">
        <v>25</v>
      </c>
      <c r="M1321">
        <v>37.193669999999997</v>
      </c>
      <c r="N1321">
        <v>20.956669999999999</v>
      </c>
      <c r="O1321">
        <v>2</v>
      </c>
      <c r="Q1321" t="s">
        <v>38</v>
      </c>
      <c r="R1321" s="1">
        <v>41608.75</v>
      </c>
      <c r="S1321" s="1">
        <v>41609.25</v>
      </c>
      <c r="T1321">
        <v>12</v>
      </c>
      <c r="U1321">
        <v>334</v>
      </c>
      <c r="V1321">
        <v>335</v>
      </c>
      <c r="W1321">
        <v>18</v>
      </c>
      <c r="X1321">
        <v>6</v>
      </c>
    </row>
    <row r="1322" spans="1:24" x14ac:dyDescent="0.2">
      <c r="A1322">
        <v>2013005</v>
      </c>
      <c r="B1322">
        <v>202</v>
      </c>
      <c r="C1322">
        <v>2013005202</v>
      </c>
      <c r="D1322" t="s">
        <v>24</v>
      </c>
      <c r="E1322" t="str">
        <f>VLOOKUP(D1322,[1]!Species_table[[SpeciesID]:[ID_new]],5,FALSE)</f>
        <v>SCMGR02</v>
      </c>
      <c r="F1322" t="str">
        <f>VLOOKUP(E1322,[1]!Species_table[[ID_new]:[Sci_name_new]],2,FALSE)</f>
        <v>Grammatorcynus bilineatus</v>
      </c>
      <c r="G1322" t="str">
        <f>VLOOKUP(E1322,[1]!Species_table[[ID_new]:[fam_new]],3,FALSE)</f>
        <v>SCOMBRIDAE</v>
      </c>
      <c r="H1322" t="s">
        <v>25</v>
      </c>
      <c r="I1322">
        <f t="shared" si="20"/>
        <v>1</v>
      </c>
      <c r="J1322">
        <v>3.61</v>
      </c>
      <c r="K1322">
        <v>1</v>
      </c>
      <c r="L1322">
        <v>25</v>
      </c>
      <c r="M1322">
        <v>37.193669999999997</v>
      </c>
      <c r="N1322">
        <v>20.956669999999999</v>
      </c>
      <c r="O1322">
        <v>2</v>
      </c>
      <c r="Q1322" t="s">
        <v>38</v>
      </c>
      <c r="R1322" s="1">
        <v>41608.75</v>
      </c>
      <c r="S1322" s="1">
        <v>41609.25</v>
      </c>
      <c r="T1322">
        <v>12</v>
      </c>
      <c r="U1322">
        <v>334</v>
      </c>
      <c r="V1322">
        <v>335</v>
      </c>
      <c r="W1322">
        <v>18</v>
      </c>
      <c r="X1322">
        <v>6</v>
      </c>
    </row>
    <row r="1323" spans="1:24" x14ac:dyDescent="0.2">
      <c r="A1323">
        <v>2013005</v>
      </c>
      <c r="B1323">
        <v>202</v>
      </c>
      <c r="C1323">
        <v>2013005202</v>
      </c>
      <c r="D1323" t="s">
        <v>178</v>
      </c>
      <c r="E1323" t="str">
        <f>VLOOKUP(D1323,[1]!Species_table[[SpeciesID]:[ID_new]],5,FALSE)</f>
        <v>SCMSM03</v>
      </c>
      <c r="F1323" t="str">
        <f>VLOOKUP(E1323,[1]!Species_table[[ID_new]:[Sci_name_new]],2,FALSE)</f>
        <v>Scomberomorus commerson</v>
      </c>
      <c r="G1323" t="str">
        <f>VLOOKUP(E1323,[1]!Species_table[[ID_new]:[fam_new]],3,FALSE)</f>
        <v>SCOMBRIDAE</v>
      </c>
      <c r="H1323" t="s">
        <v>25</v>
      </c>
      <c r="I1323">
        <f t="shared" si="20"/>
        <v>1</v>
      </c>
      <c r="J1323">
        <v>21.54</v>
      </c>
      <c r="K1323">
        <v>6</v>
      </c>
      <c r="L1323">
        <v>25</v>
      </c>
      <c r="M1323">
        <v>37.193669999999997</v>
      </c>
      <c r="N1323">
        <v>20.956669999999999</v>
      </c>
      <c r="O1323">
        <v>2</v>
      </c>
      <c r="Q1323" t="s">
        <v>38</v>
      </c>
      <c r="R1323" s="1">
        <v>41608.75</v>
      </c>
      <c r="S1323" s="1">
        <v>41609.25</v>
      </c>
      <c r="T1323">
        <v>12</v>
      </c>
      <c r="U1323">
        <v>334</v>
      </c>
      <c r="V1323">
        <v>335</v>
      </c>
      <c r="W1323">
        <v>18</v>
      </c>
      <c r="X1323">
        <v>6</v>
      </c>
    </row>
    <row r="1324" spans="1:24" x14ac:dyDescent="0.2">
      <c r="A1324">
        <v>2013005</v>
      </c>
      <c r="B1324">
        <v>202</v>
      </c>
      <c r="C1324">
        <v>2013005202</v>
      </c>
      <c r="D1324" t="s">
        <v>47</v>
      </c>
      <c r="E1324" t="str">
        <f>VLOOKUP(D1324,[1]!Species_table[[SpeciesID]:[ID_new]],5,FALSE)</f>
        <v>SEREP07</v>
      </c>
      <c r="F1324" t="str">
        <f>VLOOKUP(E1324,[1]!Species_table[[ID_new]:[Sci_name_new]],2,FALSE)</f>
        <v>Epinephelus tauvina</v>
      </c>
      <c r="G1324" t="str">
        <f>VLOOKUP(E1324,[1]!Species_table[[ID_new]:[fam_new]],3,FALSE)</f>
        <v>SERRANIDAE</v>
      </c>
      <c r="H1324" t="s">
        <v>36</v>
      </c>
      <c r="I1324">
        <f t="shared" si="20"/>
        <v>1</v>
      </c>
      <c r="J1324">
        <v>16.36</v>
      </c>
      <c r="K1324">
        <v>1</v>
      </c>
      <c r="L1324">
        <v>25</v>
      </c>
      <c r="M1324">
        <v>37.193669999999997</v>
      </c>
      <c r="N1324">
        <v>20.956669999999999</v>
      </c>
      <c r="O1324">
        <v>2</v>
      </c>
      <c r="Q1324" t="s">
        <v>38</v>
      </c>
      <c r="R1324" s="1">
        <v>41608.75</v>
      </c>
      <c r="S1324" s="1">
        <v>41609.25</v>
      </c>
      <c r="T1324">
        <v>12</v>
      </c>
      <c r="U1324">
        <v>334</v>
      </c>
      <c r="V1324">
        <v>335</v>
      </c>
      <c r="W1324">
        <v>18</v>
      </c>
      <c r="X1324">
        <v>6</v>
      </c>
    </row>
    <row r="1325" spans="1:24" x14ac:dyDescent="0.2">
      <c r="A1325">
        <v>2013005</v>
      </c>
      <c r="B1325">
        <v>203</v>
      </c>
      <c r="C1325">
        <v>2013005203</v>
      </c>
      <c r="D1325" t="s">
        <v>184</v>
      </c>
      <c r="E1325" t="str">
        <f>VLOOKUP(D1325,[1]!Species_table[[SpeciesID]:[ID_new]],5,FALSE)</f>
        <v>BELTY01</v>
      </c>
      <c r="F1325" t="str">
        <f>VLOOKUP(E1325,[1]!Species_table[[ID_new]:[Sci_name_new]],2,FALSE)</f>
        <v>Tylosurus crocodilus crocodil.</v>
      </c>
      <c r="G1325" t="str">
        <f>VLOOKUP(E1325,[1]!Species_table[[ID_new]:[fam_new]],3,FALSE)</f>
        <v>BELONIDAE</v>
      </c>
      <c r="H1325" t="s">
        <v>27</v>
      </c>
      <c r="I1325">
        <f t="shared" si="20"/>
        <v>0</v>
      </c>
      <c r="J1325">
        <v>0.61</v>
      </c>
      <c r="K1325">
        <v>1</v>
      </c>
      <c r="L1325">
        <v>1</v>
      </c>
      <c r="M1325">
        <v>37.18683</v>
      </c>
      <c r="N1325">
        <v>20.94567</v>
      </c>
      <c r="O1325">
        <v>2</v>
      </c>
      <c r="Q1325" t="s">
        <v>140</v>
      </c>
      <c r="R1325" s="1">
        <v>41608.75</v>
      </c>
      <c r="S1325" s="1">
        <v>41609.25</v>
      </c>
      <c r="T1325">
        <v>12</v>
      </c>
      <c r="U1325">
        <v>334</v>
      </c>
      <c r="V1325">
        <v>335</v>
      </c>
      <c r="W1325">
        <v>18</v>
      </c>
      <c r="X1325">
        <v>6</v>
      </c>
    </row>
    <row r="1326" spans="1:24" x14ac:dyDescent="0.2">
      <c r="A1326">
        <v>2013005</v>
      </c>
      <c r="B1326">
        <v>203</v>
      </c>
      <c r="C1326">
        <v>2013005203</v>
      </c>
      <c r="D1326" t="s">
        <v>184</v>
      </c>
      <c r="E1326" t="str">
        <f>VLOOKUP(D1326,[1]!Species_table[[SpeciesID]:[ID_new]],5,FALSE)</f>
        <v>BELTY01</v>
      </c>
      <c r="F1326" t="str">
        <f>VLOOKUP(E1326,[1]!Species_table[[ID_new]:[Sci_name_new]],2,FALSE)</f>
        <v>Tylosurus crocodilus crocodil.</v>
      </c>
      <c r="G1326" t="str">
        <f>VLOOKUP(E1326,[1]!Species_table[[ID_new]:[fam_new]],3,FALSE)</f>
        <v>BELONIDAE</v>
      </c>
      <c r="H1326" t="s">
        <v>27</v>
      </c>
      <c r="I1326">
        <f t="shared" si="20"/>
        <v>0</v>
      </c>
      <c r="J1326">
        <v>1.41</v>
      </c>
      <c r="K1326">
        <v>2</v>
      </c>
      <c r="L1326">
        <v>1</v>
      </c>
      <c r="M1326">
        <v>37.18683</v>
      </c>
      <c r="N1326">
        <v>20.94567</v>
      </c>
      <c r="O1326">
        <v>2</v>
      </c>
      <c r="Q1326" t="s">
        <v>140</v>
      </c>
      <c r="R1326" s="1">
        <v>41608.75</v>
      </c>
      <c r="S1326" s="1">
        <v>41609.25</v>
      </c>
      <c r="T1326">
        <v>12</v>
      </c>
      <c r="U1326">
        <v>334</v>
      </c>
      <c r="V1326">
        <v>335</v>
      </c>
      <c r="W1326">
        <v>18</v>
      </c>
      <c r="X1326">
        <v>6</v>
      </c>
    </row>
    <row r="1327" spans="1:24" x14ac:dyDescent="0.2">
      <c r="A1327">
        <v>2013005</v>
      </c>
      <c r="B1327">
        <v>203</v>
      </c>
      <c r="C1327">
        <v>2013005203</v>
      </c>
      <c r="D1327" t="s">
        <v>123</v>
      </c>
      <c r="E1327" t="str">
        <f>VLOOKUP(D1327,[1]!Species_table[[SpeciesID]:[ID_new]],5,FALSE)</f>
        <v>CARCS04</v>
      </c>
      <c r="F1327" t="str">
        <f>VLOOKUP(E1327,[1]!Species_table[[ID_new]:[Sci_name_new]],2,FALSE)</f>
        <v>Carangoides fulvoguttatus</v>
      </c>
      <c r="G1327" t="str">
        <f>VLOOKUP(E1327,[1]!Species_table[[ID_new]:[fam_new]],3,FALSE)</f>
        <v>CARANGIDAE</v>
      </c>
      <c r="H1327" t="s">
        <v>22</v>
      </c>
      <c r="I1327">
        <f t="shared" si="20"/>
        <v>1</v>
      </c>
      <c r="J1327">
        <v>0.67100000000000004</v>
      </c>
      <c r="K1327">
        <v>1</v>
      </c>
      <c r="L1327">
        <v>1</v>
      </c>
      <c r="M1327">
        <v>37.18683</v>
      </c>
      <c r="N1327">
        <v>20.94567</v>
      </c>
      <c r="O1327">
        <v>2</v>
      </c>
      <c r="Q1327" t="s">
        <v>140</v>
      </c>
      <c r="R1327" s="1">
        <v>41608.75</v>
      </c>
      <c r="S1327" s="1">
        <v>41609.25</v>
      </c>
      <c r="T1327">
        <v>12</v>
      </c>
      <c r="U1327">
        <v>334</v>
      </c>
      <c r="V1327">
        <v>335</v>
      </c>
      <c r="W1327">
        <v>18</v>
      </c>
      <c r="X1327">
        <v>6</v>
      </c>
    </row>
    <row r="1328" spans="1:24" x14ac:dyDescent="0.2">
      <c r="A1328">
        <v>2013005</v>
      </c>
      <c r="B1328">
        <v>203</v>
      </c>
      <c r="C1328">
        <v>2013005203</v>
      </c>
      <c r="D1328" t="s">
        <v>21</v>
      </c>
      <c r="E1328" t="str">
        <f>VLOOKUP(D1328,[1]!Species_table[[SpeciesID]:[ID_new]],5,FALSE)</f>
        <v>CARSC04</v>
      </c>
      <c r="F1328" t="str">
        <f>VLOOKUP(E1328,[1]!Species_table[[ID_new]:[Sci_name_new]],2,FALSE)</f>
        <v>Scomberoides lysan</v>
      </c>
      <c r="G1328" t="str">
        <f>VLOOKUP(E1328,[1]!Species_table[[ID_new]:[fam_new]],3,FALSE)</f>
        <v>CARANGIDAE</v>
      </c>
      <c r="H1328" t="s">
        <v>22</v>
      </c>
      <c r="I1328">
        <f t="shared" si="20"/>
        <v>1</v>
      </c>
      <c r="J1328">
        <v>1.994</v>
      </c>
      <c r="K1328">
        <v>8</v>
      </c>
      <c r="L1328">
        <v>1</v>
      </c>
      <c r="M1328">
        <v>37.18683</v>
      </c>
      <c r="N1328">
        <v>20.94567</v>
      </c>
      <c r="O1328">
        <v>2</v>
      </c>
      <c r="Q1328" t="s">
        <v>140</v>
      </c>
      <c r="R1328" s="1">
        <v>41608.75</v>
      </c>
      <c r="S1328" s="1">
        <v>41609.25</v>
      </c>
      <c r="T1328">
        <v>12</v>
      </c>
      <c r="U1328">
        <v>334</v>
      </c>
      <c r="V1328">
        <v>335</v>
      </c>
      <c r="W1328">
        <v>18</v>
      </c>
      <c r="X1328">
        <v>6</v>
      </c>
    </row>
    <row r="1329" spans="1:24" x14ac:dyDescent="0.2">
      <c r="A1329">
        <v>2013005</v>
      </c>
      <c r="B1329">
        <v>203</v>
      </c>
      <c r="C1329">
        <v>2013005203</v>
      </c>
      <c r="D1329" t="s">
        <v>137</v>
      </c>
      <c r="E1329" t="str">
        <f>VLOOKUP(D1329,[1]!Species_table[[SpeciesID]:[ID_new]],5,FALSE)</f>
        <v>ECNEC01</v>
      </c>
      <c r="F1329" t="str">
        <f>VLOOKUP(E1329,[1]!Species_table[[ID_new]:[Sci_name_new]],2,FALSE)</f>
        <v>Echeneis naucrates</v>
      </c>
      <c r="G1329" t="str">
        <f>VLOOKUP(E1329,[1]!Species_table[[ID_new]:[fam_new]],3,FALSE)</f>
        <v>ECHENEIDIDAE</v>
      </c>
      <c r="H1329" t="s">
        <v>27</v>
      </c>
      <c r="I1329">
        <f t="shared" si="20"/>
        <v>0</v>
      </c>
      <c r="J1329">
        <v>1.32</v>
      </c>
      <c r="K1329">
        <v>2</v>
      </c>
      <c r="L1329">
        <v>1</v>
      </c>
      <c r="M1329">
        <v>37.18683</v>
      </c>
      <c r="N1329">
        <v>20.94567</v>
      </c>
      <c r="O1329">
        <v>2</v>
      </c>
      <c r="Q1329" t="s">
        <v>140</v>
      </c>
      <c r="R1329" s="1">
        <v>41608.75</v>
      </c>
      <c r="S1329" s="1">
        <v>41609.25</v>
      </c>
      <c r="T1329">
        <v>12</v>
      </c>
      <c r="U1329">
        <v>334</v>
      </c>
      <c r="V1329">
        <v>335</v>
      </c>
      <c r="W1329">
        <v>18</v>
      </c>
      <c r="X1329">
        <v>6</v>
      </c>
    </row>
    <row r="1330" spans="1:24" x14ac:dyDescent="0.2">
      <c r="A1330">
        <v>2013005</v>
      </c>
      <c r="B1330">
        <v>203</v>
      </c>
      <c r="C1330">
        <v>2013005203</v>
      </c>
      <c r="D1330" t="s">
        <v>71</v>
      </c>
      <c r="E1330" t="str">
        <f>VLOOKUP(D1330,[1]!Species_table[[SpeciesID]:[ID_new]],5,FALSE)</f>
        <v>LUTLU50</v>
      </c>
      <c r="F1330" t="str">
        <f>VLOOKUP(E1330,[1]!Species_table[[ID_new]:[Sci_name_new]],2,FALSE)</f>
        <v>Lutjanus ehrenbergii</v>
      </c>
      <c r="G1330" t="str">
        <f>VLOOKUP(E1330,[1]!Species_table[[ID_new]:[fam_new]],3,FALSE)</f>
        <v>LUTJANIDAE</v>
      </c>
      <c r="H1330" t="s">
        <v>29</v>
      </c>
      <c r="I1330">
        <f t="shared" si="20"/>
        <v>1</v>
      </c>
      <c r="J1330">
        <v>0.76</v>
      </c>
      <c r="K1330">
        <v>1</v>
      </c>
      <c r="L1330">
        <v>1</v>
      </c>
      <c r="M1330">
        <v>37.18683</v>
      </c>
      <c r="N1330">
        <v>20.94567</v>
      </c>
      <c r="O1330">
        <v>2</v>
      </c>
      <c r="Q1330" t="s">
        <v>140</v>
      </c>
      <c r="R1330" s="1">
        <v>41608.75</v>
      </c>
      <c r="S1330" s="1">
        <v>41609.25</v>
      </c>
      <c r="T1330">
        <v>12</v>
      </c>
      <c r="U1330">
        <v>334</v>
      </c>
      <c r="V1330">
        <v>335</v>
      </c>
      <c r="W1330">
        <v>18</v>
      </c>
      <c r="X1330">
        <v>6</v>
      </c>
    </row>
    <row r="1331" spans="1:24" x14ac:dyDescent="0.2">
      <c r="A1331">
        <v>2013005</v>
      </c>
      <c r="B1331">
        <v>203</v>
      </c>
      <c r="C1331">
        <v>2013005203</v>
      </c>
      <c r="D1331" t="s">
        <v>189</v>
      </c>
      <c r="E1331" t="str">
        <f>VLOOKUP(D1331,[1]!Species_table[[SpeciesID]:[ID_new]],5,FALSE)</f>
        <v>MUGVA02</v>
      </c>
      <c r="F1331" t="str">
        <f>VLOOKUP(E1331,[1]!Species_table[[ID_new]:[Sci_name_new]],2,FALSE)</f>
        <v>Moolgarda seheli</v>
      </c>
      <c r="G1331" t="str">
        <f>VLOOKUP(E1331,[1]!Species_table[[ID_new]:[fam_new]],3,FALSE)</f>
        <v>MUGILIDAE</v>
      </c>
      <c r="H1331" t="s">
        <v>27</v>
      </c>
      <c r="I1331">
        <f t="shared" si="20"/>
        <v>0</v>
      </c>
      <c r="J1331">
        <v>2.145</v>
      </c>
      <c r="K1331">
        <v>6</v>
      </c>
      <c r="L1331">
        <v>1</v>
      </c>
      <c r="M1331">
        <v>37.18683</v>
      </c>
      <c r="N1331">
        <v>20.94567</v>
      </c>
      <c r="O1331">
        <v>2</v>
      </c>
      <c r="Q1331" t="s">
        <v>140</v>
      </c>
      <c r="R1331" s="1">
        <v>41608.75</v>
      </c>
      <c r="S1331" s="1">
        <v>41609.25</v>
      </c>
      <c r="T1331">
        <v>12</v>
      </c>
      <c r="U1331">
        <v>334</v>
      </c>
      <c r="V1331">
        <v>335</v>
      </c>
      <c r="W1331">
        <v>18</v>
      </c>
      <c r="X1331">
        <v>6</v>
      </c>
    </row>
    <row r="1332" spans="1:24" x14ac:dyDescent="0.2">
      <c r="A1332">
        <v>2013005</v>
      </c>
      <c r="B1332">
        <v>203</v>
      </c>
      <c r="C1332">
        <v>2013005203</v>
      </c>
      <c r="D1332" t="s">
        <v>166</v>
      </c>
      <c r="E1332" t="str">
        <f>VLOOKUP(D1332,[1]!Species_table[[SpeciesID]:[ID_new]],5,FALSE)</f>
        <v>MULMO03</v>
      </c>
      <c r="F1332" t="str">
        <f>VLOOKUP(E1332,[1]!Species_table[[ID_new]:[Sci_name_new]],2,FALSE)</f>
        <v>Mulloidichtys vanicolensis</v>
      </c>
      <c r="G1332" t="str">
        <f>VLOOKUP(E1332,[1]!Species_table[[ID_new]:[fam_new]],3,FALSE)</f>
        <v>MULLIDAE</v>
      </c>
      <c r="H1332" t="s">
        <v>27</v>
      </c>
      <c r="I1332">
        <f t="shared" si="20"/>
        <v>0</v>
      </c>
      <c r="J1332">
        <v>0.19</v>
      </c>
      <c r="K1332">
        <v>1</v>
      </c>
      <c r="L1332">
        <v>1</v>
      </c>
      <c r="M1332">
        <v>37.18683</v>
      </c>
      <c r="N1332">
        <v>20.94567</v>
      </c>
      <c r="O1332">
        <v>2</v>
      </c>
      <c r="Q1332" t="s">
        <v>140</v>
      </c>
      <c r="R1332" s="1">
        <v>41608.75</v>
      </c>
      <c r="S1332" s="1">
        <v>41609.25</v>
      </c>
      <c r="T1332">
        <v>12</v>
      </c>
      <c r="U1332">
        <v>334</v>
      </c>
      <c r="V1332">
        <v>335</v>
      </c>
      <c r="W1332">
        <v>18</v>
      </c>
      <c r="X1332">
        <v>6</v>
      </c>
    </row>
    <row r="1333" spans="1:24" x14ac:dyDescent="0.2">
      <c r="A1333">
        <v>2013005</v>
      </c>
      <c r="B1333">
        <v>204</v>
      </c>
      <c r="C1333">
        <v>2013005204</v>
      </c>
      <c r="D1333" t="s">
        <v>26</v>
      </c>
      <c r="E1333" t="str">
        <f>VLOOKUP(D1333,[1]!Species_table[[SpeciesID]:[ID_new]],5,FALSE)</f>
        <v>NOCATCH</v>
      </c>
      <c r="F1333" t="str">
        <f>VLOOKUP(E1333,[1]!Species_table[[ID_new]:[Sci_name_new]],2,FALSE)</f>
        <v>NO CATCH</v>
      </c>
      <c r="G1333" t="str">
        <f>VLOOKUP(E1333,[1]!Species_table[[ID_new]:[fam_new]],3,FALSE)</f>
        <v>NO CATCH</v>
      </c>
      <c r="H1333" t="s">
        <v>27</v>
      </c>
      <c r="I1333">
        <f t="shared" si="20"/>
        <v>0</v>
      </c>
      <c r="J1333">
        <v>0</v>
      </c>
      <c r="K1333">
        <v>0</v>
      </c>
      <c r="L1333">
        <v>22</v>
      </c>
      <c r="M1333">
        <v>37.201830000000001</v>
      </c>
      <c r="N1333">
        <v>20.957830000000001</v>
      </c>
      <c r="O1333">
        <v>2</v>
      </c>
      <c r="Q1333" t="s">
        <v>23</v>
      </c>
      <c r="R1333" s="1">
        <v>41608.640277777777</v>
      </c>
      <c r="S1333" s="1">
        <v>41609.298611111109</v>
      </c>
      <c r="T1333">
        <v>15.8</v>
      </c>
      <c r="U1333">
        <v>334</v>
      </c>
      <c r="V1333">
        <v>335</v>
      </c>
      <c r="W1333">
        <v>15.367000000000001</v>
      </c>
      <c r="X1333">
        <v>7.1669999999999998</v>
      </c>
    </row>
    <row r="1334" spans="1:24" x14ac:dyDescent="0.2">
      <c r="A1334">
        <v>2013005</v>
      </c>
      <c r="B1334">
        <v>205</v>
      </c>
      <c r="C1334">
        <v>2013005205</v>
      </c>
      <c r="D1334" t="s">
        <v>26</v>
      </c>
      <c r="E1334" t="str">
        <f>VLOOKUP(D1334,[1]!Species_table[[SpeciesID]:[ID_new]],5,FALSE)</f>
        <v>NOCATCH</v>
      </c>
      <c r="F1334" t="str">
        <f>VLOOKUP(E1334,[1]!Species_table[[ID_new]:[Sci_name_new]],2,FALSE)</f>
        <v>NO CATCH</v>
      </c>
      <c r="G1334" t="str">
        <f>VLOOKUP(E1334,[1]!Species_table[[ID_new]:[fam_new]],3,FALSE)</f>
        <v>NO CATCH</v>
      </c>
      <c r="H1334" t="s">
        <v>27</v>
      </c>
      <c r="I1334">
        <f t="shared" si="20"/>
        <v>0</v>
      </c>
      <c r="J1334">
        <v>0</v>
      </c>
      <c r="K1334">
        <v>0</v>
      </c>
      <c r="L1334">
        <v>33</v>
      </c>
      <c r="M1334">
        <v>37.201169999999998</v>
      </c>
      <c r="N1334">
        <v>20.966000000000001</v>
      </c>
      <c r="O1334">
        <v>2</v>
      </c>
      <c r="Q1334" t="s">
        <v>23</v>
      </c>
      <c r="R1334" s="1">
        <v>41608.645833333336</v>
      </c>
      <c r="S1334" s="1">
        <v>41609.305555555555</v>
      </c>
      <c r="T1334">
        <v>15.833</v>
      </c>
      <c r="U1334">
        <v>334</v>
      </c>
      <c r="V1334">
        <v>335</v>
      </c>
      <c r="W1334">
        <v>15.5</v>
      </c>
      <c r="X1334">
        <v>7.3330000000000002</v>
      </c>
    </row>
    <row r="1335" spans="1:24" x14ac:dyDescent="0.2">
      <c r="A1335">
        <v>2013005</v>
      </c>
      <c r="B1335">
        <v>206</v>
      </c>
      <c r="C1335">
        <v>2013005206</v>
      </c>
      <c r="D1335" t="s">
        <v>26</v>
      </c>
      <c r="E1335" t="str">
        <f>VLOOKUP(D1335,[1]!Species_table[[SpeciesID]:[ID_new]],5,FALSE)</f>
        <v>NOCATCH</v>
      </c>
      <c r="F1335" t="str">
        <f>VLOOKUP(E1335,[1]!Species_table[[ID_new]:[Sci_name_new]],2,FALSE)</f>
        <v>NO CATCH</v>
      </c>
      <c r="G1335" t="str">
        <f>VLOOKUP(E1335,[1]!Species_table[[ID_new]:[fam_new]],3,FALSE)</f>
        <v>NO CATCH</v>
      </c>
      <c r="H1335" t="s">
        <v>27</v>
      </c>
      <c r="I1335">
        <f t="shared" si="20"/>
        <v>0</v>
      </c>
      <c r="J1335">
        <v>0</v>
      </c>
      <c r="K1335">
        <v>0</v>
      </c>
      <c r="L1335">
        <v>35</v>
      </c>
      <c r="M1335">
        <v>37.199669999999998</v>
      </c>
      <c r="N1335">
        <v>20.971499999999999</v>
      </c>
      <c r="O1335">
        <v>2</v>
      </c>
      <c r="Q1335" t="s">
        <v>23</v>
      </c>
      <c r="R1335" s="1">
        <v>41608.652083333334</v>
      </c>
      <c r="S1335" s="1">
        <v>41609.3125</v>
      </c>
      <c r="T1335">
        <v>15.85</v>
      </c>
      <c r="U1335">
        <v>334</v>
      </c>
      <c r="V1335">
        <v>335</v>
      </c>
      <c r="W1335">
        <v>15.65</v>
      </c>
      <c r="X1335">
        <v>7.5</v>
      </c>
    </row>
    <row r="1336" spans="1:24" x14ac:dyDescent="0.2">
      <c r="A1336">
        <v>2013005</v>
      </c>
      <c r="B1336">
        <v>207</v>
      </c>
      <c r="C1336">
        <v>2013005207</v>
      </c>
      <c r="D1336" t="s">
        <v>26</v>
      </c>
      <c r="E1336" t="str">
        <f>VLOOKUP(D1336,[1]!Species_table[[SpeciesID]:[ID_new]],5,FALSE)</f>
        <v>NOCATCH</v>
      </c>
      <c r="F1336" t="str">
        <f>VLOOKUP(E1336,[1]!Species_table[[ID_new]:[Sci_name_new]],2,FALSE)</f>
        <v>NO CATCH</v>
      </c>
      <c r="G1336" t="str">
        <f>VLOOKUP(E1336,[1]!Species_table[[ID_new]:[fam_new]],3,FALSE)</f>
        <v>NO CATCH</v>
      </c>
      <c r="H1336" t="s">
        <v>27</v>
      </c>
      <c r="I1336">
        <f t="shared" si="20"/>
        <v>0</v>
      </c>
      <c r="J1336">
        <v>0</v>
      </c>
      <c r="K1336">
        <v>0</v>
      </c>
      <c r="L1336">
        <v>40</v>
      </c>
      <c r="M1336">
        <v>37.192169999999997</v>
      </c>
      <c r="N1336">
        <v>20.989830000000001</v>
      </c>
      <c r="O1336">
        <v>2</v>
      </c>
      <c r="Q1336" t="s">
        <v>23</v>
      </c>
      <c r="R1336" s="1">
        <v>41608.664583333331</v>
      </c>
      <c r="S1336" s="1">
        <v>41609.326388888891</v>
      </c>
      <c r="T1336">
        <v>15.882999999999999</v>
      </c>
      <c r="U1336">
        <v>334</v>
      </c>
      <c r="V1336">
        <v>335</v>
      </c>
      <c r="W1336">
        <v>15.95</v>
      </c>
      <c r="X1336">
        <v>7.8330000000000002</v>
      </c>
    </row>
    <row r="1337" spans="1:24" x14ac:dyDescent="0.2">
      <c r="A1337">
        <v>2013005</v>
      </c>
      <c r="B1337">
        <v>208</v>
      </c>
      <c r="C1337">
        <v>2013005208</v>
      </c>
      <c r="D1337" t="s">
        <v>26</v>
      </c>
      <c r="E1337" t="str">
        <f>VLOOKUP(D1337,[1]!Species_table[[SpeciesID]:[ID_new]],5,FALSE)</f>
        <v>NOCATCH</v>
      </c>
      <c r="F1337" t="str">
        <f>VLOOKUP(E1337,[1]!Species_table[[ID_new]:[Sci_name_new]],2,FALSE)</f>
        <v>NO CATCH</v>
      </c>
      <c r="G1337" t="str">
        <f>VLOOKUP(E1337,[1]!Species_table[[ID_new]:[fam_new]],3,FALSE)</f>
        <v>NO CATCH</v>
      </c>
      <c r="H1337" t="s">
        <v>27</v>
      </c>
      <c r="I1337">
        <f t="shared" si="20"/>
        <v>0</v>
      </c>
      <c r="J1337">
        <v>0</v>
      </c>
      <c r="K1337">
        <v>0</v>
      </c>
      <c r="L1337">
        <v>40</v>
      </c>
      <c r="M1337">
        <v>37.177669999999999</v>
      </c>
      <c r="N1337">
        <v>20.989830000000001</v>
      </c>
      <c r="O1337">
        <v>2</v>
      </c>
      <c r="Q1337" t="s">
        <v>23</v>
      </c>
      <c r="R1337" s="1">
        <v>41608.67291666667</v>
      </c>
      <c r="S1337" s="1">
        <v>41609.336805555555</v>
      </c>
      <c r="T1337">
        <v>15.933</v>
      </c>
      <c r="U1337">
        <v>334</v>
      </c>
      <c r="V1337">
        <v>335</v>
      </c>
      <c r="W1337">
        <v>16.149999999999999</v>
      </c>
      <c r="X1337">
        <v>8.0830000000000002</v>
      </c>
    </row>
    <row r="1338" spans="1:24" x14ac:dyDescent="0.2">
      <c r="A1338">
        <v>2013005</v>
      </c>
      <c r="B1338">
        <v>209</v>
      </c>
      <c r="C1338">
        <v>2013005209</v>
      </c>
      <c r="D1338" t="s">
        <v>26</v>
      </c>
      <c r="E1338" t="str">
        <f>VLOOKUP(D1338,[1]!Species_table[[SpeciesID]:[ID_new]],5,FALSE)</f>
        <v>NOCATCH</v>
      </c>
      <c r="F1338" t="str">
        <f>VLOOKUP(E1338,[1]!Species_table[[ID_new]:[Sci_name_new]],2,FALSE)</f>
        <v>NO CATCH</v>
      </c>
      <c r="G1338" t="str">
        <f>VLOOKUP(E1338,[1]!Species_table[[ID_new]:[fam_new]],3,FALSE)</f>
        <v>NO CATCH</v>
      </c>
      <c r="H1338" t="s">
        <v>27</v>
      </c>
      <c r="I1338">
        <f t="shared" si="20"/>
        <v>0</v>
      </c>
      <c r="J1338">
        <v>0</v>
      </c>
      <c r="K1338">
        <v>0</v>
      </c>
      <c r="L1338">
        <v>36</v>
      </c>
      <c r="M1338">
        <v>37.165999999999997</v>
      </c>
      <c r="N1338">
        <v>20.99</v>
      </c>
      <c r="O1338">
        <v>2</v>
      </c>
      <c r="Q1338" t="s">
        <v>23</v>
      </c>
      <c r="R1338" s="1">
        <v>41608.681250000001</v>
      </c>
      <c r="S1338" s="1">
        <v>41609.34652777778</v>
      </c>
      <c r="T1338">
        <v>15.967000000000001</v>
      </c>
      <c r="U1338">
        <v>334</v>
      </c>
      <c r="V1338">
        <v>335</v>
      </c>
      <c r="W1338">
        <v>16.350000000000001</v>
      </c>
      <c r="X1338">
        <v>8.3170000000000002</v>
      </c>
    </row>
    <row r="1339" spans="1:24" x14ac:dyDescent="0.2">
      <c r="A1339">
        <v>2013005</v>
      </c>
      <c r="B1339">
        <v>210</v>
      </c>
      <c r="C1339">
        <v>2013005210</v>
      </c>
      <c r="D1339" t="s">
        <v>26</v>
      </c>
      <c r="E1339" t="str">
        <f>VLOOKUP(D1339,[1]!Species_table[[SpeciesID]:[ID_new]],5,FALSE)</f>
        <v>NOCATCH</v>
      </c>
      <c r="F1339" t="str">
        <f>VLOOKUP(E1339,[1]!Species_table[[ID_new]:[Sci_name_new]],2,FALSE)</f>
        <v>NO CATCH</v>
      </c>
      <c r="G1339" t="str">
        <f>VLOOKUP(E1339,[1]!Species_table[[ID_new]:[fam_new]],3,FALSE)</f>
        <v>NO CATCH</v>
      </c>
      <c r="H1339" t="s">
        <v>27</v>
      </c>
      <c r="I1339">
        <f t="shared" si="20"/>
        <v>0</v>
      </c>
      <c r="J1339">
        <v>0</v>
      </c>
      <c r="K1339">
        <v>0</v>
      </c>
      <c r="L1339">
        <v>32</v>
      </c>
      <c r="M1339">
        <v>37.155000000000001</v>
      </c>
      <c r="N1339">
        <v>20.984999999999999</v>
      </c>
      <c r="O1339">
        <v>2</v>
      </c>
      <c r="Q1339" t="s">
        <v>23</v>
      </c>
      <c r="R1339" s="1">
        <v>41608.688194444447</v>
      </c>
      <c r="S1339" s="1">
        <v>41609.355555555558</v>
      </c>
      <c r="T1339">
        <v>16.016999999999999</v>
      </c>
      <c r="U1339">
        <v>334</v>
      </c>
      <c r="V1339">
        <v>335</v>
      </c>
      <c r="W1339">
        <v>16.516999999999999</v>
      </c>
      <c r="X1339">
        <v>8.5329999999999995</v>
      </c>
    </row>
    <row r="1340" spans="1:24" x14ac:dyDescent="0.2">
      <c r="A1340">
        <v>2013005</v>
      </c>
      <c r="B1340">
        <v>211</v>
      </c>
      <c r="C1340">
        <v>2013005211</v>
      </c>
      <c r="D1340" t="s">
        <v>26</v>
      </c>
      <c r="E1340" t="str">
        <f>VLOOKUP(D1340,[1]!Species_table[[SpeciesID]:[ID_new]],5,FALSE)</f>
        <v>NOCATCH</v>
      </c>
      <c r="F1340" t="str">
        <f>VLOOKUP(E1340,[1]!Species_table[[ID_new]:[Sci_name_new]],2,FALSE)</f>
        <v>NO CATCH</v>
      </c>
      <c r="G1340" t="str">
        <f>VLOOKUP(E1340,[1]!Species_table[[ID_new]:[fam_new]],3,FALSE)</f>
        <v>NO CATCH</v>
      </c>
      <c r="H1340" t="s">
        <v>27</v>
      </c>
      <c r="I1340">
        <f t="shared" si="20"/>
        <v>0</v>
      </c>
      <c r="J1340">
        <v>0</v>
      </c>
      <c r="K1340">
        <v>0</v>
      </c>
      <c r="L1340">
        <v>21</v>
      </c>
      <c r="M1340">
        <v>37.156500000000001</v>
      </c>
      <c r="N1340">
        <v>20.974499999999999</v>
      </c>
      <c r="O1340">
        <v>2</v>
      </c>
      <c r="Q1340" t="s">
        <v>23</v>
      </c>
      <c r="R1340" s="1">
        <v>41608.696527777778</v>
      </c>
      <c r="S1340" s="1">
        <v>41609.365277777775</v>
      </c>
      <c r="T1340">
        <v>16.05</v>
      </c>
      <c r="U1340">
        <v>334</v>
      </c>
      <c r="V1340">
        <v>335</v>
      </c>
      <c r="W1340">
        <v>16.716999999999999</v>
      </c>
      <c r="X1340">
        <v>8.7669999999999995</v>
      </c>
    </row>
    <row r="1341" spans="1:24" x14ac:dyDescent="0.2">
      <c r="A1341">
        <v>2013005</v>
      </c>
      <c r="B1341">
        <v>212</v>
      </c>
      <c r="C1341">
        <v>2013005212</v>
      </c>
      <c r="D1341" t="s">
        <v>26</v>
      </c>
      <c r="E1341" t="str">
        <f>VLOOKUP(D1341,[1]!Species_table[[SpeciesID]:[ID_new]],5,FALSE)</f>
        <v>NOCATCH</v>
      </c>
      <c r="F1341" t="str">
        <f>VLOOKUP(E1341,[1]!Species_table[[ID_new]:[Sci_name_new]],2,FALSE)</f>
        <v>NO CATCH</v>
      </c>
      <c r="G1341" t="str">
        <f>VLOOKUP(E1341,[1]!Species_table[[ID_new]:[fam_new]],3,FALSE)</f>
        <v>NO CATCH</v>
      </c>
      <c r="H1341" t="s">
        <v>27</v>
      </c>
      <c r="I1341">
        <f t="shared" si="20"/>
        <v>0</v>
      </c>
      <c r="J1341">
        <v>0</v>
      </c>
      <c r="K1341">
        <v>0</v>
      </c>
      <c r="L1341">
        <v>27</v>
      </c>
      <c r="M1341">
        <v>37.156500000000001</v>
      </c>
      <c r="N1341">
        <v>20.967169999999999</v>
      </c>
      <c r="O1341">
        <v>2</v>
      </c>
      <c r="Q1341" t="s">
        <v>23</v>
      </c>
      <c r="R1341" s="1">
        <v>41608.702777777777</v>
      </c>
      <c r="S1341" s="1">
        <v>41609.372916666667</v>
      </c>
      <c r="T1341">
        <v>16.082999999999998</v>
      </c>
      <c r="U1341">
        <v>334</v>
      </c>
      <c r="V1341">
        <v>335</v>
      </c>
      <c r="W1341">
        <v>16.867000000000001</v>
      </c>
      <c r="X1341">
        <v>8.9499999999999993</v>
      </c>
    </row>
    <row r="1342" spans="1:24" x14ac:dyDescent="0.2">
      <c r="A1342">
        <v>2013005</v>
      </c>
      <c r="B1342">
        <v>213</v>
      </c>
      <c r="C1342">
        <v>2013005213</v>
      </c>
      <c r="D1342" t="s">
        <v>45</v>
      </c>
      <c r="E1342" t="str">
        <f>VLOOKUP(D1342,[1]!Species_table[[SpeciesID]:[ID_new]],5,FALSE)</f>
        <v>LETLE02</v>
      </c>
      <c r="F1342" t="str">
        <f>VLOOKUP(E1342,[1]!Species_table[[ID_new]:[Sci_name_new]],2,FALSE)</f>
        <v>Lethrinus lentjan</v>
      </c>
      <c r="G1342" t="str">
        <f>VLOOKUP(E1342,[1]!Species_table[[ID_new]:[fam_new]],3,FALSE)</f>
        <v>LETHRINIDAE</v>
      </c>
      <c r="H1342" t="s">
        <v>44</v>
      </c>
      <c r="I1342">
        <f t="shared" si="20"/>
        <v>1</v>
      </c>
      <c r="J1342">
        <v>0.95199999999999996</v>
      </c>
      <c r="K1342">
        <v>2</v>
      </c>
      <c r="L1342">
        <v>22</v>
      </c>
      <c r="M1342">
        <v>37.162329999999997</v>
      </c>
      <c r="N1342">
        <v>20.958169999999999</v>
      </c>
      <c r="O1342">
        <v>2</v>
      </c>
      <c r="Q1342" t="s">
        <v>23</v>
      </c>
      <c r="R1342" s="1">
        <v>41608.710416666669</v>
      </c>
      <c r="S1342" s="1">
        <v>41609.380555555559</v>
      </c>
      <c r="T1342">
        <v>16.082999999999998</v>
      </c>
      <c r="U1342">
        <v>334</v>
      </c>
      <c r="V1342">
        <v>335</v>
      </c>
      <c r="W1342">
        <v>17.05</v>
      </c>
      <c r="X1342">
        <v>9.1329999999999991</v>
      </c>
    </row>
    <row r="1343" spans="1:24" x14ac:dyDescent="0.2">
      <c r="A1343">
        <v>2013005</v>
      </c>
      <c r="B1343">
        <v>214</v>
      </c>
      <c r="C1343">
        <v>2013005214</v>
      </c>
      <c r="D1343" t="s">
        <v>77</v>
      </c>
      <c r="E1343" t="str">
        <f>VLOOKUP(D1343,[1]!Species_table[[SpeciesID]:[ID_new]],5,FALSE)</f>
        <v>ACAAC34</v>
      </c>
      <c r="F1343" t="str">
        <f>VLOOKUP(E1343,[1]!Species_table[[ID_new]:[Sci_name_new]],2,FALSE)</f>
        <v>Acanthurus gahhm</v>
      </c>
      <c r="G1343" t="str">
        <f>VLOOKUP(E1343,[1]!Species_table[[ID_new]:[fam_new]],3,FALSE)</f>
        <v>ACANTHURIDAE</v>
      </c>
      <c r="H1343" t="s">
        <v>78</v>
      </c>
      <c r="I1343">
        <f t="shared" si="20"/>
        <v>1</v>
      </c>
      <c r="J1343">
        <v>0.77</v>
      </c>
      <c r="K1343">
        <v>1</v>
      </c>
      <c r="L1343">
        <v>2</v>
      </c>
      <c r="M1343">
        <v>37.252499999999998</v>
      </c>
      <c r="N1343">
        <v>20.749500000000001</v>
      </c>
      <c r="O1343">
        <v>2</v>
      </c>
      <c r="Q1343" t="s">
        <v>140</v>
      </c>
      <c r="R1343" s="1">
        <v>41609.75</v>
      </c>
      <c r="S1343" s="1">
        <v>41610.25</v>
      </c>
      <c r="T1343">
        <v>12</v>
      </c>
      <c r="U1343">
        <v>335</v>
      </c>
      <c r="V1343">
        <v>336</v>
      </c>
      <c r="W1343">
        <v>18</v>
      </c>
      <c r="X1343">
        <v>6</v>
      </c>
    </row>
    <row r="1344" spans="1:24" x14ac:dyDescent="0.2">
      <c r="A1344">
        <v>2013005</v>
      </c>
      <c r="B1344">
        <v>214</v>
      </c>
      <c r="C1344">
        <v>2013005214</v>
      </c>
      <c r="D1344" t="s">
        <v>123</v>
      </c>
      <c r="E1344" t="str">
        <f>VLOOKUP(D1344,[1]!Species_table[[SpeciesID]:[ID_new]],5,FALSE)</f>
        <v>CARCS04</v>
      </c>
      <c r="F1344" t="str">
        <f>VLOOKUP(E1344,[1]!Species_table[[ID_new]:[Sci_name_new]],2,FALSE)</f>
        <v>Carangoides fulvoguttatus</v>
      </c>
      <c r="G1344" t="str">
        <f>VLOOKUP(E1344,[1]!Species_table[[ID_new]:[fam_new]],3,FALSE)</f>
        <v>CARANGIDAE</v>
      </c>
      <c r="H1344" t="s">
        <v>22</v>
      </c>
      <c r="I1344">
        <f t="shared" si="20"/>
        <v>1</v>
      </c>
      <c r="J1344">
        <v>2.92</v>
      </c>
      <c r="K1344">
        <v>3</v>
      </c>
      <c r="L1344">
        <v>2</v>
      </c>
      <c r="M1344">
        <v>37.252499999999998</v>
      </c>
      <c r="N1344">
        <v>20.749500000000001</v>
      </c>
      <c r="O1344">
        <v>2</v>
      </c>
      <c r="Q1344" t="s">
        <v>140</v>
      </c>
      <c r="R1344" s="1">
        <v>41609.75</v>
      </c>
      <c r="S1344" s="1">
        <v>41610.25</v>
      </c>
      <c r="T1344">
        <v>12</v>
      </c>
      <c r="U1344">
        <v>335</v>
      </c>
      <c r="V1344">
        <v>336</v>
      </c>
      <c r="W1344">
        <v>18</v>
      </c>
      <c r="X1344">
        <v>6</v>
      </c>
    </row>
    <row r="1345" spans="1:24" x14ac:dyDescent="0.2">
      <c r="A1345">
        <v>2013005</v>
      </c>
      <c r="B1345">
        <v>214</v>
      </c>
      <c r="C1345">
        <v>2013005214</v>
      </c>
      <c r="D1345" t="s">
        <v>70</v>
      </c>
      <c r="E1345" t="str">
        <f>VLOOKUP(D1345,[1]!Species_table[[SpeciesID]:[ID_new]],5,FALSE)</f>
        <v>CARCS13</v>
      </c>
      <c r="F1345" t="str">
        <f>VLOOKUP(E1345,[1]!Species_table[[ID_new]:[Sci_name_new]],2,FALSE)</f>
        <v>Carangoides bajad</v>
      </c>
      <c r="G1345" t="str">
        <f>VLOOKUP(E1345,[1]!Species_table[[ID_new]:[fam_new]],3,FALSE)</f>
        <v>CARANGIDAE</v>
      </c>
      <c r="H1345" t="s">
        <v>22</v>
      </c>
      <c r="I1345">
        <f t="shared" si="20"/>
        <v>1</v>
      </c>
      <c r="J1345">
        <v>2.2400000000000002</v>
      </c>
      <c r="K1345">
        <v>3</v>
      </c>
      <c r="L1345">
        <v>2</v>
      </c>
      <c r="M1345">
        <v>37.252499999999998</v>
      </c>
      <c r="N1345">
        <v>20.749500000000001</v>
      </c>
      <c r="O1345">
        <v>2</v>
      </c>
      <c r="Q1345" t="s">
        <v>140</v>
      </c>
      <c r="R1345" s="1">
        <v>41609.75</v>
      </c>
      <c r="S1345" s="1">
        <v>41610.25</v>
      </c>
      <c r="T1345">
        <v>12</v>
      </c>
      <c r="U1345">
        <v>335</v>
      </c>
      <c r="V1345">
        <v>336</v>
      </c>
      <c r="W1345">
        <v>18</v>
      </c>
      <c r="X1345">
        <v>6</v>
      </c>
    </row>
    <row r="1346" spans="1:24" x14ac:dyDescent="0.2">
      <c r="A1346">
        <v>2013005</v>
      </c>
      <c r="B1346">
        <v>214</v>
      </c>
      <c r="C1346">
        <v>2013005214</v>
      </c>
      <c r="D1346" t="s">
        <v>21</v>
      </c>
      <c r="E1346" t="str">
        <f>VLOOKUP(D1346,[1]!Species_table[[SpeciesID]:[ID_new]],5,FALSE)</f>
        <v>CARSC04</v>
      </c>
      <c r="F1346" t="str">
        <f>VLOOKUP(E1346,[1]!Species_table[[ID_new]:[Sci_name_new]],2,FALSE)</f>
        <v>Scomberoides lysan</v>
      </c>
      <c r="G1346" t="str">
        <f>VLOOKUP(E1346,[1]!Species_table[[ID_new]:[fam_new]],3,FALSE)</f>
        <v>CARANGIDAE</v>
      </c>
      <c r="H1346" t="s">
        <v>22</v>
      </c>
      <c r="I1346">
        <f t="shared" ref="I1346:I1382" si="21">IF(G1346=H1346,1,0)</f>
        <v>1</v>
      </c>
      <c r="J1346">
        <v>22.22</v>
      </c>
      <c r="K1346">
        <v>36</v>
      </c>
      <c r="L1346">
        <v>2</v>
      </c>
      <c r="M1346">
        <v>37.252499999999998</v>
      </c>
      <c r="N1346">
        <v>20.749500000000001</v>
      </c>
      <c r="O1346">
        <v>2</v>
      </c>
      <c r="Q1346" t="s">
        <v>140</v>
      </c>
      <c r="R1346" s="1">
        <v>41609.75</v>
      </c>
      <c r="S1346" s="1">
        <v>41610.25</v>
      </c>
      <c r="T1346">
        <v>12</v>
      </c>
      <c r="U1346">
        <v>335</v>
      </c>
      <c r="V1346">
        <v>336</v>
      </c>
      <c r="W1346">
        <v>18</v>
      </c>
      <c r="X1346">
        <v>6</v>
      </c>
    </row>
    <row r="1347" spans="1:24" x14ac:dyDescent="0.2">
      <c r="A1347">
        <v>2013005</v>
      </c>
      <c r="B1347">
        <v>214</v>
      </c>
      <c r="C1347">
        <v>2013005214</v>
      </c>
      <c r="D1347" t="s">
        <v>49</v>
      </c>
      <c r="E1347" t="str">
        <f>VLOOKUP(D1347,[1]!Species_table[[SpeciesID]:[ID_new]],5,FALSE)</f>
        <v>CHRCH01</v>
      </c>
      <c r="F1347" t="str">
        <f>VLOOKUP(E1347,[1]!Species_table[[ID_new]:[Sci_name_new]],2,FALSE)</f>
        <v>Chirocentrus dorab</v>
      </c>
      <c r="G1347" t="str">
        <f>VLOOKUP(E1347,[1]!Species_table[[ID_new]:[fam_new]],3,FALSE)</f>
        <v>CHIROCENTRIDAE</v>
      </c>
      <c r="H1347" t="s">
        <v>50</v>
      </c>
      <c r="I1347">
        <f t="shared" si="21"/>
        <v>1</v>
      </c>
      <c r="J1347">
        <v>10.64</v>
      </c>
      <c r="K1347">
        <v>14</v>
      </c>
      <c r="L1347">
        <v>2</v>
      </c>
      <c r="M1347">
        <v>37.252499999999998</v>
      </c>
      <c r="N1347">
        <v>20.749500000000001</v>
      </c>
      <c r="O1347">
        <v>2</v>
      </c>
      <c r="Q1347" t="s">
        <v>140</v>
      </c>
      <c r="R1347" s="1">
        <v>41609.75</v>
      </c>
      <c r="S1347" s="1">
        <v>41610.25</v>
      </c>
      <c r="T1347">
        <v>12</v>
      </c>
      <c r="U1347">
        <v>335</v>
      </c>
      <c r="V1347">
        <v>336</v>
      </c>
      <c r="W1347">
        <v>18</v>
      </c>
      <c r="X1347">
        <v>6</v>
      </c>
    </row>
    <row r="1348" spans="1:24" x14ac:dyDescent="0.2">
      <c r="A1348">
        <v>2013005</v>
      </c>
      <c r="B1348">
        <v>214</v>
      </c>
      <c r="C1348">
        <v>2013005214</v>
      </c>
      <c r="D1348" t="s">
        <v>137</v>
      </c>
      <c r="E1348" t="str">
        <f>VLOOKUP(D1348,[1]!Species_table[[SpeciesID]:[ID_new]],5,FALSE)</f>
        <v>ECNEC01</v>
      </c>
      <c r="F1348" t="str">
        <f>VLOOKUP(E1348,[1]!Species_table[[ID_new]:[Sci_name_new]],2,FALSE)</f>
        <v>Echeneis naucrates</v>
      </c>
      <c r="G1348" t="str">
        <f>VLOOKUP(E1348,[1]!Species_table[[ID_new]:[fam_new]],3,FALSE)</f>
        <v>ECHENEIDIDAE</v>
      </c>
      <c r="H1348" t="s">
        <v>27</v>
      </c>
      <c r="I1348">
        <f t="shared" si="21"/>
        <v>0</v>
      </c>
      <c r="J1348">
        <v>0.89</v>
      </c>
      <c r="K1348">
        <v>1</v>
      </c>
      <c r="L1348">
        <v>2</v>
      </c>
      <c r="M1348">
        <v>37.252499999999998</v>
      </c>
      <c r="N1348">
        <v>20.749500000000001</v>
      </c>
      <c r="O1348">
        <v>2</v>
      </c>
      <c r="Q1348" t="s">
        <v>140</v>
      </c>
      <c r="R1348" s="1">
        <v>41609.75</v>
      </c>
      <c r="S1348" s="1">
        <v>41610.25</v>
      </c>
      <c r="T1348">
        <v>12</v>
      </c>
      <c r="U1348">
        <v>335</v>
      </c>
      <c r="V1348">
        <v>336</v>
      </c>
      <c r="W1348">
        <v>18</v>
      </c>
      <c r="X1348">
        <v>6</v>
      </c>
    </row>
    <row r="1349" spans="1:24" x14ac:dyDescent="0.2">
      <c r="A1349">
        <v>2013005</v>
      </c>
      <c r="B1349">
        <v>214</v>
      </c>
      <c r="C1349">
        <v>2013005214</v>
      </c>
      <c r="D1349" t="s">
        <v>127</v>
      </c>
      <c r="E1349" t="str">
        <f>VLOOKUP(D1349,[1]!Species_table[[SpeciesID]:[ID_new]],5,FALSE)</f>
        <v>GERGE02</v>
      </c>
      <c r="F1349" t="str">
        <f>VLOOKUP(E1349,[1]!Species_table[[ID_new]:[Sci_name_new]],2,FALSE)</f>
        <v>Gerres oyena</v>
      </c>
      <c r="G1349" t="str">
        <f>VLOOKUP(E1349,[1]!Species_table[[ID_new]:[fam_new]],3,FALSE)</f>
        <v>GERREIDAE</v>
      </c>
      <c r="H1349" t="s">
        <v>27</v>
      </c>
      <c r="I1349">
        <f t="shared" si="21"/>
        <v>0</v>
      </c>
      <c r="J1349">
        <v>1.29</v>
      </c>
      <c r="K1349">
        <v>5</v>
      </c>
      <c r="L1349">
        <v>2</v>
      </c>
      <c r="M1349">
        <v>37.252499999999998</v>
      </c>
      <c r="N1349">
        <v>20.749500000000001</v>
      </c>
      <c r="O1349">
        <v>2</v>
      </c>
      <c r="Q1349" t="s">
        <v>140</v>
      </c>
      <c r="R1349" s="1">
        <v>41609.75</v>
      </c>
      <c r="S1349" s="1">
        <v>41610.25</v>
      </c>
      <c r="T1349">
        <v>12</v>
      </c>
      <c r="U1349">
        <v>335</v>
      </c>
      <c r="V1349">
        <v>336</v>
      </c>
      <c r="W1349">
        <v>18</v>
      </c>
      <c r="X1349">
        <v>6</v>
      </c>
    </row>
    <row r="1350" spans="1:24" x14ac:dyDescent="0.2">
      <c r="A1350">
        <v>2013005</v>
      </c>
      <c r="B1350">
        <v>214</v>
      </c>
      <c r="C1350">
        <v>2013005214</v>
      </c>
      <c r="D1350" t="s">
        <v>45</v>
      </c>
      <c r="E1350" t="str">
        <f>VLOOKUP(D1350,[1]!Species_table[[SpeciesID]:[ID_new]],5,FALSE)</f>
        <v>LETLE02</v>
      </c>
      <c r="F1350" t="str">
        <f>VLOOKUP(E1350,[1]!Species_table[[ID_new]:[Sci_name_new]],2,FALSE)</f>
        <v>Lethrinus lentjan</v>
      </c>
      <c r="G1350" t="str">
        <f>VLOOKUP(E1350,[1]!Species_table[[ID_new]:[fam_new]],3,FALSE)</f>
        <v>LETHRINIDAE</v>
      </c>
      <c r="H1350" t="s">
        <v>44</v>
      </c>
      <c r="I1350">
        <f t="shared" si="21"/>
        <v>1</v>
      </c>
      <c r="J1350">
        <v>1.04</v>
      </c>
      <c r="K1350">
        <v>4</v>
      </c>
      <c r="L1350">
        <v>2</v>
      </c>
      <c r="M1350">
        <v>37.252499999999998</v>
      </c>
      <c r="N1350">
        <v>20.749500000000001</v>
      </c>
      <c r="O1350">
        <v>2</v>
      </c>
      <c r="Q1350" t="s">
        <v>140</v>
      </c>
      <c r="R1350" s="1">
        <v>41609.75</v>
      </c>
      <c r="S1350" s="1">
        <v>41610.25</v>
      </c>
      <c r="T1350">
        <v>12</v>
      </c>
      <c r="U1350">
        <v>335</v>
      </c>
      <c r="V1350">
        <v>336</v>
      </c>
      <c r="W1350">
        <v>18</v>
      </c>
      <c r="X1350">
        <v>6</v>
      </c>
    </row>
    <row r="1351" spans="1:24" x14ac:dyDescent="0.2">
      <c r="A1351">
        <v>2013005</v>
      </c>
      <c r="B1351">
        <v>214</v>
      </c>
      <c r="C1351">
        <v>2013005214</v>
      </c>
      <c r="D1351" t="s">
        <v>59</v>
      </c>
      <c r="E1351" t="str">
        <f>VLOOKUP(D1351,[1]!Species_table[[SpeciesID]:[ID_new]],5,FALSE)</f>
        <v>LETLE05</v>
      </c>
      <c r="F1351" t="str">
        <f>VLOOKUP(E1351,[1]!Species_table[[ID_new]:[Sci_name_new]],2,FALSE)</f>
        <v xml:space="preserve">Lethrinus elongatus </v>
      </c>
      <c r="G1351" t="str">
        <f>VLOOKUP(E1351,[1]!Species_table[[ID_new]:[fam_new]],3,FALSE)</f>
        <v>LETHRINIDAE</v>
      </c>
      <c r="H1351" t="s">
        <v>44</v>
      </c>
      <c r="I1351">
        <f t="shared" si="21"/>
        <v>1</v>
      </c>
      <c r="J1351">
        <v>3.5</v>
      </c>
      <c r="K1351">
        <v>6</v>
      </c>
      <c r="L1351">
        <v>2</v>
      </c>
      <c r="M1351">
        <v>37.252499999999998</v>
      </c>
      <c r="N1351">
        <v>20.749500000000001</v>
      </c>
      <c r="O1351">
        <v>2</v>
      </c>
      <c r="Q1351" t="s">
        <v>140</v>
      </c>
      <c r="R1351" s="1">
        <v>41609.75</v>
      </c>
      <c r="S1351" s="1">
        <v>41610.25</v>
      </c>
      <c r="T1351">
        <v>12</v>
      </c>
      <c r="U1351">
        <v>335</v>
      </c>
      <c r="V1351">
        <v>336</v>
      </c>
      <c r="W1351">
        <v>18</v>
      </c>
      <c r="X1351">
        <v>6</v>
      </c>
    </row>
    <row r="1352" spans="1:24" x14ac:dyDescent="0.2">
      <c r="A1352">
        <v>2013005</v>
      </c>
      <c r="B1352">
        <v>214</v>
      </c>
      <c r="C1352">
        <v>2013005214</v>
      </c>
      <c r="D1352" t="s">
        <v>28</v>
      </c>
      <c r="E1352" t="str">
        <f>VLOOKUP(D1352,[1]!Species_table[[SpeciesID]:[ID_new]],5,FALSE)</f>
        <v>LUTLU06</v>
      </c>
      <c r="F1352" t="str">
        <f>VLOOKUP(E1352,[1]!Species_table[[ID_new]:[Sci_name_new]],2,FALSE)</f>
        <v>Lutjanus bohar</v>
      </c>
      <c r="G1352" t="str">
        <f>VLOOKUP(E1352,[1]!Species_table[[ID_new]:[fam_new]],3,FALSE)</f>
        <v>LUTJANIDAE</v>
      </c>
      <c r="H1352" t="s">
        <v>29</v>
      </c>
      <c r="I1352">
        <f t="shared" si="21"/>
        <v>1</v>
      </c>
      <c r="J1352">
        <v>1.33</v>
      </c>
      <c r="K1352">
        <v>1</v>
      </c>
      <c r="L1352">
        <v>2</v>
      </c>
      <c r="M1352">
        <v>37.252499999999998</v>
      </c>
      <c r="N1352">
        <v>20.749500000000001</v>
      </c>
      <c r="O1352">
        <v>2</v>
      </c>
      <c r="Q1352" t="s">
        <v>140</v>
      </c>
      <c r="R1352" s="1">
        <v>41609.75</v>
      </c>
      <c r="S1352" s="1">
        <v>41610.25</v>
      </c>
      <c r="T1352">
        <v>12</v>
      </c>
      <c r="U1352">
        <v>335</v>
      </c>
      <c r="V1352">
        <v>336</v>
      </c>
      <c r="W1352">
        <v>18</v>
      </c>
      <c r="X1352">
        <v>6</v>
      </c>
    </row>
    <row r="1353" spans="1:24" x14ac:dyDescent="0.2">
      <c r="A1353">
        <v>2013005</v>
      </c>
      <c r="B1353">
        <v>214</v>
      </c>
      <c r="C1353">
        <v>2013005214</v>
      </c>
      <c r="D1353" t="s">
        <v>164</v>
      </c>
      <c r="E1353" t="str">
        <f>VLOOKUP(D1353,[1]!Species_table[[SpeciesID]:[ID_new]],5,FALSE)</f>
        <v>LUTLU16</v>
      </c>
      <c r="F1353" t="str">
        <f>VLOOKUP(E1353,[1]!Species_table[[ID_new]:[Sci_name_new]],2,FALSE)</f>
        <v>Lutjanus fulviflamma</v>
      </c>
      <c r="G1353" t="str">
        <f>VLOOKUP(E1353,[1]!Species_table[[ID_new]:[fam_new]],3,FALSE)</f>
        <v>LUTJANIDAE</v>
      </c>
      <c r="H1353" t="s">
        <v>29</v>
      </c>
      <c r="I1353">
        <f t="shared" si="21"/>
        <v>1</v>
      </c>
      <c r="J1353">
        <v>0.1</v>
      </c>
      <c r="K1353">
        <v>1</v>
      </c>
      <c r="L1353">
        <v>2</v>
      </c>
      <c r="M1353">
        <v>37.252499999999998</v>
      </c>
      <c r="N1353">
        <v>20.749500000000001</v>
      </c>
      <c r="O1353">
        <v>2</v>
      </c>
      <c r="Q1353" t="s">
        <v>140</v>
      </c>
      <c r="R1353" s="1">
        <v>41609.75</v>
      </c>
      <c r="S1353" s="1">
        <v>41610.25</v>
      </c>
      <c r="T1353">
        <v>12</v>
      </c>
      <c r="U1353">
        <v>335</v>
      </c>
      <c r="V1353">
        <v>336</v>
      </c>
      <c r="W1353">
        <v>18</v>
      </c>
      <c r="X1353">
        <v>6</v>
      </c>
    </row>
    <row r="1354" spans="1:24" x14ac:dyDescent="0.2">
      <c r="A1354">
        <v>2013005</v>
      </c>
      <c r="B1354">
        <v>214</v>
      </c>
      <c r="C1354">
        <v>2013005214</v>
      </c>
      <c r="D1354" t="s">
        <v>150</v>
      </c>
      <c r="E1354" t="str">
        <f>VLOOKUP(D1354,[1]!Species_table[[SpeciesID]:[ID_new]],5,FALSE)</f>
        <v>SIGSI24</v>
      </c>
      <c r="F1354" t="str">
        <f>VLOOKUP(E1354,[1]!Species_table[[ID_new]:[Sci_name_new]],2,FALSE)</f>
        <v>Siganus rivulatus</v>
      </c>
      <c r="G1354" t="str">
        <f>VLOOKUP(E1354,[1]!Species_table[[ID_new]:[fam_new]],3,FALSE)</f>
        <v>SIGANIDAE</v>
      </c>
      <c r="H1354" t="s">
        <v>27</v>
      </c>
      <c r="I1354">
        <f t="shared" si="21"/>
        <v>0</v>
      </c>
      <c r="J1354">
        <v>0.44</v>
      </c>
      <c r="K1354">
        <v>2</v>
      </c>
      <c r="L1354">
        <v>2</v>
      </c>
      <c r="M1354">
        <v>37.252499999999998</v>
      </c>
      <c r="N1354">
        <v>20.749500000000001</v>
      </c>
      <c r="O1354">
        <v>2</v>
      </c>
      <c r="Q1354" t="s">
        <v>140</v>
      </c>
      <c r="R1354" s="1">
        <v>41609.75</v>
      </c>
      <c r="S1354" s="1">
        <v>41610.25</v>
      </c>
      <c r="T1354">
        <v>12</v>
      </c>
      <c r="U1354">
        <v>335</v>
      </c>
      <c r="V1354">
        <v>336</v>
      </c>
      <c r="W1354">
        <v>18</v>
      </c>
      <c r="X1354">
        <v>6</v>
      </c>
    </row>
    <row r="1355" spans="1:24" x14ac:dyDescent="0.2">
      <c r="A1355">
        <v>2013005</v>
      </c>
      <c r="B1355">
        <v>214</v>
      </c>
      <c r="C1355">
        <v>2013005214</v>
      </c>
      <c r="D1355" t="s">
        <v>106</v>
      </c>
      <c r="E1355" t="str">
        <f>VLOOKUP(D1355,[1]!Species_table[[SpeciesID]:[ID_new]],5,FALSE)</f>
        <v>SPHSP04</v>
      </c>
      <c r="F1355" t="str">
        <f>VLOOKUP(E1355,[1]!Species_table[[ID_new]:[Sci_name_new]],2,FALSE)</f>
        <v>Sphyraena forsteri</v>
      </c>
      <c r="G1355" t="str">
        <f>VLOOKUP(E1355,[1]!Species_table[[ID_new]:[fam_new]],3,FALSE)</f>
        <v>SPHYRAENIDAE</v>
      </c>
      <c r="H1355" t="s">
        <v>27</v>
      </c>
      <c r="I1355">
        <f t="shared" si="21"/>
        <v>0</v>
      </c>
      <c r="J1355">
        <v>1.44</v>
      </c>
      <c r="K1355">
        <v>1</v>
      </c>
      <c r="L1355">
        <v>2</v>
      </c>
      <c r="M1355">
        <v>37.252499999999998</v>
      </c>
      <c r="N1355">
        <v>20.749500000000001</v>
      </c>
      <c r="O1355">
        <v>2</v>
      </c>
      <c r="Q1355" t="s">
        <v>140</v>
      </c>
      <c r="R1355" s="1">
        <v>41609.75</v>
      </c>
      <c r="S1355" s="1">
        <v>41610.25</v>
      </c>
      <c r="T1355">
        <v>12</v>
      </c>
      <c r="U1355">
        <v>335</v>
      </c>
      <c r="V1355">
        <v>336</v>
      </c>
      <c r="W1355">
        <v>18</v>
      </c>
      <c r="X1355">
        <v>6</v>
      </c>
    </row>
    <row r="1356" spans="1:24" x14ac:dyDescent="0.2">
      <c r="A1356">
        <v>2013005</v>
      </c>
      <c r="B1356">
        <v>216</v>
      </c>
      <c r="C1356">
        <v>2013005216</v>
      </c>
      <c r="D1356" t="s">
        <v>26</v>
      </c>
      <c r="E1356" t="str">
        <f>VLOOKUP(D1356,[1]!Species_table[[SpeciesID]:[ID_new]],5,FALSE)</f>
        <v>NOCATCH</v>
      </c>
      <c r="F1356" t="str">
        <f>VLOOKUP(E1356,[1]!Species_table[[ID_new]:[Sci_name_new]],2,FALSE)</f>
        <v>NO CATCH</v>
      </c>
      <c r="G1356" t="str">
        <f>VLOOKUP(E1356,[1]!Species_table[[ID_new]:[fam_new]],3,FALSE)</f>
        <v>NO CATCH</v>
      </c>
      <c r="H1356" t="s">
        <v>27</v>
      </c>
      <c r="I1356">
        <f t="shared" si="21"/>
        <v>0</v>
      </c>
      <c r="J1356">
        <v>0</v>
      </c>
      <c r="K1356">
        <v>0</v>
      </c>
      <c r="L1356">
        <v>14</v>
      </c>
      <c r="M1356">
        <v>37.328830000000004</v>
      </c>
      <c r="N1356">
        <v>20.770330000000001</v>
      </c>
      <c r="O1356">
        <v>2</v>
      </c>
      <c r="Q1356" t="s">
        <v>23</v>
      </c>
      <c r="R1356" s="1">
        <v>41609.638888888891</v>
      </c>
      <c r="S1356" s="1">
        <v>41610.326388888891</v>
      </c>
      <c r="T1356">
        <v>16.5</v>
      </c>
      <c r="U1356">
        <v>335</v>
      </c>
      <c r="V1356">
        <v>336</v>
      </c>
      <c r="W1356">
        <v>15.333</v>
      </c>
      <c r="X1356">
        <v>7.8330000000000002</v>
      </c>
    </row>
    <row r="1357" spans="1:24" x14ac:dyDescent="0.2">
      <c r="A1357">
        <v>2013005</v>
      </c>
      <c r="B1357">
        <v>217</v>
      </c>
      <c r="C1357">
        <v>2013005217</v>
      </c>
      <c r="D1357" t="s">
        <v>26</v>
      </c>
      <c r="E1357" t="str">
        <f>VLOOKUP(D1357,[1]!Species_table[[SpeciesID]:[ID_new]],5,FALSE)</f>
        <v>NOCATCH</v>
      </c>
      <c r="F1357" t="str">
        <f>VLOOKUP(E1357,[1]!Species_table[[ID_new]:[Sci_name_new]],2,FALSE)</f>
        <v>NO CATCH</v>
      </c>
      <c r="G1357" t="str">
        <f>VLOOKUP(E1357,[1]!Species_table[[ID_new]:[fam_new]],3,FALSE)</f>
        <v>NO CATCH</v>
      </c>
      <c r="H1357" t="s">
        <v>27</v>
      </c>
      <c r="I1357">
        <f t="shared" si="21"/>
        <v>0</v>
      </c>
      <c r="J1357">
        <v>0</v>
      </c>
      <c r="K1357">
        <v>0</v>
      </c>
      <c r="L1357">
        <v>37</v>
      </c>
      <c r="M1357">
        <v>37.323999999999998</v>
      </c>
      <c r="N1357">
        <v>20.774329999999999</v>
      </c>
      <c r="O1357">
        <v>2</v>
      </c>
      <c r="Q1357" t="s">
        <v>23</v>
      </c>
      <c r="R1357" s="1">
        <v>41609.643750000003</v>
      </c>
      <c r="S1357" s="1">
        <v>41610.335416666669</v>
      </c>
      <c r="T1357">
        <v>16.600000000000001</v>
      </c>
      <c r="U1357">
        <v>335</v>
      </c>
      <c r="V1357">
        <v>336</v>
      </c>
      <c r="W1357">
        <v>15.45</v>
      </c>
      <c r="X1357">
        <v>8.0500000000000007</v>
      </c>
    </row>
    <row r="1358" spans="1:24" x14ac:dyDescent="0.2">
      <c r="A1358">
        <v>2013005</v>
      </c>
      <c r="B1358">
        <v>218</v>
      </c>
      <c r="C1358">
        <v>2013005218</v>
      </c>
      <c r="D1358" t="s">
        <v>26</v>
      </c>
      <c r="E1358" t="str">
        <f>VLOOKUP(D1358,[1]!Species_table[[SpeciesID]:[ID_new]],5,FALSE)</f>
        <v>NOCATCH</v>
      </c>
      <c r="F1358" t="str">
        <f>VLOOKUP(E1358,[1]!Species_table[[ID_new]:[Sci_name_new]],2,FALSE)</f>
        <v>NO CATCH</v>
      </c>
      <c r="G1358" t="str">
        <f>VLOOKUP(E1358,[1]!Species_table[[ID_new]:[fam_new]],3,FALSE)</f>
        <v>NO CATCH</v>
      </c>
      <c r="H1358" t="s">
        <v>27</v>
      </c>
      <c r="I1358">
        <f t="shared" si="21"/>
        <v>0</v>
      </c>
      <c r="J1358">
        <v>0</v>
      </c>
      <c r="K1358">
        <v>0</v>
      </c>
      <c r="L1358">
        <v>45</v>
      </c>
      <c r="M1358">
        <v>37.320500000000003</v>
      </c>
      <c r="N1358">
        <v>20.780830000000002</v>
      </c>
      <c r="O1358">
        <v>2</v>
      </c>
      <c r="Q1358" t="s">
        <v>23</v>
      </c>
      <c r="R1358" s="1">
        <v>41609.651388888888</v>
      </c>
      <c r="S1358" s="1">
        <v>41610.343055555553</v>
      </c>
      <c r="T1358">
        <v>16.600000000000001</v>
      </c>
      <c r="U1358">
        <v>335</v>
      </c>
      <c r="V1358">
        <v>336</v>
      </c>
      <c r="W1358">
        <v>15.632999999999999</v>
      </c>
      <c r="X1358">
        <v>8.2330000000000005</v>
      </c>
    </row>
    <row r="1359" spans="1:24" x14ac:dyDescent="0.2">
      <c r="A1359">
        <v>2013005</v>
      </c>
      <c r="B1359">
        <v>219</v>
      </c>
      <c r="C1359">
        <v>2013005219</v>
      </c>
      <c r="D1359" t="s">
        <v>26</v>
      </c>
      <c r="E1359" t="str">
        <f>VLOOKUP(D1359,[1]!Species_table[[SpeciesID]:[ID_new]],5,FALSE)</f>
        <v>NOCATCH</v>
      </c>
      <c r="F1359" t="str">
        <f>VLOOKUP(E1359,[1]!Species_table[[ID_new]:[Sci_name_new]],2,FALSE)</f>
        <v>NO CATCH</v>
      </c>
      <c r="G1359" t="str">
        <f>VLOOKUP(E1359,[1]!Species_table[[ID_new]:[fam_new]],3,FALSE)</f>
        <v>NO CATCH</v>
      </c>
      <c r="H1359" t="s">
        <v>27</v>
      </c>
      <c r="I1359">
        <f t="shared" si="21"/>
        <v>0</v>
      </c>
      <c r="J1359">
        <v>0</v>
      </c>
      <c r="K1359">
        <v>0</v>
      </c>
      <c r="L1359">
        <v>25</v>
      </c>
      <c r="M1359">
        <v>37.311999999999998</v>
      </c>
      <c r="N1359">
        <v>20.782830000000001</v>
      </c>
      <c r="O1359">
        <v>2</v>
      </c>
      <c r="Q1359" t="s">
        <v>23</v>
      </c>
      <c r="R1359" s="1">
        <v>41609.657638888886</v>
      </c>
      <c r="S1359" s="1">
        <v>41610.359027777777</v>
      </c>
      <c r="T1359">
        <v>16.832999999999998</v>
      </c>
      <c r="U1359">
        <v>335</v>
      </c>
      <c r="V1359">
        <v>336</v>
      </c>
      <c r="W1359">
        <v>15.782999999999999</v>
      </c>
      <c r="X1359">
        <v>8.6170000000000009</v>
      </c>
    </row>
    <row r="1360" spans="1:24" x14ac:dyDescent="0.2">
      <c r="A1360">
        <v>2013005</v>
      </c>
      <c r="B1360">
        <v>220</v>
      </c>
      <c r="C1360">
        <v>2013005220</v>
      </c>
      <c r="D1360" t="s">
        <v>26</v>
      </c>
      <c r="E1360" t="str">
        <f>VLOOKUP(D1360,[1]!Species_table[[SpeciesID]:[ID_new]],5,FALSE)</f>
        <v>NOCATCH</v>
      </c>
      <c r="F1360" t="str">
        <f>VLOOKUP(E1360,[1]!Species_table[[ID_new]:[Sci_name_new]],2,FALSE)</f>
        <v>NO CATCH</v>
      </c>
      <c r="G1360" t="str">
        <f>VLOOKUP(E1360,[1]!Species_table[[ID_new]:[fam_new]],3,FALSE)</f>
        <v>NO CATCH</v>
      </c>
      <c r="H1360" t="s">
        <v>27</v>
      </c>
      <c r="I1360">
        <f t="shared" si="21"/>
        <v>0</v>
      </c>
      <c r="J1360">
        <v>0</v>
      </c>
      <c r="K1360">
        <v>0</v>
      </c>
      <c r="L1360">
        <v>33</v>
      </c>
      <c r="M1360">
        <v>37.302669999999999</v>
      </c>
      <c r="N1360">
        <v>20.777999999999999</v>
      </c>
      <c r="O1360">
        <v>2</v>
      </c>
      <c r="Q1360" t="s">
        <v>23</v>
      </c>
      <c r="R1360" s="1">
        <v>41609.663194444445</v>
      </c>
      <c r="S1360" s="1">
        <v>41610.361111111109</v>
      </c>
      <c r="T1360">
        <v>16.75</v>
      </c>
      <c r="U1360">
        <v>335</v>
      </c>
      <c r="V1360">
        <v>336</v>
      </c>
      <c r="W1360">
        <v>15.917</v>
      </c>
      <c r="X1360">
        <v>8.6669999999999998</v>
      </c>
    </row>
    <row r="1361" spans="1:24" x14ac:dyDescent="0.2">
      <c r="A1361">
        <v>2013005</v>
      </c>
      <c r="B1361">
        <v>221</v>
      </c>
      <c r="C1361">
        <v>2013005221</v>
      </c>
      <c r="D1361" t="s">
        <v>28</v>
      </c>
      <c r="E1361" t="str">
        <f>VLOOKUP(D1361,[1]!Species_table[[SpeciesID]:[ID_new]],5,FALSE)</f>
        <v>LUTLU06</v>
      </c>
      <c r="F1361" t="str">
        <f>VLOOKUP(E1361,[1]!Species_table[[ID_new]:[Sci_name_new]],2,FALSE)</f>
        <v>Lutjanus bohar</v>
      </c>
      <c r="G1361" t="str">
        <f>VLOOKUP(E1361,[1]!Species_table[[ID_new]:[fam_new]],3,FALSE)</f>
        <v>LUTJANIDAE</v>
      </c>
      <c r="H1361" t="s">
        <v>29</v>
      </c>
      <c r="I1361">
        <f t="shared" si="21"/>
        <v>1</v>
      </c>
      <c r="J1361">
        <v>1.6</v>
      </c>
      <c r="K1361">
        <v>1</v>
      </c>
      <c r="L1361">
        <v>33</v>
      </c>
      <c r="M1361">
        <v>37.301000000000002</v>
      </c>
      <c r="N1361">
        <v>20.775500000000001</v>
      </c>
      <c r="O1361">
        <v>2</v>
      </c>
      <c r="Q1361" t="s">
        <v>23</v>
      </c>
      <c r="R1361" s="1">
        <v>41609.669444444444</v>
      </c>
      <c r="S1361" s="1">
        <v>41610.366666666669</v>
      </c>
      <c r="T1361">
        <v>16.733000000000001</v>
      </c>
      <c r="U1361">
        <v>335</v>
      </c>
      <c r="V1361">
        <v>336</v>
      </c>
      <c r="W1361">
        <v>16.067</v>
      </c>
      <c r="X1361">
        <v>8.8000000000000007</v>
      </c>
    </row>
    <row r="1362" spans="1:24" x14ac:dyDescent="0.2">
      <c r="A1362">
        <v>2013005</v>
      </c>
      <c r="B1362">
        <v>222</v>
      </c>
      <c r="C1362">
        <v>2013005222</v>
      </c>
      <c r="D1362" t="s">
        <v>26</v>
      </c>
      <c r="E1362" t="str">
        <f>VLOOKUP(D1362,[1]!Species_table[[SpeciesID]:[ID_new]],5,FALSE)</f>
        <v>NOCATCH</v>
      </c>
      <c r="F1362" t="str">
        <f>VLOOKUP(E1362,[1]!Species_table[[ID_new]:[Sci_name_new]],2,FALSE)</f>
        <v>NO CATCH</v>
      </c>
      <c r="G1362" t="str">
        <f>VLOOKUP(E1362,[1]!Species_table[[ID_new]:[fam_new]],3,FALSE)</f>
        <v>NO CATCH</v>
      </c>
      <c r="H1362" t="s">
        <v>27</v>
      </c>
      <c r="I1362">
        <f t="shared" si="21"/>
        <v>0</v>
      </c>
      <c r="J1362">
        <v>0</v>
      </c>
      <c r="K1362">
        <v>0</v>
      </c>
      <c r="L1362">
        <v>50</v>
      </c>
      <c r="M1362">
        <v>37.297170000000001</v>
      </c>
      <c r="N1362">
        <v>20.768329999999999</v>
      </c>
      <c r="O1362">
        <v>2</v>
      </c>
      <c r="Q1362" t="s">
        <v>23</v>
      </c>
      <c r="R1362" s="1">
        <v>41609.676388888889</v>
      </c>
      <c r="S1362" s="1">
        <v>41610.006249999999</v>
      </c>
      <c r="T1362">
        <v>7.9169999999999998</v>
      </c>
      <c r="U1362">
        <v>335</v>
      </c>
      <c r="V1362">
        <v>336</v>
      </c>
      <c r="W1362">
        <v>16.233000000000001</v>
      </c>
      <c r="X1362">
        <v>0.15</v>
      </c>
    </row>
    <row r="1363" spans="1:24" x14ac:dyDescent="0.2">
      <c r="A1363">
        <v>2013005</v>
      </c>
      <c r="B1363">
        <v>223</v>
      </c>
      <c r="C1363">
        <v>2013005223</v>
      </c>
      <c r="D1363" t="s">
        <v>26</v>
      </c>
      <c r="E1363" t="str">
        <f>VLOOKUP(D1363,[1]!Species_table[[SpeciesID]:[ID_new]],5,FALSE)</f>
        <v>NOCATCH</v>
      </c>
      <c r="F1363" t="str">
        <f>VLOOKUP(E1363,[1]!Species_table[[ID_new]:[Sci_name_new]],2,FALSE)</f>
        <v>NO CATCH</v>
      </c>
      <c r="G1363" t="str">
        <f>VLOOKUP(E1363,[1]!Species_table[[ID_new]:[fam_new]],3,FALSE)</f>
        <v>NO CATCH</v>
      </c>
      <c r="H1363" t="s">
        <v>27</v>
      </c>
      <c r="I1363">
        <f t="shared" si="21"/>
        <v>0</v>
      </c>
      <c r="J1363">
        <v>0</v>
      </c>
      <c r="K1363">
        <v>0</v>
      </c>
      <c r="L1363">
        <v>66</v>
      </c>
      <c r="M1363">
        <v>37.300829999999998</v>
      </c>
      <c r="N1363">
        <v>20.76183</v>
      </c>
      <c r="O1363">
        <v>2</v>
      </c>
      <c r="Q1363" t="s">
        <v>23</v>
      </c>
      <c r="R1363" s="1">
        <v>41609.684027777781</v>
      </c>
      <c r="S1363" s="1">
        <v>41610.381944444445</v>
      </c>
      <c r="T1363">
        <v>16.75</v>
      </c>
      <c r="U1363">
        <v>335</v>
      </c>
      <c r="V1363">
        <v>336</v>
      </c>
      <c r="W1363">
        <v>16.417000000000002</v>
      </c>
      <c r="X1363">
        <v>9.1669999999999998</v>
      </c>
    </row>
    <row r="1364" spans="1:24" x14ac:dyDescent="0.2">
      <c r="A1364">
        <v>2013005</v>
      </c>
      <c r="B1364">
        <v>224</v>
      </c>
      <c r="C1364">
        <v>2013005224</v>
      </c>
      <c r="D1364" t="s">
        <v>47</v>
      </c>
      <c r="E1364" t="str">
        <f>VLOOKUP(D1364,[1]!Species_table[[SpeciesID]:[ID_new]],5,FALSE)</f>
        <v>SEREP07</v>
      </c>
      <c r="F1364" t="str">
        <f>VLOOKUP(E1364,[1]!Species_table[[ID_new]:[Sci_name_new]],2,FALSE)</f>
        <v>Epinephelus tauvina</v>
      </c>
      <c r="G1364" t="str">
        <f>VLOOKUP(E1364,[1]!Species_table[[ID_new]:[fam_new]],3,FALSE)</f>
        <v>SERRANIDAE</v>
      </c>
      <c r="H1364" t="s">
        <v>36</v>
      </c>
      <c r="I1364">
        <f t="shared" si="21"/>
        <v>1</v>
      </c>
      <c r="J1364">
        <v>6.41</v>
      </c>
      <c r="K1364">
        <v>1</v>
      </c>
      <c r="L1364">
        <v>50</v>
      </c>
      <c r="M1364">
        <v>37.301000000000002</v>
      </c>
      <c r="N1364">
        <v>20.757000000000001</v>
      </c>
      <c r="O1364">
        <v>2</v>
      </c>
      <c r="Q1364" t="s">
        <v>23</v>
      </c>
      <c r="R1364" s="1">
        <v>41609.691666666666</v>
      </c>
      <c r="S1364" s="1">
        <v>41610.390277777777</v>
      </c>
      <c r="T1364">
        <v>16.766999999999999</v>
      </c>
      <c r="U1364">
        <v>335</v>
      </c>
      <c r="V1364">
        <v>336</v>
      </c>
      <c r="W1364">
        <v>16.600000000000001</v>
      </c>
      <c r="X1364">
        <v>9.3670000000000009</v>
      </c>
    </row>
    <row r="1365" spans="1:24" x14ac:dyDescent="0.2">
      <c r="A1365">
        <v>2013005</v>
      </c>
      <c r="B1365">
        <v>225</v>
      </c>
      <c r="C1365">
        <v>2013005225</v>
      </c>
      <c r="D1365" t="s">
        <v>26</v>
      </c>
      <c r="E1365" t="str">
        <f>VLOOKUP(D1365,[1]!Species_table[[SpeciesID]:[ID_new]],5,FALSE)</f>
        <v>NOCATCH</v>
      </c>
      <c r="F1365" t="str">
        <f>VLOOKUP(E1365,[1]!Species_table[[ID_new]:[Sci_name_new]],2,FALSE)</f>
        <v>NO CATCH</v>
      </c>
      <c r="G1365" t="str">
        <f>VLOOKUP(E1365,[1]!Species_table[[ID_new]:[fam_new]],3,FALSE)</f>
        <v>NO CATCH</v>
      </c>
      <c r="H1365" t="s">
        <v>27</v>
      </c>
      <c r="I1365">
        <f t="shared" si="21"/>
        <v>0</v>
      </c>
      <c r="J1365">
        <v>0</v>
      </c>
      <c r="K1365">
        <v>0</v>
      </c>
      <c r="L1365">
        <v>30</v>
      </c>
      <c r="M1365">
        <v>37.311</v>
      </c>
      <c r="N1365">
        <v>20.75967</v>
      </c>
      <c r="O1365">
        <v>2</v>
      </c>
      <c r="Q1365" t="s">
        <v>23</v>
      </c>
      <c r="R1365" s="1">
        <v>41609.701388888891</v>
      </c>
      <c r="S1365" s="1">
        <v>41610.400000000001</v>
      </c>
      <c r="T1365">
        <v>16.766999999999999</v>
      </c>
      <c r="U1365">
        <v>335</v>
      </c>
      <c r="V1365">
        <v>336</v>
      </c>
      <c r="W1365">
        <v>16.832999999999998</v>
      </c>
      <c r="X1365">
        <v>9.6</v>
      </c>
    </row>
    <row r="1366" spans="1:24" x14ac:dyDescent="0.2">
      <c r="A1366">
        <v>2013005</v>
      </c>
      <c r="B1366">
        <v>226</v>
      </c>
      <c r="C1366">
        <v>2013005226</v>
      </c>
      <c r="D1366" t="s">
        <v>28</v>
      </c>
      <c r="E1366" t="str">
        <f>VLOOKUP(D1366,[1]!Species_table[[SpeciesID]:[ID_new]],5,FALSE)</f>
        <v>LUTLU06</v>
      </c>
      <c r="F1366" t="str">
        <f>VLOOKUP(E1366,[1]!Species_table[[ID_new]:[Sci_name_new]],2,FALSE)</f>
        <v>Lutjanus bohar</v>
      </c>
      <c r="G1366" t="str">
        <f>VLOOKUP(E1366,[1]!Species_table[[ID_new]:[fam_new]],3,FALSE)</f>
        <v>LUTJANIDAE</v>
      </c>
      <c r="H1366" t="s">
        <v>29</v>
      </c>
      <c r="I1366">
        <f t="shared" si="21"/>
        <v>1</v>
      </c>
      <c r="J1366">
        <v>2.2000000000000002</v>
      </c>
      <c r="K1366">
        <v>1</v>
      </c>
      <c r="L1366">
        <v>25</v>
      </c>
      <c r="M1366">
        <v>37.31183</v>
      </c>
      <c r="N1366">
        <v>20.347169999999998</v>
      </c>
      <c r="O1366">
        <v>3</v>
      </c>
      <c r="Q1366" t="s">
        <v>38</v>
      </c>
      <c r="R1366" s="1">
        <v>41610.75</v>
      </c>
      <c r="S1366" s="1">
        <v>41611.25</v>
      </c>
      <c r="T1366">
        <v>12</v>
      </c>
      <c r="U1366">
        <v>336</v>
      </c>
      <c r="V1366">
        <v>337</v>
      </c>
      <c r="W1366">
        <v>18</v>
      </c>
      <c r="X1366">
        <v>6</v>
      </c>
    </row>
    <row r="1367" spans="1:24" x14ac:dyDescent="0.2">
      <c r="A1367">
        <v>2013005</v>
      </c>
      <c r="B1367">
        <v>227</v>
      </c>
      <c r="C1367">
        <v>2013005227</v>
      </c>
      <c r="D1367" t="s">
        <v>26</v>
      </c>
      <c r="E1367" t="str">
        <f>VLOOKUP(D1367,[1]!Species_table[[SpeciesID]:[ID_new]],5,FALSE)</f>
        <v>NOCATCH</v>
      </c>
      <c r="F1367" t="str">
        <f>VLOOKUP(E1367,[1]!Species_table[[ID_new]:[Sci_name_new]],2,FALSE)</f>
        <v>NO CATCH</v>
      </c>
      <c r="G1367" t="str">
        <f>VLOOKUP(E1367,[1]!Species_table[[ID_new]:[fam_new]],3,FALSE)</f>
        <v>NO CATCH</v>
      </c>
      <c r="H1367" t="s">
        <v>27</v>
      </c>
      <c r="I1367">
        <f t="shared" si="21"/>
        <v>0</v>
      </c>
      <c r="J1367">
        <v>0</v>
      </c>
      <c r="K1367">
        <v>0</v>
      </c>
      <c r="L1367">
        <v>70</v>
      </c>
      <c r="M1367">
        <v>37.316830000000003</v>
      </c>
      <c r="N1367">
        <v>20.339500000000001</v>
      </c>
      <c r="O1367">
        <v>3</v>
      </c>
      <c r="Q1367" t="s">
        <v>23</v>
      </c>
      <c r="R1367" s="1">
        <v>41610.729166666664</v>
      </c>
      <c r="S1367" s="1">
        <v>41611.326388888891</v>
      </c>
      <c r="T1367">
        <v>14.333</v>
      </c>
      <c r="U1367">
        <v>336</v>
      </c>
      <c r="V1367">
        <v>337</v>
      </c>
      <c r="W1367">
        <v>17.5</v>
      </c>
      <c r="X1367">
        <v>7.8330000000000002</v>
      </c>
    </row>
    <row r="1368" spans="1:24" x14ac:dyDescent="0.2">
      <c r="A1368">
        <v>2013005</v>
      </c>
      <c r="B1368">
        <v>228</v>
      </c>
      <c r="C1368">
        <v>2013005228</v>
      </c>
      <c r="D1368" t="s">
        <v>123</v>
      </c>
      <c r="E1368" t="str">
        <f>VLOOKUP(D1368,[1]!Species_table[[SpeciesID]:[ID_new]],5,FALSE)</f>
        <v>CARCS04</v>
      </c>
      <c r="F1368" t="str">
        <f>VLOOKUP(E1368,[1]!Species_table[[ID_new]:[Sci_name_new]],2,FALSE)</f>
        <v>Carangoides fulvoguttatus</v>
      </c>
      <c r="G1368" t="str">
        <f>VLOOKUP(E1368,[1]!Species_table[[ID_new]:[fam_new]],3,FALSE)</f>
        <v>CARANGIDAE</v>
      </c>
      <c r="H1368" t="s">
        <v>22</v>
      </c>
      <c r="I1368">
        <f t="shared" si="21"/>
        <v>1</v>
      </c>
      <c r="J1368">
        <v>1.97</v>
      </c>
      <c r="K1368">
        <v>1</v>
      </c>
      <c r="L1368">
        <v>12</v>
      </c>
      <c r="M1368">
        <v>37.28533333</v>
      </c>
      <c r="N1368">
        <v>20.137333330000001</v>
      </c>
      <c r="O1368">
        <v>3</v>
      </c>
      <c r="Q1368" t="s">
        <v>38</v>
      </c>
      <c r="R1368" s="1">
        <v>41611.75</v>
      </c>
      <c r="S1368" s="1">
        <v>41612.25</v>
      </c>
      <c r="T1368">
        <v>12</v>
      </c>
      <c r="U1368">
        <v>337</v>
      </c>
      <c r="V1368">
        <v>338</v>
      </c>
      <c r="W1368">
        <v>18</v>
      </c>
      <c r="X1368">
        <v>6</v>
      </c>
    </row>
    <row r="1369" spans="1:24" x14ac:dyDescent="0.2">
      <c r="A1369">
        <v>2013005</v>
      </c>
      <c r="B1369">
        <v>228</v>
      </c>
      <c r="C1369">
        <v>2013005228</v>
      </c>
      <c r="D1369" t="s">
        <v>70</v>
      </c>
      <c r="E1369" t="str">
        <f>VLOOKUP(D1369,[1]!Species_table[[SpeciesID]:[ID_new]],5,FALSE)</f>
        <v>CARCS13</v>
      </c>
      <c r="F1369" t="str">
        <f>VLOOKUP(E1369,[1]!Species_table[[ID_new]:[Sci_name_new]],2,FALSE)</f>
        <v>Carangoides bajad</v>
      </c>
      <c r="G1369" t="str">
        <f>VLOOKUP(E1369,[1]!Species_table[[ID_new]:[fam_new]],3,FALSE)</f>
        <v>CARANGIDAE</v>
      </c>
      <c r="H1369" t="s">
        <v>22</v>
      </c>
      <c r="I1369">
        <f t="shared" si="21"/>
        <v>1</v>
      </c>
      <c r="J1369">
        <v>2.04</v>
      </c>
      <c r="K1369">
        <v>1</v>
      </c>
      <c r="L1369">
        <v>12</v>
      </c>
      <c r="M1369">
        <v>37.28533333</v>
      </c>
      <c r="N1369">
        <v>20.137333330000001</v>
      </c>
      <c r="O1369">
        <v>3</v>
      </c>
      <c r="Q1369" t="s">
        <v>38</v>
      </c>
      <c r="R1369" s="1">
        <v>41611.75</v>
      </c>
      <c r="S1369" s="1">
        <v>41612.25</v>
      </c>
      <c r="T1369">
        <v>12</v>
      </c>
      <c r="U1369">
        <v>337</v>
      </c>
      <c r="V1369">
        <v>338</v>
      </c>
      <c r="W1369">
        <v>18</v>
      </c>
      <c r="X1369">
        <v>6</v>
      </c>
    </row>
    <row r="1370" spans="1:24" x14ac:dyDescent="0.2">
      <c r="A1370">
        <v>2013005</v>
      </c>
      <c r="B1370">
        <v>229</v>
      </c>
      <c r="C1370">
        <v>2013005229</v>
      </c>
      <c r="D1370" t="s">
        <v>181</v>
      </c>
      <c r="E1370" t="str">
        <f>VLOOKUP(D1370,[1]!Species_table[[SpeciesID]:[ID_new]],5,FALSE)</f>
        <v>SCMGY01</v>
      </c>
      <c r="F1370" t="str">
        <f>VLOOKUP(E1370,[1]!Species_table[[ID_new]:[Sci_name_new]],2,FALSE)</f>
        <v>Gymnosarda unicolor</v>
      </c>
      <c r="G1370" t="str">
        <f>VLOOKUP(E1370,[1]!Species_table[[ID_new]:[fam_new]],3,FALSE)</f>
        <v>SCOMBRIDAE</v>
      </c>
      <c r="H1370" t="s">
        <v>25</v>
      </c>
      <c r="I1370">
        <f t="shared" si="21"/>
        <v>1</v>
      </c>
      <c r="J1370">
        <v>1.56</v>
      </c>
      <c r="K1370">
        <v>1</v>
      </c>
      <c r="L1370">
        <v>10</v>
      </c>
      <c r="M1370">
        <v>37.285166670000002</v>
      </c>
      <c r="N1370">
        <v>20.144500000000001</v>
      </c>
      <c r="O1370">
        <v>3</v>
      </c>
      <c r="Q1370" t="s">
        <v>140</v>
      </c>
      <c r="R1370" s="1">
        <v>41611.75</v>
      </c>
      <c r="S1370" s="1">
        <v>41612.25</v>
      </c>
      <c r="T1370">
        <v>12</v>
      </c>
      <c r="U1370">
        <v>337</v>
      </c>
      <c r="V1370">
        <v>338</v>
      </c>
      <c r="W1370">
        <v>18</v>
      </c>
      <c r="X1370">
        <v>6</v>
      </c>
    </row>
    <row r="1371" spans="1:24" x14ac:dyDescent="0.2">
      <c r="A1371">
        <v>2013005</v>
      </c>
      <c r="B1371">
        <v>229</v>
      </c>
      <c r="C1371">
        <v>2013005229</v>
      </c>
      <c r="D1371" t="s">
        <v>97</v>
      </c>
      <c r="E1371" t="str">
        <f>VLOOKUP(D1371,[1]!Species_table[[SpeciesID]:[ID_new]],5,FALSE)</f>
        <v>SCMRA01</v>
      </c>
      <c r="F1371" t="str">
        <f>VLOOKUP(E1371,[1]!Species_table[[ID_new]:[Sci_name_new]],2,FALSE)</f>
        <v>Rastrelliger kanagurta</v>
      </c>
      <c r="G1371" t="str">
        <f>VLOOKUP(E1371,[1]!Species_table[[ID_new]:[fam_new]],3,FALSE)</f>
        <v>SCOMBRIDAE</v>
      </c>
      <c r="H1371" t="s">
        <v>25</v>
      </c>
      <c r="I1371">
        <f t="shared" si="21"/>
        <v>1</v>
      </c>
      <c r="J1371">
        <v>0.16</v>
      </c>
      <c r="K1371">
        <v>1</v>
      </c>
      <c r="L1371">
        <v>10</v>
      </c>
      <c r="M1371">
        <v>37.285166670000002</v>
      </c>
      <c r="N1371">
        <v>20.144500000000001</v>
      </c>
      <c r="O1371">
        <v>3</v>
      </c>
      <c r="Q1371" t="s">
        <v>140</v>
      </c>
      <c r="R1371" s="1">
        <v>41611.75</v>
      </c>
      <c r="S1371" s="1">
        <v>41612.25</v>
      </c>
      <c r="T1371">
        <v>12</v>
      </c>
      <c r="U1371">
        <v>337</v>
      </c>
      <c r="V1371">
        <v>338</v>
      </c>
      <c r="W1371">
        <v>18</v>
      </c>
      <c r="X1371">
        <v>6</v>
      </c>
    </row>
    <row r="1372" spans="1:24" x14ac:dyDescent="0.2">
      <c r="A1372">
        <v>2013005</v>
      </c>
      <c r="B1372">
        <v>229</v>
      </c>
      <c r="C1372">
        <v>2013005229</v>
      </c>
      <c r="D1372" t="s">
        <v>179</v>
      </c>
      <c r="E1372" t="str">
        <f>VLOOKUP(D1372,[1]!Species_table[[SpeciesID]:[ID_new]],5,FALSE)</f>
        <v>SPHSP09</v>
      </c>
      <c r="F1372" t="str">
        <f>VLOOKUP(E1372,[1]!Species_table[[ID_new]:[Sci_name_new]],2,FALSE)</f>
        <v>Sphyraena putnamae</v>
      </c>
      <c r="G1372" t="str">
        <f>VLOOKUP(E1372,[1]!Species_table[[ID_new]:[fam_new]],3,FALSE)</f>
        <v>SPHYRAENIDAE</v>
      </c>
      <c r="H1372" t="s">
        <v>27</v>
      </c>
      <c r="I1372">
        <f t="shared" si="21"/>
        <v>0</v>
      </c>
      <c r="J1372">
        <v>0.84</v>
      </c>
      <c r="K1372">
        <v>0</v>
      </c>
      <c r="L1372">
        <v>10</v>
      </c>
      <c r="M1372">
        <v>37.285166670000002</v>
      </c>
      <c r="N1372">
        <v>20.144500000000001</v>
      </c>
      <c r="O1372">
        <v>3</v>
      </c>
      <c r="Q1372" t="s">
        <v>140</v>
      </c>
      <c r="R1372" s="1">
        <v>41611.75</v>
      </c>
      <c r="S1372" s="1">
        <v>41612.25</v>
      </c>
      <c r="T1372">
        <v>12</v>
      </c>
      <c r="U1372">
        <v>337</v>
      </c>
      <c r="V1372">
        <v>338</v>
      </c>
      <c r="W1372">
        <v>18</v>
      </c>
      <c r="X1372">
        <v>6</v>
      </c>
    </row>
    <row r="1373" spans="1:24" x14ac:dyDescent="0.2">
      <c r="A1373">
        <v>2013005</v>
      </c>
      <c r="B1373">
        <v>230</v>
      </c>
      <c r="C1373">
        <v>2013005230</v>
      </c>
      <c r="D1373" t="s">
        <v>26</v>
      </c>
      <c r="E1373" t="str">
        <f>VLOOKUP(D1373,[1]!Species_table[[SpeciesID]:[ID_new]],5,FALSE)</f>
        <v>NOCATCH</v>
      </c>
      <c r="F1373" t="str">
        <f>VLOOKUP(E1373,[1]!Species_table[[ID_new]:[Sci_name_new]],2,FALSE)</f>
        <v>NO CATCH</v>
      </c>
      <c r="G1373" t="str">
        <f>VLOOKUP(E1373,[1]!Species_table[[ID_new]:[fam_new]],3,FALSE)</f>
        <v>NO CATCH</v>
      </c>
      <c r="H1373" t="s">
        <v>27</v>
      </c>
      <c r="I1373">
        <f t="shared" si="21"/>
        <v>0</v>
      </c>
      <c r="J1373">
        <v>0</v>
      </c>
      <c r="K1373">
        <v>0</v>
      </c>
      <c r="L1373">
        <v>45</v>
      </c>
      <c r="M1373">
        <v>37.280333329999998</v>
      </c>
      <c r="N1373">
        <v>20.138833330000001</v>
      </c>
      <c r="O1373">
        <v>3</v>
      </c>
      <c r="Q1373" t="s">
        <v>23</v>
      </c>
      <c r="R1373" s="1">
        <v>41611.632638888892</v>
      </c>
      <c r="S1373" s="1">
        <v>41612.284722222219</v>
      </c>
      <c r="T1373">
        <v>15.65</v>
      </c>
      <c r="U1373">
        <v>337</v>
      </c>
      <c r="V1373">
        <v>338</v>
      </c>
      <c r="W1373">
        <v>15.183</v>
      </c>
      <c r="X1373">
        <v>6.8330000000000002</v>
      </c>
    </row>
    <row r="1374" spans="1:24" x14ac:dyDescent="0.2">
      <c r="A1374">
        <v>2013005</v>
      </c>
      <c r="B1374">
        <v>231</v>
      </c>
      <c r="C1374">
        <v>2013005231</v>
      </c>
      <c r="D1374" t="s">
        <v>26</v>
      </c>
      <c r="E1374" t="str">
        <f>VLOOKUP(D1374,[1]!Species_table[[SpeciesID]:[ID_new]],5,FALSE)</f>
        <v>NOCATCH</v>
      </c>
      <c r="F1374" t="str">
        <f>VLOOKUP(E1374,[1]!Species_table[[ID_new]:[Sci_name_new]],2,FALSE)</f>
        <v>NO CATCH</v>
      </c>
      <c r="G1374" t="str">
        <f>VLOOKUP(E1374,[1]!Species_table[[ID_new]:[fam_new]],3,FALSE)</f>
        <v>NO CATCH</v>
      </c>
      <c r="H1374" t="s">
        <v>27</v>
      </c>
      <c r="I1374">
        <f t="shared" si="21"/>
        <v>0</v>
      </c>
      <c r="J1374">
        <v>0</v>
      </c>
      <c r="K1374">
        <v>0</v>
      </c>
      <c r="L1374">
        <v>20</v>
      </c>
      <c r="M1374">
        <v>37.28233333</v>
      </c>
      <c r="N1374">
        <v>20.138000000000002</v>
      </c>
      <c r="O1374">
        <v>3</v>
      </c>
      <c r="Q1374" t="s">
        <v>23</v>
      </c>
      <c r="R1374" s="1">
        <v>41611.640277777777</v>
      </c>
      <c r="S1374" s="1">
        <v>41612.291666666664</v>
      </c>
      <c r="T1374">
        <v>15.632999999999999</v>
      </c>
      <c r="U1374">
        <v>337</v>
      </c>
      <c r="V1374">
        <v>338</v>
      </c>
      <c r="W1374">
        <v>15.367000000000001</v>
      </c>
      <c r="X1374">
        <v>7</v>
      </c>
    </row>
    <row r="1375" spans="1:24" x14ac:dyDescent="0.2">
      <c r="A1375">
        <v>2013005</v>
      </c>
      <c r="B1375">
        <v>232</v>
      </c>
      <c r="C1375">
        <v>2013005232</v>
      </c>
      <c r="D1375" t="s">
        <v>26</v>
      </c>
      <c r="E1375" t="str">
        <f>VLOOKUP(D1375,[1]!Species_table[[SpeciesID]:[ID_new]],5,FALSE)</f>
        <v>NOCATCH</v>
      </c>
      <c r="F1375" t="str">
        <f>VLOOKUP(E1375,[1]!Species_table[[ID_new]:[Sci_name_new]],2,FALSE)</f>
        <v>NO CATCH</v>
      </c>
      <c r="G1375" t="str">
        <f>VLOOKUP(E1375,[1]!Species_table[[ID_new]:[fam_new]],3,FALSE)</f>
        <v>NO CATCH</v>
      </c>
      <c r="H1375" t="s">
        <v>27</v>
      </c>
      <c r="I1375">
        <f t="shared" si="21"/>
        <v>0</v>
      </c>
      <c r="J1375">
        <v>0</v>
      </c>
      <c r="K1375">
        <v>0</v>
      </c>
      <c r="L1375">
        <v>15</v>
      </c>
      <c r="M1375">
        <v>37.282499999999999</v>
      </c>
      <c r="N1375">
        <v>20.138666669999999</v>
      </c>
      <c r="O1375">
        <v>3</v>
      </c>
      <c r="Q1375" t="s">
        <v>23</v>
      </c>
      <c r="R1375" s="1">
        <v>41611.643750000003</v>
      </c>
      <c r="S1375" s="1">
        <v>41612.28125</v>
      </c>
      <c r="T1375">
        <v>15.3</v>
      </c>
      <c r="U1375">
        <v>337</v>
      </c>
      <c r="V1375">
        <v>338</v>
      </c>
      <c r="W1375">
        <v>15.45</v>
      </c>
      <c r="X1375">
        <v>6.75</v>
      </c>
    </row>
    <row r="1376" spans="1:24" x14ac:dyDescent="0.2">
      <c r="A1376">
        <v>2013005</v>
      </c>
      <c r="B1376">
        <v>233</v>
      </c>
      <c r="C1376">
        <v>2013005233</v>
      </c>
      <c r="D1376" t="s">
        <v>26</v>
      </c>
      <c r="E1376" t="str">
        <f>VLOOKUP(D1376,[1]!Species_table[[SpeciesID]:[ID_new]],5,FALSE)</f>
        <v>NOCATCH</v>
      </c>
      <c r="F1376" t="str">
        <f>VLOOKUP(E1376,[1]!Species_table[[ID_new]:[Sci_name_new]],2,FALSE)</f>
        <v>NO CATCH</v>
      </c>
      <c r="G1376" t="str">
        <f>VLOOKUP(E1376,[1]!Species_table[[ID_new]:[fam_new]],3,FALSE)</f>
        <v>NO CATCH</v>
      </c>
      <c r="H1376" t="s">
        <v>27</v>
      </c>
      <c r="I1376">
        <f t="shared" si="21"/>
        <v>0</v>
      </c>
      <c r="J1376">
        <v>0</v>
      </c>
      <c r="K1376">
        <v>0</v>
      </c>
      <c r="L1376">
        <v>27</v>
      </c>
      <c r="M1376">
        <v>37.28316667</v>
      </c>
      <c r="N1376">
        <v>20.136833330000002</v>
      </c>
      <c r="O1376">
        <v>3</v>
      </c>
      <c r="Q1376" t="s">
        <v>23</v>
      </c>
      <c r="R1376" s="1">
        <v>41611.649305555555</v>
      </c>
      <c r="S1376" s="1">
        <v>41612.298611111109</v>
      </c>
      <c r="T1376">
        <v>15.583</v>
      </c>
      <c r="U1376">
        <v>337</v>
      </c>
      <c r="V1376">
        <v>338</v>
      </c>
      <c r="W1376">
        <v>15.583</v>
      </c>
      <c r="X1376">
        <v>7.1669999999999998</v>
      </c>
    </row>
    <row r="1377" spans="1:24" x14ac:dyDescent="0.2">
      <c r="A1377">
        <v>2013005</v>
      </c>
      <c r="B1377">
        <v>234</v>
      </c>
      <c r="C1377">
        <v>2013005234</v>
      </c>
      <c r="D1377" t="s">
        <v>26</v>
      </c>
      <c r="E1377" t="str">
        <f>VLOOKUP(D1377,[1]!Species_table[[SpeciesID]:[ID_new]],5,FALSE)</f>
        <v>NOCATCH</v>
      </c>
      <c r="F1377" t="str">
        <f>VLOOKUP(E1377,[1]!Species_table[[ID_new]:[Sci_name_new]],2,FALSE)</f>
        <v>NO CATCH</v>
      </c>
      <c r="G1377" t="str">
        <f>VLOOKUP(E1377,[1]!Species_table[[ID_new]:[fam_new]],3,FALSE)</f>
        <v>NO CATCH</v>
      </c>
      <c r="H1377" t="s">
        <v>27</v>
      </c>
      <c r="I1377">
        <f t="shared" si="21"/>
        <v>0</v>
      </c>
      <c r="J1377">
        <v>0</v>
      </c>
      <c r="K1377">
        <v>0</v>
      </c>
      <c r="L1377">
        <v>17</v>
      </c>
      <c r="M1377">
        <v>37.284999999999997</v>
      </c>
      <c r="N1377">
        <v>20.135999999999999</v>
      </c>
      <c r="O1377">
        <v>3</v>
      </c>
      <c r="Q1377" t="s">
        <v>23</v>
      </c>
      <c r="R1377" s="1">
        <v>41611.654166666667</v>
      </c>
      <c r="S1377" s="1">
        <v>41612.302083333336</v>
      </c>
      <c r="T1377">
        <v>15.55</v>
      </c>
      <c r="U1377">
        <v>337</v>
      </c>
      <c r="V1377">
        <v>338</v>
      </c>
      <c r="W1377">
        <v>15.7</v>
      </c>
      <c r="X1377">
        <v>7.25</v>
      </c>
    </row>
    <row r="1378" spans="1:24" x14ac:dyDescent="0.2">
      <c r="A1378">
        <v>2013005</v>
      </c>
      <c r="B1378">
        <v>235</v>
      </c>
      <c r="C1378">
        <v>2013005235</v>
      </c>
      <c r="D1378" t="s">
        <v>26</v>
      </c>
      <c r="E1378" t="str">
        <f>VLOOKUP(D1378,[1]!Species_table[[SpeciesID]:[ID_new]],5,FALSE)</f>
        <v>NOCATCH</v>
      </c>
      <c r="F1378" t="str">
        <f>VLOOKUP(E1378,[1]!Species_table[[ID_new]:[Sci_name_new]],2,FALSE)</f>
        <v>NO CATCH</v>
      </c>
      <c r="G1378" t="str">
        <f>VLOOKUP(E1378,[1]!Species_table[[ID_new]:[fam_new]],3,FALSE)</f>
        <v>NO CATCH</v>
      </c>
      <c r="H1378" t="s">
        <v>27</v>
      </c>
      <c r="I1378">
        <f t="shared" si="21"/>
        <v>0</v>
      </c>
      <c r="J1378">
        <v>0</v>
      </c>
      <c r="K1378">
        <v>0</v>
      </c>
      <c r="L1378">
        <v>50</v>
      </c>
      <c r="M1378">
        <v>37.285666669999998</v>
      </c>
      <c r="N1378">
        <v>20.100333330000002</v>
      </c>
      <c r="O1378">
        <v>3</v>
      </c>
      <c r="Q1378" t="s">
        <v>23</v>
      </c>
      <c r="R1378" s="1">
        <v>41611.659722222219</v>
      </c>
      <c r="S1378" s="1">
        <v>41612</v>
      </c>
      <c r="T1378">
        <v>8.1669999999999998</v>
      </c>
      <c r="U1378">
        <v>337</v>
      </c>
      <c r="V1378">
        <v>338</v>
      </c>
      <c r="W1378">
        <v>15.833</v>
      </c>
      <c r="X1378">
        <v>0</v>
      </c>
    </row>
    <row r="1379" spans="1:24" x14ac:dyDescent="0.2">
      <c r="A1379">
        <v>2013005</v>
      </c>
      <c r="B1379">
        <v>236</v>
      </c>
      <c r="C1379">
        <v>2013005236</v>
      </c>
      <c r="D1379" t="s">
        <v>26</v>
      </c>
      <c r="E1379" t="str">
        <f>VLOOKUP(D1379,[1]!Species_table[[SpeciesID]:[ID_new]],5,FALSE)</f>
        <v>NOCATCH</v>
      </c>
      <c r="F1379" t="str">
        <f>VLOOKUP(E1379,[1]!Species_table[[ID_new]:[Sci_name_new]],2,FALSE)</f>
        <v>NO CATCH</v>
      </c>
      <c r="G1379" t="str">
        <f>VLOOKUP(E1379,[1]!Species_table[[ID_new]:[fam_new]],3,FALSE)</f>
        <v>NO CATCH</v>
      </c>
      <c r="H1379" t="s">
        <v>27</v>
      </c>
      <c r="I1379">
        <f t="shared" si="21"/>
        <v>0</v>
      </c>
      <c r="J1379">
        <v>0</v>
      </c>
      <c r="K1379">
        <v>0</v>
      </c>
      <c r="L1379">
        <v>23</v>
      </c>
      <c r="M1379">
        <v>37.288166670000003</v>
      </c>
      <c r="N1379">
        <v>20.132666669999999</v>
      </c>
      <c r="O1379">
        <v>3</v>
      </c>
      <c r="Q1379" t="s">
        <v>23</v>
      </c>
      <c r="R1379" s="1">
        <v>41611.668055555558</v>
      </c>
      <c r="S1379" s="1">
        <v>41612.30972222222</v>
      </c>
      <c r="T1379">
        <v>15.4</v>
      </c>
      <c r="U1379">
        <v>337</v>
      </c>
      <c r="V1379">
        <v>338</v>
      </c>
      <c r="W1379">
        <v>16.033000000000001</v>
      </c>
      <c r="X1379">
        <v>7.4329999999999998</v>
      </c>
    </row>
    <row r="1380" spans="1:24" x14ac:dyDescent="0.2">
      <c r="A1380">
        <v>2013005</v>
      </c>
      <c r="B1380">
        <v>237</v>
      </c>
      <c r="C1380">
        <v>2013005237</v>
      </c>
      <c r="D1380" t="s">
        <v>77</v>
      </c>
      <c r="E1380" t="str">
        <f>VLOOKUP(D1380,[1]!Species_table[[SpeciesID]:[ID_new]],5,FALSE)</f>
        <v>ACAAC34</v>
      </c>
      <c r="F1380" t="str">
        <f>VLOOKUP(E1380,[1]!Species_table[[ID_new]:[Sci_name_new]],2,FALSE)</f>
        <v>Acanthurus gahhm</v>
      </c>
      <c r="G1380" t="str">
        <f>VLOOKUP(E1380,[1]!Species_table[[ID_new]:[fam_new]],3,FALSE)</f>
        <v>ACANTHURIDAE</v>
      </c>
      <c r="H1380" t="s">
        <v>78</v>
      </c>
      <c r="I1380">
        <f t="shared" si="21"/>
        <v>1</v>
      </c>
      <c r="J1380">
        <v>2.0550000000000002</v>
      </c>
      <c r="K1380">
        <v>3</v>
      </c>
      <c r="L1380">
        <v>9</v>
      </c>
      <c r="M1380">
        <v>37.28616667</v>
      </c>
      <c r="N1380">
        <v>20.139833329999998</v>
      </c>
      <c r="O1380">
        <v>3</v>
      </c>
      <c r="Q1380" t="s">
        <v>23</v>
      </c>
      <c r="R1380" s="1">
        <v>41611.684027777781</v>
      </c>
      <c r="S1380" s="1">
        <v>41612.329861111109</v>
      </c>
      <c r="T1380">
        <v>15.5</v>
      </c>
      <c r="U1380">
        <v>337</v>
      </c>
      <c r="V1380">
        <v>338</v>
      </c>
      <c r="W1380">
        <v>16.417000000000002</v>
      </c>
      <c r="X1380">
        <v>7.9169999999999998</v>
      </c>
    </row>
    <row r="1381" spans="1:24" x14ac:dyDescent="0.2">
      <c r="A1381">
        <v>2013005</v>
      </c>
      <c r="B1381">
        <v>237</v>
      </c>
      <c r="C1381">
        <v>2013005237</v>
      </c>
      <c r="D1381" t="s">
        <v>93</v>
      </c>
      <c r="E1381" t="str">
        <f>VLOOKUP(D1381,[1]!Species_table[[SpeciesID]:[ID_new]],5,FALSE)</f>
        <v>LETLE27</v>
      </c>
      <c r="F1381" t="str">
        <f>VLOOKUP(E1381,[1]!Species_table[[ID_new]:[Sci_name_new]],2,FALSE)</f>
        <v xml:space="preserve">Lethrinus obsoletus </v>
      </c>
      <c r="G1381" t="str">
        <f>VLOOKUP(E1381,[1]!Species_table[[ID_new]:[fam_new]],3,FALSE)</f>
        <v>LETHRINIDAE</v>
      </c>
      <c r="H1381" t="s">
        <v>44</v>
      </c>
      <c r="I1381">
        <f t="shared" si="21"/>
        <v>1</v>
      </c>
      <c r="J1381">
        <v>0.38700000000000001</v>
      </c>
      <c r="K1381">
        <v>1</v>
      </c>
      <c r="L1381">
        <v>9</v>
      </c>
      <c r="M1381">
        <v>37.28616667</v>
      </c>
      <c r="N1381">
        <v>20.139833329999998</v>
      </c>
      <c r="O1381">
        <v>3</v>
      </c>
      <c r="Q1381" t="s">
        <v>23</v>
      </c>
      <c r="R1381" s="1">
        <v>41611.684027777781</v>
      </c>
      <c r="S1381" s="1">
        <v>41612.329861111109</v>
      </c>
      <c r="T1381">
        <v>15.5</v>
      </c>
      <c r="U1381">
        <v>337</v>
      </c>
      <c r="V1381">
        <v>338</v>
      </c>
      <c r="W1381">
        <v>16.417000000000002</v>
      </c>
      <c r="X1381">
        <v>7.9169999999999998</v>
      </c>
    </row>
    <row r="1382" spans="1:24" x14ac:dyDescent="0.2">
      <c r="A1382">
        <v>2013005</v>
      </c>
      <c r="B1382">
        <v>237</v>
      </c>
      <c r="C1382">
        <v>2013005237</v>
      </c>
      <c r="D1382" t="s">
        <v>40</v>
      </c>
      <c r="E1382" t="str">
        <f>VLOOKUP(D1382,[1]!Species_table[[SpeciesID]:[ID_new]],5,FALSE)</f>
        <v>SERAE01</v>
      </c>
      <c r="F1382" t="str">
        <f>VLOOKUP(E1382,[1]!Species_table[[ID_new]:[Sci_name_new]],2,FALSE)</f>
        <v>Cephaplpholis rogaa</v>
      </c>
      <c r="G1382" t="str">
        <f>VLOOKUP(E1382,[1]!Species_table[[ID_new]:[fam_new]],3,FALSE)</f>
        <v>SERRANIDAE</v>
      </c>
      <c r="H1382" t="s">
        <v>36</v>
      </c>
      <c r="I1382">
        <f t="shared" si="21"/>
        <v>1</v>
      </c>
      <c r="J1382">
        <v>0.499</v>
      </c>
      <c r="K1382">
        <v>1</v>
      </c>
      <c r="L1382">
        <v>9</v>
      </c>
      <c r="M1382">
        <v>37.28616667</v>
      </c>
      <c r="N1382">
        <v>20.139833329999998</v>
      </c>
      <c r="O1382">
        <v>3</v>
      </c>
      <c r="Q1382" t="s">
        <v>23</v>
      </c>
      <c r="R1382" s="1">
        <v>41611.684027777781</v>
      </c>
      <c r="S1382" s="1">
        <v>41612.329861111109</v>
      </c>
      <c r="T1382">
        <v>15.5</v>
      </c>
      <c r="U1382">
        <v>337</v>
      </c>
      <c r="V1382">
        <v>338</v>
      </c>
      <c r="W1382">
        <v>16.417000000000002</v>
      </c>
      <c r="X1382">
        <v>7.9169999999999998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catch_corr_spnames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2021-02-12T10:07:57Z</dcterms:created>
  <dcterms:modified xsi:type="dcterms:W3CDTF">2021-02-12T13:47:19Z</dcterms:modified>
</cp:coreProperties>
</file>