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Sudan2019/Sudan-master/figs/"/>
    </mc:Choice>
  </mc:AlternateContent>
  <xr:revisionPtr revIDLastSave="0" documentId="13_ncr:1_{BB06A343-B1A5-214B-87AD-6836DD25AC0B}" xr6:coauthVersionLast="45" xr6:coauthVersionMax="45" xr10:uidLastSave="{00000000-0000-0000-0000-000000000000}"/>
  <bookViews>
    <workbookView xWindow="1180" yWindow="1400" windowWidth="27240" windowHeight="15700" activeTab="1" xr2:uid="{00000000-000D-0000-FFFF-FFFF00000000}"/>
  </bookViews>
  <sheets>
    <sheet name="Area_Station_table" sheetId="1" r:id="rId1"/>
    <sheet name="to 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2" l="1"/>
  <c r="J25" i="2"/>
  <c r="J26" i="2"/>
  <c r="J27" i="2"/>
  <c r="J28" i="2"/>
  <c r="J23" i="2"/>
  <c r="J22" i="2"/>
  <c r="J15" i="2"/>
  <c r="J16" i="2"/>
  <c r="J17" i="2"/>
  <c r="J18" i="2"/>
  <c r="J19" i="2"/>
  <c r="J14" i="2"/>
  <c r="J13" i="2"/>
  <c r="J6" i="2"/>
  <c r="J7" i="2"/>
  <c r="J8" i="2"/>
  <c r="J9" i="2"/>
  <c r="J10" i="2"/>
  <c r="J5" i="2"/>
  <c r="J4" i="2"/>
  <c r="Q4" i="2" l="1"/>
  <c r="Q3" i="2"/>
  <c r="P5" i="2" l="1"/>
  <c r="P4" i="2"/>
  <c r="P3" i="2"/>
  <c r="G29" i="2"/>
  <c r="F29" i="2"/>
  <c r="D29" i="2"/>
  <c r="C29" i="2"/>
  <c r="G20" i="2"/>
  <c r="F20" i="2"/>
  <c r="D20" i="2"/>
  <c r="C20" i="2"/>
  <c r="F11" i="2"/>
  <c r="G11" i="2"/>
  <c r="D11" i="2"/>
  <c r="C11" i="2"/>
</calcChain>
</file>

<file path=xl/sharedStrings.xml><?xml version="1.0" encoding="utf-8"?>
<sst xmlns="http://schemas.openxmlformats.org/spreadsheetml/2006/main" count="39" uniqueCount="32">
  <si>
    <t>survey</t>
  </si>
  <si>
    <t>id</t>
  </si>
  <si>
    <t>Ntraps</t>
  </si>
  <si>
    <t>Nhl</t>
  </si>
  <si>
    <t>NGn</t>
  </si>
  <si>
    <t>TBhrs</t>
  </si>
  <si>
    <t>HLhrs</t>
  </si>
  <si>
    <t>GNhrs</t>
  </si>
  <si>
    <t>DepthAvg</t>
  </si>
  <si>
    <t>DepthMax</t>
  </si>
  <si>
    <t>DepthMin</t>
  </si>
  <si>
    <t>Nov.2012</t>
  </si>
  <si>
    <t>Nov. 2013</t>
  </si>
  <si>
    <t>Survey</t>
  </si>
  <si>
    <t>Number of stations (gear sets)</t>
  </si>
  <si>
    <t>Hours fishing</t>
  </si>
  <si>
    <t>Fishing depth of traps</t>
  </si>
  <si>
    <t>Traps</t>
  </si>
  <si>
    <t>Gillnets</t>
  </si>
  <si>
    <t>Mean</t>
  </si>
  <si>
    <t>Maximum</t>
  </si>
  <si>
    <t>Minimum</t>
  </si>
  <si>
    <t>May 2013</t>
  </si>
  <si>
    <t>Sum</t>
  </si>
  <si>
    <t>With catch</t>
  </si>
  <si>
    <t>Mgmt. Area</t>
  </si>
  <si>
    <t>Number of stations in total</t>
  </si>
  <si>
    <t>traps</t>
  </si>
  <si>
    <t>gillnets</t>
  </si>
  <si>
    <t>TOTAL</t>
  </si>
  <si>
    <t>DepthSD</t>
  </si>
  <si>
    <t>St.Dev.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</si>
</sst>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18" fillId="0" borderId="11" xfId="0" applyFont="1" applyBorder="1" applyAlignment="1">
      <alignment horizontal="right"/>
    </xf>
    <xf numFmtId="0" fontId="18" fillId="0" borderId="10" xfId="0" applyFont="1" applyBorder="1"/>
    <xf numFmtId="1" fontId="18" fillId="0" borderId="0" xfId="0" applyNumberFormat="1" applyFont="1"/>
    <xf numFmtId="1" fontId="18" fillId="0" borderId="10" xfId="0" applyNumberFormat="1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1" fontId="18" fillId="0" borderId="0" xfId="0" applyNumberFormat="1" applyFont="1" applyBorder="1"/>
    <xf numFmtId="1" fontId="18" fillId="0" borderId="12" xfId="0" applyNumberFormat="1" applyFont="1" applyBorder="1"/>
    <xf numFmtId="0" fontId="18" fillId="0" borderId="12" xfId="0" applyFont="1" applyBorder="1"/>
    <xf numFmtId="0" fontId="18" fillId="0" borderId="11" xfId="0" applyFont="1" applyBorder="1" applyAlignment="1">
      <alignment horizontal="center"/>
    </xf>
    <xf numFmtId="1" fontId="18" fillId="0" borderId="11" xfId="0" applyNumberFormat="1" applyFont="1" applyBorder="1"/>
    <xf numFmtId="0" fontId="18" fillId="0" borderId="12" xfId="0" applyFont="1" applyBorder="1" applyAlignment="1">
      <alignment horizontal="center"/>
    </xf>
    <xf numFmtId="9" fontId="0" fillId="0" borderId="0" xfId="42" applyFont="1"/>
    <xf numFmtId="0" fontId="18" fillId="0" borderId="1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 vertical="center" textRotation="90"/>
    </xf>
    <xf numFmtId="0" fontId="18" fillId="0" borderId="1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 textRotation="90"/>
    </xf>
    <xf numFmtId="49" fontId="18" fillId="0" borderId="0" xfId="0" applyNumberFormat="1" applyFont="1" applyBorder="1" applyAlignment="1">
      <alignment horizontal="center" vertical="center" textRotation="90"/>
    </xf>
    <xf numFmtId="49" fontId="18" fillId="0" borderId="12" xfId="0" applyNumberFormat="1" applyFont="1" applyBorder="1" applyAlignment="1">
      <alignment horizontal="center" vertical="center" textRotation="90"/>
    </xf>
    <xf numFmtId="1" fontId="18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K1" sqref="K1:K104857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  <c r="L1" t="s">
        <v>9</v>
      </c>
      <c r="M1" t="s">
        <v>10</v>
      </c>
    </row>
    <row r="2" spans="1:13" x14ac:dyDescent="0.2">
      <c r="A2">
        <v>1</v>
      </c>
      <c r="B2">
        <v>2012901</v>
      </c>
      <c r="C2">
        <v>1</v>
      </c>
      <c r="D2">
        <v>22</v>
      </c>
      <c r="E2">
        <v>0</v>
      </c>
      <c r="F2">
        <v>0</v>
      </c>
      <c r="G2">
        <v>694.06600000000003</v>
      </c>
      <c r="H2">
        <v>0</v>
      </c>
      <c r="I2">
        <v>0</v>
      </c>
      <c r="J2">
        <v>42.454545454545503</v>
      </c>
      <c r="K2">
        <v>27.104255987587901</v>
      </c>
      <c r="L2">
        <v>142</v>
      </c>
      <c r="M2">
        <v>13</v>
      </c>
    </row>
    <row r="3" spans="1:13" x14ac:dyDescent="0.2">
      <c r="A3">
        <v>2</v>
      </c>
      <c r="B3">
        <v>2012901</v>
      </c>
      <c r="C3">
        <v>2</v>
      </c>
      <c r="D3">
        <v>54</v>
      </c>
      <c r="E3">
        <v>3</v>
      </c>
      <c r="F3">
        <v>3</v>
      </c>
      <c r="G3">
        <v>721.54899999999998</v>
      </c>
      <c r="H3">
        <v>78</v>
      </c>
      <c r="I3">
        <v>62</v>
      </c>
      <c r="J3">
        <v>40.897435897435898</v>
      </c>
      <c r="K3">
        <v>16.597074681678201</v>
      </c>
      <c r="L3">
        <v>71</v>
      </c>
      <c r="M3">
        <v>0</v>
      </c>
    </row>
    <row r="4" spans="1:13" x14ac:dyDescent="0.2">
      <c r="A4">
        <v>3</v>
      </c>
      <c r="B4">
        <v>2012901</v>
      </c>
      <c r="C4">
        <v>3</v>
      </c>
      <c r="D4">
        <v>26</v>
      </c>
      <c r="E4">
        <v>0</v>
      </c>
      <c r="F4">
        <v>1</v>
      </c>
      <c r="G4">
        <v>451.18299999999999</v>
      </c>
      <c r="H4">
        <v>0</v>
      </c>
      <c r="I4">
        <v>14</v>
      </c>
      <c r="J4">
        <v>30.807692307692299</v>
      </c>
      <c r="K4">
        <v>19.237503436297001</v>
      </c>
      <c r="L4">
        <v>95</v>
      </c>
      <c r="M4">
        <v>8</v>
      </c>
    </row>
    <row r="5" spans="1:13" x14ac:dyDescent="0.2">
      <c r="A5">
        <v>4</v>
      </c>
      <c r="B5">
        <v>2012901</v>
      </c>
      <c r="C5">
        <v>4</v>
      </c>
      <c r="D5">
        <v>5</v>
      </c>
      <c r="E5">
        <v>0</v>
      </c>
      <c r="F5">
        <v>0</v>
      </c>
      <c r="G5">
        <v>77.084000000000003</v>
      </c>
      <c r="H5">
        <v>0</v>
      </c>
      <c r="I5">
        <v>0</v>
      </c>
      <c r="J5">
        <v>22.6</v>
      </c>
      <c r="K5">
        <v>17.910890541790501</v>
      </c>
      <c r="L5">
        <v>54</v>
      </c>
      <c r="M5">
        <v>10</v>
      </c>
    </row>
    <row r="6" spans="1:13" x14ac:dyDescent="0.2">
      <c r="A6">
        <v>5</v>
      </c>
      <c r="B6">
        <v>2012901</v>
      </c>
      <c r="C6">
        <v>5</v>
      </c>
      <c r="D6">
        <v>31</v>
      </c>
      <c r="E6">
        <v>0</v>
      </c>
      <c r="F6">
        <v>4</v>
      </c>
      <c r="G6">
        <v>677.89599999999996</v>
      </c>
      <c r="H6">
        <v>0</v>
      </c>
      <c r="I6">
        <v>78.316999999999993</v>
      </c>
      <c r="J6">
        <v>21.322580645161299</v>
      </c>
      <c r="K6">
        <v>6.4981386913186796</v>
      </c>
      <c r="L6">
        <v>30</v>
      </c>
      <c r="M6">
        <v>7</v>
      </c>
    </row>
    <row r="7" spans="1:13" x14ac:dyDescent="0.2">
      <c r="A7">
        <v>6</v>
      </c>
      <c r="B7">
        <v>2012901</v>
      </c>
      <c r="C7">
        <v>6</v>
      </c>
      <c r="D7">
        <v>36</v>
      </c>
      <c r="E7">
        <v>0</v>
      </c>
      <c r="F7">
        <v>1</v>
      </c>
      <c r="G7">
        <v>850.41700000000003</v>
      </c>
      <c r="H7">
        <v>0</v>
      </c>
      <c r="I7">
        <v>38.25</v>
      </c>
      <c r="J7">
        <v>32.3888888888889</v>
      </c>
      <c r="K7">
        <v>24.3970463994286</v>
      </c>
      <c r="L7">
        <v>88</v>
      </c>
      <c r="M7">
        <v>0</v>
      </c>
    </row>
    <row r="8" spans="1:13" x14ac:dyDescent="0.2">
      <c r="A8">
        <v>7</v>
      </c>
      <c r="B8">
        <v>2012901</v>
      </c>
      <c r="C8">
        <v>7</v>
      </c>
      <c r="D8">
        <v>31</v>
      </c>
      <c r="E8">
        <v>0</v>
      </c>
      <c r="F8">
        <v>8</v>
      </c>
      <c r="G8">
        <v>712.2</v>
      </c>
      <c r="H8">
        <v>0</v>
      </c>
      <c r="I8">
        <v>135.84899999999999</v>
      </c>
      <c r="J8">
        <v>31.066666666666698</v>
      </c>
      <c r="K8">
        <v>17.091908416947899</v>
      </c>
      <c r="L8">
        <v>66</v>
      </c>
      <c r="M8">
        <v>5</v>
      </c>
    </row>
    <row r="9" spans="1:13" x14ac:dyDescent="0.2">
      <c r="A9">
        <v>8</v>
      </c>
      <c r="B9">
        <v>2013002</v>
      </c>
      <c r="C9">
        <v>1</v>
      </c>
      <c r="D9">
        <v>29</v>
      </c>
      <c r="E9">
        <v>0</v>
      </c>
      <c r="F9">
        <v>1</v>
      </c>
      <c r="G9">
        <v>420.16300000000001</v>
      </c>
      <c r="H9">
        <v>0</v>
      </c>
      <c r="I9">
        <v>24</v>
      </c>
      <c r="J9">
        <v>31.481481481481499</v>
      </c>
      <c r="K9">
        <v>15.282897355114001</v>
      </c>
      <c r="L9">
        <v>70</v>
      </c>
      <c r="M9">
        <v>5</v>
      </c>
    </row>
    <row r="10" spans="1:13" x14ac:dyDescent="0.2">
      <c r="A10">
        <v>9</v>
      </c>
      <c r="B10">
        <v>2013002</v>
      </c>
      <c r="C10">
        <v>2</v>
      </c>
      <c r="D10">
        <v>81</v>
      </c>
      <c r="E10">
        <v>3</v>
      </c>
      <c r="F10">
        <v>5</v>
      </c>
      <c r="G10">
        <v>1102.3789999999999</v>
      </c>
      <c r="H10">
        <v>377.5</v>
      </c>
      <c r="I10">
        <v>221.56899999999999</v>
      </c>
      <c r="J10">
        <v>27.090909090909101</v>
      </c>
      <c r="K10">
        <v>13.6288464128647</v>
      </c>
      <c r="L10">
        <v>145</v>
      </c>
      <c r="M10">
        <v>5</v>
      </c>
    </row>
    <row r="11" spans="1:13" x14ac:dyDescent="0.2">
      <c r="A11">
        <v>10</v>
      </c>
      <c r="B11">
        <v>2013002</v>
      </c>
      <c r="C11">
        <v>3</v>
      </c>
      <c r="D11">
        <v>32</v>
      </c>
      <c r="E11">
        <v>0</v>
      </c>
      <c r="F11">
        <v>1</v>
      </c>
      <c r="G11">
        <v>545.81100000000004</v>
      </c>
      <c r="H11">
        <v>0</v>
      </c>
      <c r="I11">
        <v>24</v>
      </c>
      <c r="J11">
        <v>28.875</v>
      </c>
      <c r="K11">
        <v>16.163978271093601</v>
      </c>
      <c r="L11">
        <v>60</v>
      </c>
      <c r="M11">
        <v>0</v>
      </c>
    </row>
    <row r="12" spans="1:13" x14ac:dyDescent="0.2">
      <c r="A12">
        <v>11</v>
      </c>
      <c r="B12">
        <v>2013002</v>
      </c>
      <c r="C12">
        <v>4</v>
      </c>
      <c r="D12">
        <v>13</v>
      </c>
      <c r="E12">
        <v>0</v>
      </c>
      <c r="F12">
        <v>10</v>
      </c>
      <c r="G12">
        <v>160.26599999999999</v>
      </c>
      <c r="H12">
        <v>0</v>
      </c>
      <c r="I12">
        <v>137.815</v>
      </c>
      <c r="J12">
        <v>29.5</v>
      </c>
      <c r="K12">
        <v>23.1144495452039</v>
      </c>
      <c r="L12">
        <v>67</v>
      </c>
      <c r="M12">
        <v>9</v>
      </c>
    </row>
    <row r="13" spans="1:13" x14ac:dyDescent="0.2">
      <c r="A13">
        <v>12</v>
      </c>
      <c r="B13">
        <v>2013002</v>
      </c>
      <c r="C13">
        <v>5</v>
      </c>
      <c r="D13">
        <v>33</v>
      </c>
      <c r="E13">
        <v>2</v>
      </c>
      <c r="F13">
        <v>5</v>
      </c>
      <c r="G13">
        <v>208.899</v>
      </c>
      <c r="H13">
        <v>192</v>
      </c>
      <c r="I13">
        <v>195.76599999999999</v>
      </c>
      <c r="J13">
        <v>20.461538461538499</v>
      </c>
      <c r="K13">
        <v>10.9743290198489</v>
      </c>
      <c r="L13">
        <v>50</v>
      </c>
      <c r="M13">
        <v>7</v>
      </c>
    </row>
    <row r="14" spans="1:13" x14ac:dyDescent="0.2">
      <c r="A14">
        <v>13</v>
      </c>
      <c r="B14">
        <v>2013002</v>
      </c>
      <c r="C14">
        <v>6</v>
      </c>
      <c r="D14">
        <v>45</v>
      </c>
      <c r="E14">
        <v>1</v>
      </c>
      <c r="F14">
        <v>2</v>
      </c>
      <c r="G14">
        <v>642.41300000000001</v>
      </c>
      <c r="H14">
        <v>156</v>
      </c>
      <c r="I14">
        <v>78</v>
      </c>
      <c r="J14">
        <v>34.702702702702702</v>
      </c>
      <c r="K14">
        <v>22.067906391239099</v>
      </c>
      <c r="L14">
        <v>88</v>
      </c>
      <c r="M14">
        <v>9</v>
      </c>
    </row>
    <row r="15" spans="1:13" x14ac:dyDescent="0.2">
      <c r="A15">
        <v>14</v>
      </c>
      <c r="B15">
        <v>2013002</v>
      </c>
      <c r="C15">
        <v>7</v>
      </c>
      <c r="D15">
        <v>39</v>
      </c>
      <c r="E15">
        <v>2</v>
      </c>
      <c r="F15">
        <v>0</v>
      </c>
      <c r="G15">
        <v>666.41</v>
      </c>
      <c r="H15">
        <v>186</v>
      </c>
      <c r="I15">
        <v>0</v>
      </c>
      <c r="J15">
        <v>33.461538461538503</v>
      </c>
      <c r="K15">
        <v>19.704188913242401</v>
      </c>
      <c r="L15">
        <v>76</v>
      </c>
      <c r="M15">
        <v>5</v>
      </c>
    </row>
    <row r="16" spans="1:13" x14ac:dyDescent="0.2">
      <c r="A16">
        <v>15</v>
      </c>
      <c r="B16">
        <v>2013005</v>
      </c>
      <c r="C16">
        <v>1</v>
      </c>
      <c r="D16">
        <v>23</v>
      </c>
      <c r="E16">
        <v>1</v>
      </c>
      <c r="F16">
        <v>4</v>
      </c>
      <c r="G16">
        <v>271.55099999999999</v>
      </c>
      <c r="H16">
        <v>3</v>
      </c>
      <c r="I16">
        <v>84</v>
      </c>
      <c r="J16">
        <v>29.823529411764699</v>
      </c>
      <c r="K16">
        <v>13.1302860503763</v>
      </c>
      <c r="L16">
        <v>80</v>
      </c>
      <c r="M16">
        <v>10</v>
      </c>
    </row>
    <row r="17" spans="1:13" x14ac:dyDescent="0.2">
      <c r="A17">
        <v>16</v>
      </c>
      <c r="B17">
        <v>2013005</v>
      </c>
      <c r="C17">
        <v>2</v>
      </c>
      <c r="D17">
        <v>57</v>
      </c>
      <c r="E17">
        <v>2</v>
      </c>
      <c r="F17">
        <v>6</v>
      </c>
      <c r="G17">
        <v>500.101</v>
      </c>
      <c r="H17">
        <v>111</v>
      </c>
      <c r="I17">
        <v>156</v>
      </c>
      <c r="J17">
        <v>38.272727272727302</v>
      </c>
      <c r="K17">
        <v>17.718762526049801</v>
      </c>
      <c r="L17">
        <v>80</v>
      </c>
      <c r="M17">
        <v>7</v>
      </c>
    </row>
    <row r="18" spans="1:13" x14ac:dyDescent="0.2">
      <c r="A18">
        <v>17</v>
      </c>
      <c r="B18">
        <v>2013005</v>
      </c>
      <c r="C18">
        <v>3</v>
      </c>
      <c r="D18">
        <v>9</v>
      </c>
      <c r="E18">
        <v>0</v>
      </c>
      <c r="F18">
        <v>2</v>
      </c>
      <c r="G18">
        <v>123.099</v>
      </c>
      <c r="H18">
        <v>0</v>
      </c>
      <c r="I18">
        <v>36</v>
      </c>
      <c r="J18">
        <v>26.5</v>
      </c>
      <c r="K18">
        <v>21.407608794204801</v>
      </c>
      <c r="L18">
        <v>70</v>
      </c>
      <c r="M18">
        <v>9</v>
      </c>
    </row>
    <row r="19" spans="1:13" x14ac:dyDescent="0.2">
      <c r="A19">
        <v>18</v>
      </c>
      <c r="B19">
        <v>2013005</v>
      </c>
      <c r="C19">
        <v>4</v>
      </c>
      <c r="D19">
        <v>16</v>
      </c>
      <c r="E19">
        <v>2</v>
      </c>
      <c r="F19">
        <v>4</v>
      </c>
      <c r="G19">
        <v>151.184</v>
      </c>
      <c r="H19">
        <v>4.5</v>
      </c>
      <c r="I19">
        <v>142.767</v>
      </c>
      <c r="J19">
        <v>32.9</v>
      </c>
      <c r="K19">
        <v>17.922363435415299</v>
      </c>
      <c r="L19">
        <v>68</v>
      </c>
      <c r="M19">
        <v>12</v>
      </c>
    </row>
    <row r="20" spans="1:13" x14ac:dyDescent="0.2">
      <c r="A20">
        <v>19</v>
      </c>
      <c r="B20">
        <v>2013005</v>
      </c>
      <c r="C20">
        <v>5</v>
      </c>
      <c r="D20">
        <v>30</v>
      </c>
      <c r="E20">
        <v>2</v>
      </c>
      <c r="F20">
        <v>3</v>
      </c>
      <c r="G20">
        <v>317.49799999999999</v>
      </c>
      <c r="H20">
        <v>7</v>
      </c>
      <c r="I20">
        <v>146.947</v>
      </c>
      <c r="J20">
        <v>25.523809523809501</v>
      </c>
      <c r="K20">
        <v>10.424102108186799</v>
      </c>
      <c r="L20">
        <v>65</v>
      </c>
      <c r="M20">
        <v>11</v>
      </c>
    </row>
    <row r="21" spans="1:13" x14ac:dyDescent="0.2">
      <c r="A21">
        <v>20</v>
      </c>
      <c r="B21">
        <v>2013005</v>
      </c>
      <c r="C21">
        <v>6</v>
      </c>
      <c r="D21">
        <v>40</v>
      </c>
      <c r="E21">
        <v>4</v>
      </c>
      <c r="F21">
        <v>2</v>
      </c>
      <c r="G21">
        <v>443.983</v>
      </c>
      <c r="H21">
        <v>31.501000000000001</v>
      </c>
      <c r="I21">
        <v>71.915000000000006</v>
      </c>
      <c r="J21">
        <v>40.148148148148103</v>
      </c>
      <c r="K21">
        <v>25.673547751159202</v>
      </c>
      <c r="L21">
        <v>89</v>
      </c>
      <c r="M21">
        <v>6</v>
      </c>
    </row>
    <row r="22" spans="1:13" x14ac:dyDescent="0.2">
      <c r="A22">
        <v>21</v>
      </c>
      <c r="B22">
        <v>2013005</v>
      </c>
      <c r="C22">
        <v>7</v>
      </c>
      <c r="D22">
        <v>22</v>
      </c>
      <c r="E22">
        <v>0</v>
      </c>
      <c r="F22">
        <v>2</v>
      </c>
      <c r="G22">
        <v>171.78399999999999</v>
      </c>
      <c r="H22">
        <v>0</v>
      </c>
      <c r="I22">
        <v>203.17099999999999</v>
      </c>
      <c r="J22">
        <v>34.75</v>
      </c>
      <c r="K22">
        <v>16.6253654930584</v>
      </c>
      <c r="L22">
        <v>54</v>
      </c>
      <c r="M22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0"/>
  <sheetViews>
    <sheetView tabSelected="1" workbookViewId="0">
      <selection activeCell="M9" sqref="M9"/>
    </sheetView>
  </sheetViews>
  <sheetFormatPr baseColWidth="10" defaultRowHeight="16" x14ac:dyDescent="0.2"/>
  <cols>
    <col min="1" max="1" width="6.5" style="2" customWidth="1"/>
    <col min="2" max="2" width="10.6640625" style="2" customWidth="1"/>
    <col min="3" max="4" width="10.83203125" style="3"/>
    <col min="5" max="5" width="1.5" style="3" customWidth="1"/>
    <col min="6" max="7" width="8" style="3" customWidth="1"/>
    <col min="8" max="8" width="1.5" style="3" customWidth="1"/>
    <col min="9" max="12" width="8" style="3" customWidth="1"/>
    <col min="13" max="13" width="10.83203125" style="3"/>
    <col min="14" max="14" width="10.83203125" style="6"/>
  </cols>
  <sheetData>
    <row r="2" spans="1:17" x14ac:dyDescent="0.2">
      <c r="A2" s="4" t="s">
        <v>13</v>
      </c>
      <c r="B2" s="4" t="s">
        <v>25</v>
      </c>
      <c r="C2" s="23" t="s">
        <v>14</v>
      </c>
      <c r="D2" s="23"/>
      <c r="E2" s="4"/>
      <c r="F2" s="23" t="s">
        <v>15</v>
      </c>
      <c r="G2" s="23"/>
      <c r="H2" s="4"/>
      <c r="I2" s="23" t="s">
        <v>16</v>
      </c>
      <c r="J2" s="23"/>
      <c r="K2" s="23"/>
      <c r="L2" s="23"/>
      <c r="M2" s="11"/>
      <c r="O2" t="s">
        <v>26</v>
      </c>
    </row>
    <row r="3" spans="1:17" x14ac:dyDescent="0.2">
      <c r="C3" s="5" t="s">
        <v>17</v>
      </c>
      <c r="D3" s="5" t="s">
        <v>18</v>
      </c>
      <c r="E3" s="6"/>
      <c r="F3" s="7" t="s">
        <v>17</v>
      </c>
      <c r="G3" s="7" t="s">
        <v>18</v>
      </c>
      <c r="H3" s="6"/>
      <c r="I3" s="6" t="s">
        <v>19</v>
      </c>
      <c r="J3" s="6" t="s">
        <v>31</v>
      </c>
      <c r="K3" s="6" t="s">
        <v>21</v>
      </c>
      <c r="L3" s="6" t="s">
        <v>20</v>
      </c>
      <c r="M3" s="6"/>
      <c r="N3" s="6" t="s">
        <v>30</v>
      </c>
      <c r="O3" s="6" t="s">
        <v>27</v>
      </c>
      <c r="P3" s="1">
        <f>C11+C20+C29</f>
        <v>674</v>
      </c>
      <c r="Q3" s="19">
        <f>P3/P5</f>
        <v>0.91327913279132789</v>
      </c>
    </row>
    <row r="4" spans="1:17" ht="16" customHeight="1" x14ac:dyDescent="0.2">
      <c r="A4" s="20" t="s">
        <v>11</v>
      </c>
      <c r="B4" s="4">
        <v>1</v>
      </c>
      <c r="C4" s="8">
        <v>22</v>
      </c>
      <c r="D4" s="8">
        <v>0</v>
      </c>
      <c r="F4" s="9">
        <v>694.06600000000003</v>
      </c>
      <c r="G4" s="9">
        <v>0</v>
      </c>
      <c r="H4" s="9"/>
      <c r="I4" s="10">
        <v>42.454545454545503</v>
      </c>
      <c r="J4" s="10">
        <f>N4</f>
        <v>27.104255987587901</v>
      </c>
      <c r="K4" s="8">
        <v>13</v>
      </c>
      <c r="L4" s="8">
        <v>142</v>
      </c>
      <c r="M4" s="12"/>
      <c r="N4" s="27">
        <v>27.104255987587901</v>
      </c>
      <c r="O4" t="s">
        <v>28</v>
      </c>
      <c r="P4" s="1">
        <f>D11+D20+D29</f>
        <v>64</v>
      </c>
      <c r="Q4" s="19">
        <f>P4/P5</f>
        <v>8.6720867208672087E-2</v>
      </c>
    </row>
    <row r="5" spans="1:17" x14ac:dyDescent="0.2">
      <c r="A5" s="21"/>
      <c r="B5" s="11">
        <v>2</v>
      </c>
      <c r="C5" s="12">
        <v>54</v>
      </c>
      <c r="D5" s="12">
        <v>3</v>
      </c>
      <c r="F5" s="9">
        <v>721.54899999999998</v>
      </c>
      <c r="G5" s="9">
        <v>62</v>
      </c>
      <c r="H5" s="9"/>
      <c r="I5" s="13">
        <v>40.897435897435898</v>
      </c>
      <c r="J5" s="13">
        <f>N5</f>
        <v>16.597074681678201</v>
      </c>
      <c r="K5" s="12">
        <v>0</v>
      </c>
      <c r="L5" s="12">
        <v>71</v>
      </c>
      <c r="M5" s="12"/>
      <c r="N5" s="27">
        <v>16.597074681678201</v>
      </c>
      <c r="O5" t="s">
        <v>29</v>
      </c>
      <c r="P5" s="1">
        <f>P3+P4</f>
        <v>738</v>
      </c>
    </row>
    <row r="6" spans="1:17" x14ac:dyDescent="0.2">
      <c r="A6" s="21"/>
      <c r="B6" s="11">
        <v>3</v>
      </c>
      <c r="C6" s="12">
        <v>26</v>
      </c>
      <c r="D6" s="12">
        <v>1</v>
      </c>
      <c r="F6" s="9">
        <v>451.18299999999999</v>
      </c>
      <c r="G6" s="9">
        <v>14</v>
      </c>
      <c r="H6" s="9"/>
      <c r="I6" s="13">
        <v>30.807692307692299</v>
      </c>
      <c r="J6" s="13">
        <f t="shared" ref="J6:J10" si="0">N6</f>
        <v>19.237503436297001</v>
      </c>
      <c r="K6" s="12">
        <v>8</v>
      </c>
      <c r="L6" s="12">
        <v>95</v>
      </c>
      <c r="M6" s="12"/>
      <c r="N6" s="27">
        <v>19.237503436297001</v>
      </c>
    </row>
    <row r="7" spans="1:17" x14ac:dyDescent="0.2">
      <c r="A7" s="21"/>
      <c r="B7" s="11">
        <v>4</v>
      </c>
      <c r="C7" s="12">
        <v>5</v>
      </c>
      <c r="D7" s="12">
        <v>0</v>
      </c>
      <c r="F7" s="9">
        <v>77.084000000000003</v>
      </c>
      <c r="G7" s="9">
        <v>0</v>
      </c>
      <c r="H7" s="9"/>
      <c r="I7" s="13">
        <v>22.6</v>
      </c>
      <c r="J7" s="13">
        <f t="shared" si="0"/>
        <v>17.910890541790501</v>
      </c>
      <c r="K7" s="12">
        <v>10</v>
      </c>
      <c r="L7" s="12">
        <v>54</v>
      </c>
      <c r="M7" s="12"/>
      <c r="N7" s="27">
        <v>17.910890541790501</v>
      </c>
    </row>
    <row r="8" spans="1:17" x14ac:dyDescent="0.2">
      <c r="A8" s="21"/>
      <c r="B8" s="11">
        <v>5</v>
      </c>
      <c r="C8" s="12">
        <v>31</v>
      </c>
      <c r="D8" s="12">
        <v>4</v>
      </c>
      <c r="F8" s="9">
        <v>677.89599999999996</v>
      </c>
      <c r="G8" s="9">
        <v>78.316999999999993</v>
      </c>
      <c r="H8" s="9"/>
      <c r="I8" s="13">
        <v>21.322580645161299</v>
      </c>
      <c r="J8" s="13">
        <f t="shared" si="0"/>
        <v>6.4981386913186796</v>
      </c>
      <c r="K8" s="12">
        <v>7</v>
      </c>
      <c r="L8" s="12">
        <v>30</v>
      </c>
      <c r="M8" s="12"/>
      <c r="N8" s="27">
        <v>6.4981386913186796</v>
      </c>
    </row>
    <row r="9" spans="1:17" x14ac:dyDescent="0.2">
      <c r="A9" s="21"/>
      <c r="B9" s="11">
        <v>6</v>
      </c>
      <c r="C9" s="12">
        <v>36</v>
      </c>
      <c r="D9" s="12">
        <v>1</v>
      </c>
      <c r="F9" s="9">
        <v>850.41700000000003</v>
      </c>
      <c r="G9" s="9">
        <v>38.25</v>
      </c>
      <c r="H9" s="9"/>
      <c r="I9" s="13">
        <v>32.3888888888889</v>
      </c>
      <c r="J9" s="13">
        <f t="shared" si="0"/>
        <v>24.3970463994286</v>
      </c>
      <c r="K9" s="12">
        <v>0</v>
      </c>
      <c r="L9" s="12">
        <v>88</v>
      </c>
      <c r="M9" s="12"/>
      <c r="N9" s="27">
        <v>24.3970463994286</v>
      </c>
    </row>
    <row r="10" spans="1:17" x14ac:dyDescent="0.2">
      <c r="A10" s="21"/>
      <c r="B10" s="11">
        <v>7</v>
      </c>
      <c r="C10" s="12">
        <v>31</v>
      </c>
      <c r="D10" s="12">
        <v>8</v>
      </c>
      <c r="F10" s="9">
        <v>712.2</v>
      </c>
      <c r="G10" s="9">
        <v>135.84899999999999</v>
      </c>
      <c r="H10" s="9"/>
      <c r="I10" s="14">
        <v>31.066666666666698</v>
      </c>
      <c r="J10" s="14">
        <f t="shared" si="0"/>
        <v>17.091908416947899</v>
      </c>
      <c r="K10" s="15">
        <v>5</v>
      </c>
      <c r="L10" s="15">
        <v>66</v>
      </c>
      <c r="M10" s="12"/>
      <c r="N10" s="27">
        <v>17.091908416947899</v>
      </c>
    </row>
    <row r="11" spans="1:17" x14ac:dyDescent="0.2">
      <c r="A11" s="21"/>
      <c r="B11" s="16" t="s">
        <v>23</v>
      </c>
      <c r="C11" s="17">
        <f>SUM(C4:C10)</f>
        <v>205</v>
      </c>
      <c r="D11" s="17">
        <f>SUM(D4:D10)</f>
        <v>17</v>
      </c>
      <c r="E11" s="9"/>
      <c r="F11" s="17">
        <f t="shared" ref="F11:G11" si="1">SUM(F4:F10)</f>
        <v>4184.3950000000004</v>
      </c>
      <c r="G11" s="17">
        <f t="shared" si="1"/>
        <v>328.416</v>
      </c>
      <c r="H11" s="9"/>
      <c r="I11" s="9"/>
      <c r="J11" s="9"/>
      <c r="N11" s="27"/>
    </row>
    <row r="12" spans="1:17" x14ac:dyDescent="0.2">
      <c r="A12" s="22"/>
      <c r="B12" s="18" t="s">
        <v>24</v>
      </c>
      <c r="C12" s="15">
        <v>109</v>
      </c>
      <c r="D12" s="15">
        <v>12</v>
      </c>
      <c r="F12" s="9"/>
      <c r="G12" s="9"/>
      <c r="H12" s="9"/>
      <c r="I12" s="9"/>
      <c r="J12" s="9"/>
      <c r="N12" s="27"/>
    </row>
    <row r="13" spans="1:17" ht="16" customHeight="1" x14ac:dyDescent="0.2">
      <c r="A13" s="24" t="s">
        <v>22</v>
      </c>
      <c r="B13" s="4">
        <v>1</v>
      </c>
      <c r="C13" s="8">
        <v>29</v>
      </c>
      <c r="D13" s="8">
        <v>1</v>
      </c>
      <c r="F13" s="10">
        <v>420.16300000000001</v>
      </c>
      <c r="G13" s="10">
        <v>24</v>
      </c>
      <c r="H13" s="9"/>
      <c r="I13" s="10">
        <v>31.481481481481499</v>
      </c>
      <c r="J13" s="10">
        <f>N13</f>
        <v>15.282897355114001</v>
      </c>
      <c r="K13" s="8">
        <v>5</v>
      </c>
      <c r="L13" s="8">
        <v>70</v>
      </c>
      <c r="M13" s="12"/>
      <c r="N13" s="27">
        <v>15.282897355114001</v>
      </c>
    </row>
    <row r="14" spans="1:17" x14ac:dyDescent="0.2">
      <c r="A14" s="25"/>
      <c r="B14" s="11">
        <v>2</v>
      </c>
      <c r="C14" s="12">
        <v>81</v>
      </c>
      <c r="D14" s="12">
        <v>5</v>
      </c>
      <c r="F14" s="13">
        <v>1102.3789999999999</v>
      </c>
      <c r="G14" s="13">
        <v>221.56899999999999</v>
      </c>
      <c r="H14" s="9"/>
      <c r="I14" s="13">
        <v>27.090909090909101</v>
      </c>
      <c r="J14" s="13">
        <f>N14</f>
        <v>13.6288464128647</v>
      </c>
      <c r="K14" s="12">
        <v>5</v>
      </c>
      <c r="L14" s="12">
        <v>145</v>
      </c>
      <c r="M14" s="12"/>
      <c r="N14" s="27">
        <v>13.6288464128647</v>
      </c>
    </row>
    <row r="15" spans="1:17" x14ac:dyDescent="0.2">
      <c r="A15" s="25"/>
      <c r="B15" s="11">
        <v>3</v>
      </c>
      <c r="C15" s="12">
        <v>32</v>
      </c>
      <c r="D15" s="12">
        <v>1</v>
      </c>
      <c r="F15" s="13">
        <v>545.81100000000004</v>
      </c>
      <c r="G15" s="13">
        <v>24</v>
      </c>
      <c r="H15" s="9"/>
      <c r="I15" s="13">
        <v>28.875</v>
      </c>
      <c r="J15" s="13">
        <f t="shared" ref="J15:J19" si="2">N15</f>
        <v>16.163978271093601</v>
      </c>
      <c r="K15" s="12">
        <v>0</v>
      </c>
      <c r="L15" s="12">
        <v>60</v>
      </c>
      <c r="M15" s="12"/>
      <c r="N15" s="27">
        <v>16.163978271093601</v>
      </c>
    </row>
    <row r="16" spans="1:17" x14ac:dyDescent="0.2">
      <c r="A16" s="25"/>
      <c r="B16" s="11">
        <v>4</v>
      </c>
      <c r="C16" s="12">
        <v>13</v>
      </c>
      <c r="D16" s="12">
        <v>10</v>
      </c>
      <c r="F16" s="13">
        <v>160.26599999999999</v>
      </c>
      <c r="G16" s="13">
        <v>137.815</v>
      </c>
      <c r="H16" s="9"/>
      <c r="I16" s="13">
        <v>29.5</v>
      </c>
      <c r="J16" s="13">
        <f t="shared" si="2"/>
        <v>23.1144495452039</v>
      </c>
      <c r="K16" s="12">
        <v>9</v>
      </c>
      <c r="L16" s="12">
        <v>67</v>
      </c>
      <c r="M16" s="12"/>
      <c r="N16" s="27">
        <v>23.1144495452039</v>
      </c>
    </row>
    <row r="17" spans="1:14" x14ac:dyDescent="0.2">
      <c r="A17" s="25"/>
      <c r="B17" s="11">
        <v>5</v>
      </c>
      <c r="C17" s="12">
        <v>33</v>
      </c>
      <c r="D17" s="12">
        <v>5</v>
      </c>
      <c r="F17" s="13">
        <v>208.899</v>
      </c>
      <c r="G17" s="13">
        <v>195.76599999999999</v>
      </c>
      <c r="H17" s="9"/>
      <c r="I17" s="13">
        <v>20.461538461538499</v>
      </c>
      <c r="J17" s="13">
        <f t="shared" si="2"/>
        <v>10.9743290198489</v>
      </c>
      <c r="K17" s="12">
        <v>7</v>
      </c>
      <c r="L17" s="12">
        <v>50</v>
      </c>
      <c r="M17" s="12"/>
      <c r="N17" s="27">
        <v>10.9743290198489</v>
      </c>
    </row>
    <row r="18" spans="1:14" x14ac:dyDescent="0.2">
      <c r="A18" s="25"/>
      <c r="B18" s="11">
        <v>6</v>
      </c>
      <c r="C18" s="12">
        <v>45</v>
      </c>
      <c r="D18" s="12">
        <v>2</v>
      </c>
      <c r="F18" s="13">
        <v>642.41300000000001</v>
      </c>
      <c r="G18" s="13">
        <v>78</v>
      </c>
      <c r="H18" s="9"/>
      <c r="I18" s="13">
        <v>34.702702702702702</v>
      </c>
      <c r="J18" s="13">
        <f t="shared" si="2"/>
        <v>22.067906391239099</v>
      </c>
      <c r="K18" s="12">
        <v>9</v>
      </c>
      <c r="L18" s="12">
        <v>88</v>
      </c>
      <c r="M18" s="12"/>
      <c r="N18" s="27">
        <v>22.067906391239099</v>
      </c>
    </row>
    <row r="19" spans="1:14" x14ac:dyDescent="0.2">
      <c r="A19" s="25"/>
      <c r="B19" s="11">
        <v>7</v>
      </c>
      <c r="C19" s="12">
        <v>39</v>
      </c>
      <c r="D19" s="12">
        <v>0</v>
      </c>
      <c r="F19" s="13">
        <v>666.41</v>
      </c>
      <c r="G19" s="13">
        <v>0</v>
      </c>
      <c r="H19" s="9"/>
      <c r="I19" s="14">
        <v>33.461538461538503</v>
      </c>
      <c r="J19" s="14">
        <f t="shared" si="2"/>
        <v>19.704188913242401</v>
      </c>
      <c r="K19" s="15">
        <v>5</v>
      </c>
      <c r="L19" s="15">
        <v>76</v>
      </c>
      <c r="M19" s="12"/>
      <c r="N19" s="27">
        <v>19.704188913242401</v>
      </c>
    </row>
    <row r="20" spans="1:14" x14ac:dyDescent="0.2">
      <c r="A20" s="25"/>
      <c r="B20" s="16" t="s">
        <v>23</v>
      </c>
      <c r="C20" s="17">
        <f>SUM(C13:C19)</f>
        <v>272</v>
      </c>
      <c r="D20" s="17">
        <f>SUM(D13:D19)</f>
        <v>24</v>
      </c>
      <c r="E20" s="9"/>
      <c r="F20" s="17">
        <f t="shared" ref="F20" si="3">SUM(F13:F19)</f>
        <v>3746.3409999999999</v>
      </c>
      <c r="G20" s="17">
        <f t="shared" ref="G20" si="4">SUM(G13:G19)</f>
        <v>681.15</v>
      </c>
      <c r="H20" s="9"/>
      <c r="I20" s="9"/>
      <c r="J20" s="9"/>
      <c r="N20" s="27"/>
    </row>
    <row r="21" spans="1:14" x14ac:dyDescent="0.2">
      <c r="A21" s="26"/>
      <c r="B21" s="18" t="s">
        <v>24</v>
      </c>
      <c r="C21" s="15">
        <v>141</v>
      </c>
      <c r="D21" s="15">
        <v>16</v>
      </c>
      <c r="F21" s="9"/>
      <c r="G21" s="9"/>
      <c r="H21" s="9"/>
      <c r="I21" s="9"/>
      <c r="J21" s="9"/>
      <c r="N21" s="27"/>
    </row>
    <row r="22" spans="1:14" ht="16" customHeight="1" x14ac:dyDescent="0.2">
      <c r="A22" s="20" t="s">
        <v>12</v>
      </c>
      <c r="B22" s="4">
        <v>1</v>
      </c>
      <c r="C22" s="8">
        <v>23</v>
      </c>
      <c r="D22" s="8">
        <v>4</v>
      </c>
      <c r="E22" s="12"/>
      <c r="F22" s="10">
        <v>271.55099999999999</v>
      </c>
      <c r="G22" s="10">
        <v>84</v>
      </c>
      <c r="H22" s="13"/>
      <c r="I22" s="10">
        <v>29.823529411764699</v>
      </c>
      <c r="J22" s="10">
        <f>N22</f>
        <v>13.1302860503763</v>
      </c>
      <c r="K22" s="8">
        <v>10</v>
      </c>
      <c r="L22" s="8">
        <v>80</v>
      </c>
      <c r="M22" s="12"/>
      <c r="N22" s="27">
        <v>13.1302860503763</v>
      </c>
    </row>
    <row r="23" spans="1:14" x14ac:dyDescent="0.2">
      <c r="A23" s="21"/>
      <c r="B23" s="11">
        <v>2</v>
      </c>
      <c r="C23" s="12">
        <v>57</v>
      </c>
      <c r="D23" s="12">
        <v>6</v>
      </c>
      <c r="E23" s="12"/>
      <c r="F23" s="13">
        <v>500.101</v>
      </c>
      <c r="G23" s="13">
        <v>156</v>
      </c>
      <c r="H23" s="13"/>
      <c r="I23" s="13">
        <v>38.272727272727302</v>
      </c>
      <c r="J23" s="13">
        <f>N23</f>
        <v>17.718762526049801</v>
      </c>
      <c r="K23" s="12">
        <v>7</v>
      </c>
      <c r="L23" s="12">
        <v>80</v>
      </c>
      <c r="M23" s="12"/>
      <c r="N23" s="27">
        <v>17.718762526049801</v>
      </c>
    </row>
    <row r="24" spans="1:14" x14ac:dyDescent="0.2">
      <c r="A24" s="21"/>
      <c r="B24" s="11">
        <v>3</v>
      </c>
      <c r="C24" s="12">
        <v>9</v>
      </c>
      <c r="D24" s="12">
        <v>2</v>
      </c>
      <c r="E24" s="12"/>
      <c r="F24" s="13">
        <v>123.099</v>
      </c>
      <c r="G24" s="13">
        <v>36</v>
      </c>
      <c r="H24" s="13"/>
      <c r="I24" s="13">
        <v>26.5</v>
      </c>
      <c r="J24" s="13">
        <f t="shared" ref="J24:J28" si="5">N24</f>
        <v>21.407608794204801</v>
      </c>
      <c r="K24" s="12">
        <v>9</v>
      </c>
      <c r="L24" s="12">
        <v>70</v>
      </c>
      <c r="M24" s="12"/>
      <c r="N24" s="27">
        <v>21.407608794204801</v>
      </c>
    </row>
    <row r="25" spans="1:14" x14ac:dyDescent="0.2">
      <c r="A25" s="21"/>
      <c r="B25" s="11">
        <v>4</v>
      </c>
      <c r="C25" s="12">
        <v>16</v>
      </c>
      <c r="D25" s="12">
        <v>4</v>
      </c>
      <c r="E25" s="12"/>
      <c r="F25" s="13">
        <v>151.184</v>
      </c>
      <c r="G25" s="13">
        <v>142.767</v>
      </c>
      <c r="H25" s="13"/>
      <c r="I25" s="13">
        <v>32.9</v>
      </c>
      <c r="J25" s="13">
        <f t="shared" si="5"/>
        <v>17.922363435415299</v>
      </c>
      <c r="K25" s="12">
        <v>12</v>
      </c>
      <c r="L25" s="12">
        <v>68</v>
      </c>
      <c r="M25" s="12"/>
      <c r="N25" s="27">
        <v>17.922363435415299</v>
      </c>
    </row>
    <row r="26" spans="1:14" x14ac:dyDescent="0.2">
      <c r="A26" s="21"/>
      <c r="B26" s="11">
        <v>5</v>
      </c>
      <c r="C26" s="12">
        <v>30</v>
      </c>
      <c r="D26" s="12">
        <v>3</v>
      </c>
      <c r="E26" s="12"/>
      <c r="F26" s="13">
        <v>317.49799999999999</v>
      </c>
      <c r="G26" s="13">
        <v>146.947</v>
      </c>
      <c r="H26" s="13"/>
      <c r="I26" s="13">
        <v>25.523809523809501</v>
      </c>
      <c r="J26" s="13">
        <f t="shared" si="5"/>
        <v>10.424102108186799</v>
      </c>
      <c r="K26" s="12">
        <v>11</v>
      </c>
      <c r="L26" s="12">
        <v>65</v>
      </c>
      <c r="M26" s="12"/>
      <c r="N26" s="27">
        <v>10.424102108186799</v>
      </c>
    </row>
    <row r="27" spans="1:14" x14ac:dyDescent="0.2">
      <c r="A27" s="21"/>
      <c r="B27" s="11">
        <v>6</v>
      </c>
      <c r="C27" s="12">
        <v>40</v>
      </c>
      <c r="D27" s="12">
        <v>2</v>
      </c>
      <c r="E27" s="12"/>
      <c r="F27" s="13">
        <v>443.983</v>
      </c>
      <c r="G27" s="13">
        <v>71.915000000000006</v>
      </c>
      <c r="H27" s="13"/>
      <c r="I27" s="13">
        <v>40.148148148148103</v>
      </c>
      <c r="J27" s="13">
        <f t="shared" si="5"/>
        <v>25.673547751159202</v>
      </c>
      <c r="K27" s="12">
        <v>6</v>
      </c>
      <c r="L27" s="12">
        <v>89</v>
      </c>
      <c r="M27" s="12"/>
      <c r="N27" s="27">
        <v>25.673547751159202</v>
      </c>
    </row>
    <row r="28" spans="1:14" x14ac:dyDescent="0.2">
      <c r="A28" s="21"/>
      <c r="B28" s="11">
        <v>7</v>
      </c>
      <c r="C28" s="12">
        <v>22</v>
      </c>
      <c r="D28" s="12">
        <v>2</v>
      </c>
      <c r="E28" s="12"/>
      <c r="F28" s="13">
        <v>171.78399999999999</v>
      </c>
      <c r="G28" s="13">
        <v>203.17099999999999</v>
      </c>
      <c r="H28" s="13"/>
      <c r="I28" s="14">
        <v>34.75</v>
      </c>
      <c r="J28" s="14">
        <f t="shared" si="5"/>
        <v>16.6253654930584</v>
      </c>
      <c r="K28" s="15">
        <v>11</v>
      </c>
      <c r="L28" s="15">
        <v>54</v>
      </c>
      <c r="M28" s="12"/>
      <c r="N28" s="27">
        <v>16.6253654930584</v>
      </c>
    </row>
    <row r="29" spans="1:14" x14ac:dyDescent="0.2">
      <c r="A29" s="21"/>
      <c r="B29" s="16" t="s">
        <v>23</v>
      </c>
      <c r="C29" s="17">
        <f>SUM(C22:C28)</f>
        <v>197</v>
      </c>
      <c r="D29" s="17">
        <f>SUM(D22:D28)</f>
        <v>23</v>
      </c>
      <c r="E29" s="13"/>
      <c r="F29" s="17">
        <f t="shared" ref="F29" si="6">SUM(F22:F28)</f>
        <v>1979.2000000000003</v>
      </c>
      <c r="G29" s="17">
        <f t="shared" ref="G29" si="7">SUM(G22:G28)</f>
        <v>840.8</v>
      </c>
      <c r="H29" s="13"/>
      <c r="I29" s="12"/>
      <c r="J29" s="12"/>
      <c r="K29" s="12"/>
      <c r="L29" s="12"/>
      <c r="M29" s="12"/>
    </row>
    <row r="30" spans="1:14" x14ac:dyDescent="0.2">
      <c r="A30" s="22"/>
      <c r="B30" s="18" t="s">
        <v>24</v>
      </c>
      <c r="C30" s="15">
        <v>62</v>
      </c>
      <c r="D30" s="15">
        <v>23</v>
      </c>
      <c r="E30" s="15"/>
      <c r="F30" s="15"/>
      <c r="G30" s="15"/>
      <c r="H30" s="15"/>
      <c r="I30" s="15"/>
      <c r="J30" s="15"/>
      <c r="K30" s="15"/>
      <c r="L30" s="15"/>
      <c r="M30" s="12"/>
    </row>
  </sheetData>
  <mergeCells count="6">
    <mergeCell ref="A22:A30"/>
    <mergeCell ref="I2:L2"/>
    <mergeCell ref="F2:G2"/>
    <mergeCell ref="C2:D2"/>
    <mergeCell ref="A4:A12"/>
    <mergeCell ref="A13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Area_Station_table</vt:lpstr>
      <vt:lpstr>to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2020-04-24T07:42:55Z</dcterms:created>
  <dcterms:modified xsi:type="dcterms:W3CDTF">2020-05-01T20:38:30Z</dcterms:modified>
</cp:coreProperties>
</file>