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sdu\OneDrive\UFABC\ELETROMAG - Fenômenos Eletromagnéticos\LAB\"/>
    </mc:Choice>
  </mc:AlternateContent>
  <bookViews>
    <workbookView xWindow="0" yWindow="0" windowWidth="19200" windowHeight="85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8" i="1"/>
  <c r="K9" i="1"/>
  <c r="K10" i="1"/>
  <c r="K11" i="1"/>
  <c r="K12" i="1"/>
  <c r="K13" i="1"/>
  <c r="K14" i="1"/>
  <c r="K15" i="1"/>
  <c r="K16" i="1"/>
  <c r="K17" i="1"/>
  <c r="J9" i="1"/>
  <c r="J10" i="1"/>
  <c r="J11" i="1"/>
  <c r="J12" i="1"/>
  <c r="J13" i="1"/>
  <c r="J14" i="1"/>
  <c r="J15" i="1"/>
  <c r="J16" i="1"/>
  <c r="J17" i="1"/>
  <c r="K8" i="1"/>
  <c r="J8" i="1"/>
  <c r="K8" i="2"/>
  <c r="J10" i="2"/>
  <c r="J11" i="2"/>
  <c r="J12" i="2"/>
  <c r="J13" i="2"/>
  <c r="J14" i="2"/>
  <c r="J15" i="2"/>
  <c r="J16" i="2"/>
  <c r="J17" i="2"/>
  <c r="J8" i="2"/>
  <c r="G17" i="2"/>
  <c r="F17" i="2"/>
  <c r="E17" i="2"/>
  <c r="K17" i="2" s="1"/>
  <c r="G16" i="2"/>
  <c r="F16" i="2"/>
  <c r="K16" i="2" s="1"/>
  <c r="E16" i="2"/>
  <c r="G15" i="2"/>
  <c r="F15" i="2"/>
  <c r="E15" i="2"/>
  <c r="K15" i="2" s="1"/>
  <c r="G14" i="2"/>
  <c r="F14" i="2"/>
  <c r="K14" i="2" s="1"/>
  <c r="E14" i="2"/>
  <c r="G13" i="2"/>
  <c r="F13" i="2"/>
  <c r="E13" i="2"/>
  <c r="K13" i="2" s="1"/>
  <c r="G12" i="2"/>
  <c r="F12" i="2"/>
  <c r="K12" i="2" s="1"/>
  <c r="E12" i="2"/>
  <c r="G11" i="2"/>
  <c r="F11" i="2"/>
  <c r="E11" i="2"/>
  <c r="K11" i="2" s="1"/>
  <c r="G10" i="2"/>
  <c r="F10" i="2"/>
  <c r="K10" i="2" s="1"/>
  <c r="E10" i="2"/>
  <c r="G9" i="2"/>
  <c r="F9" i="2"/>
  <c r="E9" i="2"/>
  <c r="A9" i="2"/>
  <c r="A10" i="2" s="1"/>
  <c r="A11" i="2" s="1"/>
  <c r="A12" i="2" s="1"/>
  <c r="A13" i="2" s="1"/>
  <c r="A14" i="2" s="1"/>
  <c r="A15" i="2" s="1"/>
  <c r="A16" i="2" s="1"/>
  <c r="A17" i="2" s="1"/>
  <c r="G8" i="2"/>
  <c r="F8" i="2"/>
  <c r="E8" i="2"/>
  <c r="G9" i="1"/>
  <c r="G10" i="1"/>
  <c r="G11" i="1"/>
  <c r="G12" i="1"/>
  <c r="G13" i="1"/>
  <c r="G14" i="1"/>
  <c r="G15" i="1"/>
  <c r="G16" i="1"/>
  <c r="G17" i="1"/>
  <c r="G8" i="1"/>
  <c r="K9" i="2" l="1"/>
  <c r="J9" i="2"/>
  <c r="F9" i="1"/>
  <c r="F10" i="1"/>
  <c r="F11" i="1"/>
  <c r="F12" i="1"/>
  <c r="F13" i="1"/>
  <c r="F14" i="1"/>
  <c r="F15" i="1"/>
  <c r="F16" i="1"/>
  <c r="F17" i="1"/>
  <c r="F8" i="1"/>
  <c r="E9" i="1" l="1"/>
  <c r="E10" i="1"/>
  <c r="E11" i="1"/>
  <c r="E12" i="1"/>
  <c r="E13" i="1"/>
  <c r="E14" i="1"/>
  <c r="E15" i="1"/>
  <c r="E16" i="1"/>
  <c r="E17" i="1"/>
  <c r="E8" i="1"/>
  <c r="A10" i="1"/>
  <c r="A11" i="1" s="1"/>
  <c r="A12" i="1" s="1"/>
  <c r="A13" i="1" s="1"/>
  <c r="A14" i="1" s="1"/>
  <c r="A15" i="1" s="1"/>
  <c r="A16" i="1" s="1"/>
  <c r="A17" i="1" s="1"/>
  <c r="A9" i="1"/>
</calcChain>
</file>

<file path=xl/sharedStrings.xml><?xml version="1.0" encoding="utf-8"?>
<sst xmlns="http://schemas.openxmlformats.org/spreadsheetml/2006/main" count="52" uniqueCount="18">
  <si>
    <t>nº de</t>
  </si>
  <si>
    <t>voltas</t>
  </si>
  <si>
    <t>(mm)</t>
  </si>
  <si>
    <t>d média</t>
  </si>
  <si>
    <t>σd</t>
  </si>
  <si>
    <t>(pF)</t>
  </si>
  <si>
    <r>
      <t>d</t>
    </r>
    <r>
      <rPr>
        <vertAlign val="subscript"/>
        <sz val="11"/>
        <color theme="0" tint="-4.9989318521683403E-2"/>
        <rFont val="Calibri"/>
        <family val="2"/>
        <scheme val="minor"/>
      </rPr>
      <t>1</t>
    </r>
  </si>
  <si>
    <r>
      <t>d</t>
    </r>
    <r>
      <rPr>
        <vertAlign val="subscript"/>
        <sz val="11"/>
        <color theme="0" tint="-4.9989318521683403E-2"/>
        <rFont val="Calibri"/>
        <family val="2"/>
        <scheme val="minor"/>
      </rPr>
      <t>2</t>
    </r>
  </si>
  <si>
    <r>
      <t>d</t>
    </r>
    <r>
      <rPr>
        <vertAlign val="subscript"/>
        <sz val="11"/>
        <color theme="0" tint="-4.9989318521683403E-2"/>
        <rFont val="Calibri"/>
        <family val="2"/>
        <scheme val="minor"/>
      </rPr>
      <t>3</t>
    </r>
  </si>
  <si>
    <r>
      <t>C</t>
    </r>
    <r>
      <rPr>
        <vertAlign val="subscript"/>
        <sz val="11"/>
        <color theme="0" tint="-4.9989318521683403E-2"/>
        <rFont val="Calibri"/>
        <family val="2"/>
        <scheme val="minor"/>
      </rPr>
      <t>capacitor</t>
    </r>
  </si>
  <si>
    <t>w=1/d</t>
  </si>
  <si>
    <t>σw</t>
  </si>
  <si>
    <r>
      <t>(m</t>
    </r>
    <r>
      <rPr>
        <vertAlign val="superscript"/>
        <sz val="11"/>
        <color theme="0" tint="-4.9989318521683403E-2"/>
        <rFont val="Calibri"/>
        <family val="2"/>
        <scheme val="minor"/>
      </rPr>
      <t>-1</t>
    </r>
    <r>
      <rPr>
        <sz val="11"/>
        <color theme="0" tint="-4.9989318521683403E-2"/>
        <rFont val="Calibri"/>
        <family val="2"/>
        <scheme val="minor"/>
      </rPr>
      <t>)</t>
    </r>
  </si>
  <si>
    <t>Eletromag - Experimento 2 - Phill Dubois</t>
  </si>
  <si>
    <t>Calculado usando incerteza média</t>
  </si>
  <si>
    <r>
      <t>Calculado usando σd/(d</t>
    </r>
    <r>
      <rPr>
        <vertAlign val="subscript"/>
        <sz val="11"/>
        <color theme="1"/>
        <rFont val="Calibri"/>
        <family val="2"/>
        <scheme val="minor"/>
      </rPr>
      <t>Media</t>
    </r>
    <r>
      <rPr>
        <sz val="11"/>
        <color theme="1"/>
        <rFont val="Calibri"/>
        <family val="2"/>
        <scheme val="minor"/>
      </rPr>
      <t>²)</t>
    </r>
  </si>
  <si>
    <r>
      <t>C</t>
    </r>
    <r>
      <rPr>
        <vertAlign val="subscript"/>
        <sz val="11"/>
        <color theme="0" tint="-4.9989318521683403E-2"/>
        <rFont val="Calibri"/>
        <family val="2"/>
        <scheme val="minor"/>
      </rPr>
      <t>medido</t>
    </r>
  </si>
  <si>
    <r>
      <t>C</t>
    </r>
    <r>
      <rPr>
        <vertAlign val="subscript"/>
        <sz val="11"/>
        <color theme="0" tint="-4.9989318521683403E-2"/>
        <rFont val="Calibri"/>
        <family val="2"/>
        <scheme val="minor"/>
      </rPr>
      <t>residual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</si>
</sst>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vertAlign val="subscript"/>
      <sz val="11"/>
      <color theme="0" tint="-4.9989318521683403E-2"/>
      <name val="Calibri"/>
      <family val="2"/>
      <scheme val="minor"/>
    </font>
    <font>
      <vertAlign val="superscript"/>
      <sz val="11"/>
      <color theme="0" tint="-4.9989318521683403E-2"/>
      <name val="Calibri"/>
      <family val="2"/>
      <scheme val="minor"/>
    </font>
    <font>
      <sz val="18"/>
      <color theme="0" tint="-4.9989318521683403E-2"/>
      <name val="A Little Pot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11" fontId="0" fillId="4" borderId="0" xfId="0" applyNumberFormat="1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11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2" workbookViewId="0">
      <selection activeCell="K10" sqref="K10"/>
    </sheetView>
  </sheetViews>
  <sheetFormatPr defaultRowHeight="14.5" x14ac:dyDescent="0.35"/>
  <cols>
    <col min="1" max="9" width="8.7265625" style="1"/>
    <col min="10" max="10" width="10.6328125" style="1" bestFit="1" customWidth="1"/>
    <col min="11" max="11" width="10.7265625" style="1" customWidth="1"/>
    <col min="12" max="16384" width="8.7265625" style="1"/>
  </cols>
  <sheetData>
    <row r="1" spans="1:12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4" spans="1:12" ht="16.5" x14ac:dyDescent="0.45">
      <c r="F4" s="2" t="s">
        <v>17</v>
      </c>
      <c r="G4" s="6">
        <v>8.1999999999999993</v>
      </c>
      <c r="H4" s="6"/>
    </row>
    <row r="6" spans="1:12" ht="16.5" x14ac:dyDescent="0.45">
      <c r="A6" s="2" t="s">
        <v>0</v>
      </c>
      <c r="B6" s="2" t="s">
        <v>6</v>
      </c>
      <c r="C6" s="2" t="s">
        <v>7</v>
      </c>
      <c r="D6" s="2" t="s">
        <v>8</v>
      </c>
      <c r="E6" s="2" t="s">
        <v>3</v>
      </c>
      <c r="F6" s="2" t="s">
        <v>4</v>
      </c>
      <c r="G6" s="2" t="s">
        <v>9</v>
      </c>
      <c r="H6" s="2" t="s">
        <v>16</v>
      </c>
      <c r="J6" s="2" t="s">
        <v>10</v>
      </c>
      <c r="K6" s="2" t="s">
        <v>11</v>
      </c>
      <c r="L6" s="2" t="s">
        <v>9</v>
      </c>
    </row>
    <row r="7" spans="1:12" ht="16.5" x14ac:dyDescent="0.35">
      <c r="A7" s="2" t="s">
        <v>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5</v>
      </c>
      <c r="H7" s="2" t="s">
        <v>5</v>
      </c>
      <c r="J7" s="2" t="s">
        <v>12</v>
      </c>
      <c r="K7" s="2" t="s">
        <v>12</v>
      </c>
      <c r="L7" s="2" t="s">
        <v>5</v>
      </c>
    </row>
    <row r="8" spans="1:12" x14ac:dyDescent="0.35">
      <c r="A8" s="3">
        <v>1</v>
      </c>
      <c r="B8" s="5">
        <v>3.4</v>
      </c>
      <c r="C8" s="5">
        <v>3.2</v>
      </c>
      <c r="D8" s="5">
        <v>3.1</v>
      </c>
      <c r="E8" s="4">
        <f>AVERAGE(B8:D8)</f>
        <v>3.2333333333333329</v>
      </c>
      <c r="F8" s="4">
        <f>STDEV(B8:D8)/SQRT(COUNT(B8:D8))</f>
        <v>8.8191710368819648E-2</v>
      </c>
      <c r="G8" s="6">
        <f>H8-$G$4</f>
        <v>56</v>
      </c>
      <c r="H8" s="6">
        <v>64.2</v>
      </c>
      <c r="J8" s="4">
        <f>1/E8*10^3</f>
        <v>309.27835051546396</v>
      </c>
      <c r="K8" s="4">
        <f>F8/(E8^2)*10^3</f>
        <v>8.4358103233008492</v>
      </c>
      <c r="L8" s="6">
        <f>G8</f>
        <v>56</v>
      </c>
    </row>
    <row r="9" spans="1:12" x14ac:dyDescent="0.35">
      <c r="A9" s="3">
        <f>A8+1</f>
        <v>2</v>
      </c>
      <c r="B9" s="5">
        <v>4.1500000000000004</v>
      </c>
      <c r="C9" s="5">
        <v>4.3499999999999996</v>
      </c>
      <c r="D9" s="5">
        <v>4.3</v>
      </c>
      <c r="E9" s="4">
        <f t="shared" ref="E9:E17" si="0">AVERAGE(B9:D9)</f>
        <v>4.2666666666666666</v>
      </c>
      <c r="F9" s="4">
        <f t="shared" ref="F9:F17" si="1">STDEV(B9:D9)/SQRT(COUNT(B9:D9))</f>
        <v>6.0092521257732949E-2</v>
      </c>
      <c r="G9" s="6">
        <f t="shared" ref="G9:G17" si="2">H9-$G$4</f>
        <v>43.2</v>
      </c>
      <c r="H9" s="6">
        <v>51.4</v>
      </c>
      <c r="J9" s="4">
        <f t="shared" ref="J9:J17" si="3">1/E9*10^3</f>
        <v>234.375</v>
      </c>
      <c r="K9" s="4">
        <f t="shared" ref="K9:K17" si="4">F9/(E9^2)*10^3</f>
        <v>3.3009807819799595</v>
      </c>
      <c r="L9" s="6">
        <f t="shared" ref="L9:L17" si="5">G9</f>
        <v>43.2</v>
      </c>
    </row>
    <row r="10" spans="1:12" x14ac:dyDescent="0.35">
      <c r="A10" s="3">
        <f t="shared" ref="A10:A17" si="6">A9+1</f>
        <v>3</v>
      </c>
      <c r="B10" s="5">
        <v>4.5</v>
      </c>
      <c r="C10" s="5">
        <v>4.4000000000000004</v>
      </c>
      <c r="D10" s="5">
        <v>5.7</v>
      </c>
      <c r="E10" s="4">
        <f t="shared" si="0"/>
        <v>4.8666666666666671</v>
      </c>
      <c r="F10" s="4">
        <f t="shared" si="1"/>
        <v>0.41766546953805</v>
      </c>
      <c r="G10" s="6">
        <f t="shared" si="2"/>
        <v>36.299999999999997</v>
      </c>
      <c r="H10" s="6">
        <v>44.5</v>
      </c>
      <c r="J10" s="4">
        <f t="shared" si="3"/>
        <v>205.47945205479451</v>
      </c>
      <c r="K10" s="4">
        <f t="shared" si="4"/>
        <v>17.634590100593211</v>
      </c>
      <c r="L10" s="6">
        <f t="shared" si="5"/>
        <v>36.299999999999997</v>
      </c>
    </row>
    <row r="11" spans="1:12" x14ac:dyDescent="0.35">
      <c r="A11" s="3">
        <f t="shared" si="6"/>
        <v>4</v>
      </c>
      <c r="B11" s="5">
        <v>6.25</v>
      </c>
      <c r="C11" s="5">
        <v>6.15</v>
      </c>
      <c r="D11" s="5">
        <v>7.95</v>
      </c>
      <c r="E11" s="4">
        <f t="shared" si="0"/>
        <v>6.7833333333333341</v>
      </c>
      <c r="F11" s="4">
        <f t="shared" si="1"/>
        <v>0.5840471822645058</v>
      </c>
      <c r="G11" s="6">
        <f t="shared" si="2"/>
        <v>26.400000000000002</v>
      </c>
      <c r="H11" s="6">
        <v>34.6</v>
      </c>
      <c r="J11" s="4">
        <f t="shared" si="3"/>
        <v>147.4201474201474</v>
      </c>
      <c r="K11" s="4">
        <f t="shared" si="4"/>
        <v>12.692922119374222</v>
      </c>
      <c r="L11" s="6">
        <f t="shared" si="5"/>
        <v>26.400000000000002</v>
      </c>
    </row>
    <row r="12" spans="1:12" x14ac:dyDescent="0.35">
      <c r="A12" s="3">
        <f t="shared" si="6"/>
        <v>5</v>
      </c>
      <c r="B12" s="5">
        <v>9</v>
      </c>
      <c r="C12" s="5">
        <v>8.9499999999999993</v>
      </c>
      <c r="D12" s="5">
        <v>9.5500000000000007</v>
      </c>
      <c r="E12" s="4">
        <f t="shared" si="0"/>
        <v>9.1666666666666661</v>
      </c>
      <c r="F12" s="4">
        <f t="shared" si="1"/>
        <v>0.19220937657784695</v>
      </c>
      <c r="G12" s="6">
        <f t="shared" si="2"/>
        <v>22.6</v>
      </c>
      <c r="H12" s="6">
        <v>30.8</v>
      </c>
      <c r="J12" s="4">
        <f t="shared" si="3"/>
        <v>109.09090909090909</v>
      </c>
      <c r="K12" s="4">
        <f t="shared" si="4"/>
        <v>2.2874504320008233</v>
      </c>
      <c r="L12" s="6">
        <f t="shared" si="5"/>
        <v>22.6</v>
      </c>
    </row>
    <row r="13" spans="1:12" x14ac:dyDescent="0.35">
      <c r="A13" s="3">
        <f t="shared" si="6"/>
        <v>6</v>
      </c>
      <c r="B13" s="5">
        <v>12.1</v>
      </c>
      <c r="C13" s="5">
        <v>11.1</v>
      </c>
      <c r="D13" s="5">
        <v>13</v>
      </c>
      <c r="E13" s="4">
        <f t="shared" si="0"/>
        <v>12.066666666666668</v>
      </c>
      <c r="F13" s="4">
        <f t="shared" si="1"/>
        <v>0.54873592110514435</v>
      </c>
      <c r="G13" s="6">
        <f t="shared" si="2"/>
        <v>17.3</v>
      </c>
      <c r="H13" s="6">
        <v>25.5</v>
      </c>
      <c r="J13" s="4">
        <f t="shared" si="3"/>
        <v>82.872928176795568</v>
      </c>
      <c r="K13" s="4">
        <f t="shared" si="4"/>
        <v>3.7686756279923519</v>
      </c>
      <c r="L13" s="6">
        <f t="shared" si="5"/>
        <v>17.3</v>
      </c>
    </row>
    <row r="14" spans="1:12" x14ac:dyDescent="0.35">
      <c r="A14" s="3">
        <f t="shared" si="6"/>
        <v>7</v>
      </c>
      <c r="B14" s="5">
        <v>7.2</v>
      </c>
      <c r="C14" s="5">
        <v>6.7</v>
      </c>
      <c r="D14" s="5">
        <v>6.3</v>
      </c>
      <c r="E14" s="4">
        <f t="shared" si="0"/>
        <v>6.7333333333333334</v>
      </c>
      <c r="F14" s="4">
        <f t="shared" si="1"/>
        <v>0.26034165586355523</v>
      </c>
      <c r="G14" s="6">
        <f t="shared" si="2"/>
        <v>29.400000000000002</v>
      </c>
      <c r="H14" s="6">
        <v>37.6</v>
      </c>
      <c r="J14" s="4">
        <f t="shared" si="3"/>
        <v>148.51485148514851</v>
      </c>
      <c r="K14" s="4">
        <f t="shared" si="4"/>
        <v>5.7422676766297345</v>
      </c>
      <c r="L14" s="6">
        <f t="shared" si="5"/>
        <v>29.400000000000002</v>
      </c>
    </row>
    <row r="15" spans="1:12" x14ac:dyDescent="0.35">
      <c r="A15" s="3">
        <f t="shared" si="6"/>
        <v>8</v>
      </c>
      <c r="B15" s="5">
        <v>10.3</v>
      </c>
      <c r="C15" s="5">
        <v>9.5</v>
      </c>
      <c r="D15" s="5">
        <v>12.1</v>
      </c>
      <c r="E15" s="4">
        <f t="shared" si="0"/>
        <v>10.633333333333333</v>
      </c>
      <c r="F15" s="4">
        <f t="shared" si="1"/>
        <v>0.76883750631138803</v>
      </c>
      <c r="G15" s="6">
        <f t="shared" si="2"/>
        <v>19.2</v>
      </c>
      <c r="H15" s="6">
        <v>27.4</v>
      </c>
      <c r="J15" s="4">
        <f t="shared" si="3"/>
        <v>94.043887147335425</v>
      </c>
      <c r="K15" s="4">
        <f t="shared" si="4"/>
        <v>6.7997931985755775</v>
      </c>
      <c r="L15" s="6">
        <f t="shared" si="5"/>
        <v>19.2</v>
      </c>
    </row>
    <row r="16" spans="1:12" x14ac:dyDescent="0.35">
      <c r="A16" s="3">
        <f t="shared" si="6"/>
        <v>9</v>
      </c>
      <c r="B16" s="5">
        <v>13.8</v>
      </c>
      <c r="C16" s="5">
        <v>13.05</v>
      </c>
      <c r="D16" s="5">
        <v>15</v>
      </c>
      <c r="E16" s="4">
        <f t="shared" si="0"/>
        <v>13.950000000000001</v>
      </c>
      <c r="F16" s="4">
        <f t="shared" si="1"/>
        <v>0.5678908345800272</v>
      </c>
      <c r="G16" s="6">
        <f t="shared" si="2"/>
        <v>15.400000000000002</v>
      </c>
      <c r="H16" s="6">
        <v>23.6</v>
      </c>
      <c r="J16" s="4">
        <f t="shared" si="3"/>
        <v>71.68458781362007</v>
      </c>
      <c r="K16" s="4">
        <f t="shared" si="4"/>
        <v>2.9182093476703903</v>
      </c>
      <c r="L16" s="6">
        <f t="shared" si="5"/>
        <v>15.400000000000002</v>
      </c>
    </row>
    <row r="17" spans="1:12" x14ac:dyDescent="0.35">
      <c r="A17" s="3">
        <f t="shared" si="6"/>
        <v>10</v>
      </c>
      <c r="B17" s="5">
        <v>14.1</v>
      </c>
      <c r="C17" s="5">
        <v>13.3</v>
      </c>
      <c r="D17" s="5">
        <v>14.5</v>
      </c>
      <c r="E17" s="4">
        <f t="shared" si="0"/>
        <v>13.966666666666667</v>
      </c>
      <c r="F17" s="4">
        <f t="shared" si="1"/>
        <v>0.35276684147527859</v>
      </c>
      <c r="G17" s="6">
        <f t="shared" si="2"/>
        <v>15.3</v>
      </c>
      <c r="H17" s="6">
        <v>23.5</v>
      </c>
      <c r="J17" s="4">
        <f t="shared" si="3"/>
        <v>71.599045346062056</v>
      </c>
      <c r="K17" s="4">
        <f t="shared" si="4"/>
        <v>1.8084321536545742</v>
      </c>
      <c r="L17" s="6">
        <f t="shared" si="5"/>
        <v>15.3</v>
      </c>
    </row>
    <row r="18" spans="1:12" ht="14.5" customHeight="1" x14ac:dyDescent="0.35">
      <c r="F18" s="9" t="s">
        <v>14</v>
      </c>
      <c r="K18" s="10" t="s">
        <v>15</v>
      </c>
    </row>
    <row r="19" spans="1:12" x14ac:dyDescent="0.35">
      <c r="F19" s="9"/>
      <c r="K19" s="10"/>
    </row>
    <row r="20" spans="1:12" x14ac:dyDescent="0.35">
      <c r="C20" s="7"/>
      <c r="F20" s="9"/>
      <c r="K20" s="10"/>
    </row>
    <row r="21" spans="1:12" x14ac:dyDescent="0.35">
      <c r="F21" s="9"/>
      <c r="K21" s="10"/>
    </row>
  </sheetData>
  <mergeCells count="3">
    <mergeCell ref="A1:L2"/>
    <mergeCell ref="F18:F21"/>
    <mergeCell ref="K18:K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16" sqref="E16"/>
    </sheetView>
  </sheetViews>
  <sheetFormatPr defaultRowHeight="14.5" x14ac:dyDescent="0.35"/>
  <cols>
    <col min="1" max="9" width="8.7265625" style="1"/>
    <col min="10" max="10" width="10.6328125" style="1" bestFit="1" customWidth="1"/>
    <col min="11" max="11" width="10.7265625" style="1" customWidth="1"/>
    <col min="12" max="16384" width="8.7265625" style="1"/>
  </cols>
  <sheetData>
    <row r="1" spans="1:12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4" spans="1:12" ht="16.5" x14ac:dyDescent="0.45">
      <c r="F4" s="2" t="s">
        <v>17</v>
      </c>
      <c r="G4" s="6">
        <v>8.1999999999999993</v>
      </c>
      <c r="H4" s="6"/>
    </row>
    <row r="6" spans="1:12" ht="16.5" x14ac:dyDescent="0.45">
      <c r="A6" s="2" t="s">
        <v>0</v>
      </c>
      <c r="B6" s="2" t="s">
        <v>6</v>
      </c>
      <c r="C6" s="2" t="s">
        <v>7</v>
      </c>
      <c r="D6" s="2" t="s">
        <v>8</v>
      </c>
      <c r="E6" s="2" t="s">
        <v>3</v>
      </c>
      <c r="F6" s="2" t="s">
        <v>4</v>
      </c>
      <c r="G6" s="2" t="s">
        <v>9</v>
      </c>
      <c r="H6" s="2" t="s">
        <v>16</v>
      </c>
      <c r="J6" s="2" t="s">
        <v>10</v>
      </c>
      <c r="K6" s="2" t="s">
        <v>11</v>
      </c>
      <c r="L6" s="2" t="s">
        <v>9</v>
      </c>
    </row>
    <row r="7" spans="1:12" ht="16.5" x14ac:dyDescent="0.35">
      <c r="A7" s="2" t="s">
        <v>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5</v>
      </c>
      <c r="H7" s="2" t="s">
        <v>5</v>
      </c>
      <c r="J7" s="2" t="s">
        <v>12</v>
      </c>
      <c r="K7" s="2" t="s">
        <v>12</v>
      </c>
      <c r="L7" s="2" t="s">
        <v>5</v>
      </c>
    </row>
    <row r="8" spans="1:12" x14ac:dyDescent="0.35">
      <c r="A8" s="3">
        <v>1</v>
      </c>
      <c r="B8" s="5">
        <v>1.78</v>
      </c>
      <c r="C8" s="5">
        <v>1.66</v>
      </c>
      <c r="D8" s="5">
        <v>1.48</v>
      </c>
      <c r="E8" s="4">
        <f>AVERAGE(B8:D8)</f>
        <v>1.64</v>
      </c>
      <c r="F8" s="4">
        <f>STDEV(B8:D8)/SQRT(COUNT(B8:D8))</f>
        <v>8.7177978870813494E-2</v>
      </c>
      <c r="G8" s="6">
        <f>H8-$G$4</f>
        <v>56</v>
      </c>
      <c r="H8" s="6">
        <v>64.2</v>
      </c>
      <c r="J8" s="4">
        <f>1/E8*10^3</f>
        <v>609.7560975609756</v>
      </c>
      <c r="K8" s="4">
        <f>F8/(E8^2)*10^3</f>
        <v>32.412990359463677</v>
      </c>
      <c r="L8" s="6"/>
    </row>
    <row r="9" spans="1:12" x14ac:dyDescent="0.35">
      <c r="A9" s="3">
        <f>A8+1</f>
        <v>2</v>
      </c>
      <c r="B9" s="5">
        <v>3.8</v>
      </c>
      <c r="C9" s="5">
        <v>3.6</v>
      </c>
      <c r="D9" s="5">
        <v>3.84</v>
      </c>
      <c r="E9" s="4">
        <f t="shared" ref="E9:E17" si="0">AVERAGE(B9:D9)</f>
        <v>3.7466666666666666</v>
      </c>
      <c r="F9" s="4">
        <f t="shared" ref="F9:F17" si="1">STDEV(B9:D9)/SQRT(COUNT(B9:D9))</f>
        <v>7.4236858171066872E-2</v>
      </c>
      <c r="G9" s="6">
        <f t="shared" ref="G9:G17" si="2">H9-$G$4</f>
        <v>43.2</v>
      </c>
      <c r="H9" s="6">
        <v>51.4</v>
      </c>
      <c r="J9" s="4">
        <f t="shared" ref="J9:J17" si="3">1/E9*10^3</f>
        <v>266.90391459074738</v>
      </c>
      <c r="K9" s="4">
        <f t="shared" ref="K9:K17" si="4">F9/(E9^2)</f>
        <v>5.2884630034099262E-3</v>
      </c>
      <c r="L9" s="6"/>
    </row>
    <row r="10" spans="1:12" x14ac:dyDescent="0.35">
      <c r="A10" s="3">
        <f t="shared" ref="A10:A17" si="5">A9+1</f>
        <v>3</v>
      </c>
      <c r="B10" s="5">
        <v>4.5</v>
      </c>
      <c r="C10" s="5">
        <v>4.4000000000000004</v>
      </c>
      <c r="D10" s="5">
        <v>5.7</v>
      </c>
      <c r="E10" s="4">
        <f t="shared" si="0"/>
        <v>4.8666666666666671</v>
      </c>
      <c r="F10" s="4">
        <f t="shared" si="1"/>
        <v>0.41766546953805</v>
      </c>
      <c r="G10" s="6">
        <f t="shared" si="2"/>
        <v>36.299999999999997</v>
      </c>
      <c r="H10" s="6">
        <v>44.5</v>
      </c>
      <c r="J10" s="4">
        <f t="shared" si="3"/>
        <v>205.47945205479451</v>
      </c>
      <c r="K10" s="4">
        <f t="shared" si="4"/>
        <v>1.7634590100593213E-2</v>
      </c>
      <c r="L10" s="6"/>
    </row>
    <row r="11" spans="1:12" x14ac:dyDescent="0.35">
      <c r="A11" s="3">
        <f t="shared" si="5"/>
        <v>4</v>
      </c>
      <c r="B11" s="5">
        <v>6.25</v>
      </c>
      <c r="C11" s="5">
        <v>6.15</v>
      </c>
      <c r="D11" s="5">
        <v>7.95</v>
      </c>
      <c r="E11" s="4">
        <f t="shared" si="0"/>
        <v>6.7833333333333341</v>
      </c>
      <c r="F11" s="4">
        <f t="shared" si="1"/>
        <v>0.5840471822645058</v>
      </c>
      <c r="G11" s="6">
        <f t="shared" si="2"/>
        <v>26.400000000000002</v>
      </c>
      <c r="H11" s="6">
        <v>34.6</v>
      </c>
      <c r="J11" s="4">
        <f t="shared" si="3"/>
        <v>147.4201474201474</v>
      </c>
      <c r="K11" s="4">
        <f t="shared" si="4"/>
        <v>1.2692922119374221E-2</v>
      </c>
      <c r="L11" s="6"/>
    </row>
    <row r="12" spans="1:12" x14ac:dyDescent="0.35">
      <c r="A12" s="3">
        <f t="shared" si="5"/>
        <v>5</v>
      </c>
      <c r="B12" s="5">
        <v>9</v>
      </c>
      <c r="C12" s="5">
        <v>8.9499999999999993</v>
      </c>
      <c r="D12" s="5">
        <v>9.5500000000000007</v>
      </c>
      <c r="E12" s="4">
        <f t="shared" si="0"/>
        <v>9.1666666666666661</v>
      </c>
      <c r="F12" s="4">
        <f t="shared" si="1"/>
        <v>0.19220937657784695</v>
      </c>
      <c r="G12" s="6">
        <f t="shared" si="2"/>
        <v>22.6</v>
      </c>
      <c r="H12" s="6">
        <v>30.8</v>
      </c>
      <c r="J12" s="4">
        <f t="shared" si="3"/>
        <v>109.09090909090909</v>
      </c>
      <c r="K12" s="4">
        <f t="shared" si="4"/>
        <v>2.2874504320008235E-3</v>
      </c>
      <c r="L12" s="6"/>
    </row>
    <row r="13" spans="1:12" x14ac:dyDescent="0.35">
      <c r="A13" s="3">
        <f t="shared" si="5"/>
        <v>6</v>
      </c>
      <c r="B13" s="5">
        <v>12.1</v>
      </c>
      <c r="C13" s="5">
        <v>11.1</v>
      </c>
      <c r="D13" s="5">
        <v>13</v>
      </c>
      <c r="E13" s="4">
        <f t="shared" si="0"/>
        <v>12.066666666666668</v>
      </c>
      <c r="F13" s="4">
        <f t="shared" si="1"/>
        <v>0.54873592110514435</v>
      </c>
      <c r="G13" s="6">
        <f t="shared" si="2"/>
        <v>17.3</v>
      </c>
      <c r="H13" s="6">
        <v>25.5</v>
      </c>
      <c r="J13" s="4">
        <f t="shared" si="3"/>
        <v>82.872928176795568</v>
      </c>
      <c r="K13" s="4">
        <f t="shared" si="4"/>
        <v>3.7686756279923521E-3</v>
      </c>
      <c r="L13" s="6"/>
    </row>
    <row r="14" spans="1:12" x14ac:dyDescent="0.35">
      <c r="A14" s="3">
        <f t="shared" si="5"/>
        <v>7</v>
      </c>
      <c r="B14" s="5">
        <v>7.2</v>
      </c>
      <c r="C14" s="5">
        <v>6.7</v>
      </c>
      <c r="D14" s="5">
        <v>6.3</v>
      </c>
      <c r="E14" s="4">
        <f t="shared" si="0"/>
        <v>6.7333333333333334</v>
      </c>
      <c r="F14" s="4">
        <f t="shared" si="1"/>
        <v>0.26034165586355523</v>
      </c>
      <c r="G14" s="6">
        <f t="shared" si="2"/>
        <v>29.400000000000002</v>
      </c>
      <c r="H14" s="6">
        <v>37.6</v>
      </c>
      <c r="J14" s="4">
        <f t="shared" si="3"/>
        <v>148.51485148514851</v>
      </c>
      <c r="K14" s="4">
        <f t="shared" si="4"/>
        <v>5.7422676766297346E-3</v>
      </c>
      <c r="L14" s="6"/>
    </row>
    <row r="15" spans="1:12" x14ac:dyDescent="0.35">
      <c r="A15" s="3">
        <f t="shared" si="5"/>
        <v>8</v>
      </c>
      <c r="B15" s="5">
        <v>10.3</v>
      </c>
      <c r="C15" s="5">
        <v>9.5</v>
      </c>
      <c r="D15" s="5">
        <v>12.1</v>
      </c>
      <c r="E15" s="4">
        <f t="shared" si="0"/>
        <v>10.633333333333333</v>
      </c>
      <c r="F15" s="4">
        <f t="shared" si="1"/>
        <v>0.76883750631138803</v>
      </c>
      <c r="G15" s="6">
        <f t="shared" si="2"/>
        <v>19.2</v>
      </c>
      <c r="H15" s="6">
        <v>27.4</v>
      </c>
      <c r="J15" s="4">
        <f t="shared" si="3"/>
        <v>94.043887147335425</v>
      </c>
      <c r="K15" s="4">
        <f t="shared" si="4"/>
        <v>6.7997931985755771E-3</v>
      </c>
      <c r="L15" s="6"/>
    </row>
    <row r="16" spans="1:12" x14ac:dyDescent="0.35">
      <c r="A16" s="3">
        <f t="shared" si="5"/>
        <v>9</v>
      </c>
      <c r="B16" s="5">
        <v>13.8</v>
      </c>
      <c r="C16" s="5">
        <v>13.05</v>
      </c>
      <c r="D16" s="5">
        <v>15</v>
      </c>
      <c r="E16" s="4">
        <f t="shared" si="0"/>
        <v>13.950000000000001</v>
      </c>
      <c r="F16" s="4">
        <f t="shared" si="1"/>
        <v>0.5678908345800272</v>
      </c>
      <c r="G16" s="6">
        <f t="shared" si="2"/>
        <v>15.400000000000002</v>
      </c>
      <c r="H16" s="6">
        <v>23.6</v>
      </c>
      <c r="J16" s="4">
        <f t="shared" si="3"/>
        <v>71.68458781362007</v>
      </c>
      <c r="K16" s="4">
        <f t="shared" si="4"/>
        <v>2.9182093476703905E-3</v>
      </c>
      <c r="L16" s="6"/>
    </row>
    <row r="17" spans="1:12" x14ac:dyDescent="0.35">
      <c r="A17" s="3">
        <f t="shared" si="5"/>
        <v>10</v>
      </c>
      <c r="B17" s="5">
        <v>14.1</v>
      </c>
      <c r="C17" s="5">
        <v>13.3</v>
      </c>
      <c r="D17" s="5">
        <v>14.5</v>
      </c>
      <c r="E17" s="4">
        <f t="shared" si="0"/>
        <v>13.966666666666667</v>
      </c>
      <c r="F17" s="4">
        <f t="shared" si="1"/>
        <v>0.35276684147527859</v>
      </c>
      <c r="G17" s="6">
        <f t="shared" si="2"/>
        <v>15.3</v>
      </c>
      <c r="H17" s="6">
        <v>23.5</v>
      </c>
      <c r="J17" s="4">
        <f t="shared" si="3"/>
        <v>71.599045346062056</v>
      </c>
      <c r="K17" s="4">
        <f t="shared" si="4"/>
        <v>1.8084321536545743E-3</v>
      </c>
      <c r="L17" s="6"/>
    </row>
    <row r="18" spans="1:12" ht="14.5" customHeight="1" x14ac:dyDescent="0.35">
      <c r="F18" s="9" t="s">
        <v>14</v>
      </c>
      <c r="K18" s="10" t="s">
        <v>15</v>
      </c>
    </row>
    <row r="19" spans="1:12" x14ac:dyDescent="0.35">
      <c r="F19" s="9"/>
      <c r="K19" s="10"/>
    </row>
    <row r="20" spans="1:12" x14ac:dyDescent="0.35">
      <c r="C20" s="7"/>
      <c r="F20" s="9"/>
      <c r="K20" s="10"/>
    </row>
    <row r="21" spans="1:12" x14ac:dyDescent="0.35">
      <c r="F21" s="9"/>
      <c r="K21" s="10"/>
    </row>
  </sheetData>
  <mergeCells count="3">
    <mergeCell ref="A1:L2"/>
    <mergeCell ref="F18:F21"/>
    <mergeCell ref="K18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Phillipe Sardá Dubois</dc:creator>
  <cp:lastModifiedBy>Louis Phillipe Sardá Dubois</cp:lastModifiedBy>
  <dcterms:created xsi:type="dcterms:W3CDTF">2016-07-05T22:02:28Z</dcterms:created>
  <dcterms:modified xsi:type="dcterms:W3CDTF">2016-07-16T01:39:56Z</dcterms:modified>
</cp:coreProperties>
</file>