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onchen\OneDrive - Dymatrix Consulting Group GmbH\Webinars &amp; Presentations\2021-06-12 Data Sat Los Angeles - Partitioning\"/>
    </mc:Choice>
  </mc:AlternateContent>
  <bookViews>
    <workbookView xWindow="0" yWindow="0" windowWidth="28800" windowHeight="12300"/>
  </bookViews>
  <sheets>
    <sheet name="Monthly Cut-over" sheetId="1" r:id="rId1"/>
    <sheet name="Overvie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1" i="1" l="1"/>
  <c r="AJ18" i="1"/>
  <c r="AJ17" i="1"/>
  <c r="AJ16" i="1"/>
  <c r="L16" i="1"/>
  <c r="AG16" i="1"/>
  <c r="AC21" i="1"/>
  <c r="AC18" i="1"/>
  <c r="AC17" i="1"/>
  <c r="AC16" i="1"/>
  <c r="Z16" i="1"/>
  <c r="V16" i="1"/>
  <c r="S16" i="1"/>
  <c r="S21" i="1"/>
  <c r="L21" i="1"/>
  <c r="S18" i="1"/>
  <c r="S17" i="1"/>
  <c r="P16" i="1"/>
  <c r="L17" i="1"/>
  <c r="AJ15" i="1"/>
  <c r="AJ14" i="1"/>
  <c r="AG15" i="1"/>
  <c r="AG14" i="1"/>
  <c r="AC15" i="1"/>
  <c r="AC14" i="1"/>
  <c r="Z15" i="1"/>
  <c r="Z14" i="1"/>
  <c r="S15" i="1"/>
  <c r="S14" i="1"/>
  <c r="P15" i="1"/>
  <c r="P14" i="1"/>
  <c r="L14" i="1"/>
  <c r="L18" i="1"/>
  <c r="L15" i="1"/>
  <c r="I16" i="1"/>
  <c r="E20" i="1"/>
  <c r="E17" i="1"/>
  <c r="E16" i="1"/>
  <c r="E15" i="1"/>
  <c r="E14" i="1"/>
  <c r="B15" i="1"/>
  <c r="B14" i="1"/>
  <c r="B12" i="1"/>
  <c r="E29" i="1"/>
  <c r="AJ8" i="1" l="1"/>
  <c r="AJ9" i="1" s="1"/>
  <c r="AJ10" i="1" s="1"/>
  <c r="AJ11" i="1" s="1"/>
  <c r="AG8" i="1"/>
  <c r="AG9" i="1" s="1"/>
  <c r="AG10" i="1" s="1"/>
  <c r="AG11" i="1" s="1"/>
  <c r="E27" i="1" l="1"/>
  <c r="AC8" i="1"/>
  <c r="AC9" i="1" s="1"/>
  <c r="AC10" i="1" s="1"/>
  <c r="AC11" i="1" s="1"/>
  <c r="Z8" i="1"/>
  <c r="Z9" i="1" s="1"/>
  <c r="Z10" i="1" s="1"/>
  <c r="Z11" i="1" s="1"/>
  <c r="S8" i="1"/>
  <c r="S9" i="1" s="1"/>
  <c r="S10" i="1" s="1"/>
  <c r="S11" i="1" s="1"/>
  <c r="P8" i="1"/>
  <c r="P9" i="1" s="1"/>
  <c r="P10" i="1" s="1"/>
  <c r="P11" i="1" s="1"/>
  <c r="L8" i="1"/>
  <c r="L9" i="1" s="1"/>
  <c r="L10" i="1" s="1"/>
  <c r="L11" i="1" s="1"/>
  <c r="E8" i="1"/>
  <c r="E9" i="1" s="1"/>
  <c r="E10" i="1" s="1"/>
  <c r="E11" i="1" s="1"/>
</calcChain>
</file>

<file path=xl/sharedStrings.xml><?xml version="1.0" encoding="utf-8"?>
<sst xmlns="http://schemas.openxmlformats.org/spreadsheetml/2006/main" count="54" uniqueCount="27">
  <si>
    <t>Slow Storage</t>
  </si>
  <si>
    <t>Fast Storage</t>
  </si>
  <si>
    <t>Monthly Cut-over</t>
  </si>
  <si>
    <t>Example date</t>
  </si>
  <si>
    <t>(only 1st of the month!)</t>
  </si>
  <si>
    <t>Legend</t>
  </si>
  <si>
    <t>Temp-Table</t>
  </si>
  <si>
    <t>Merge Table</t>
  </si>
  <si>
    <t>Step 2: Merge Partition Function </t>
  </si>
  <si>
    <t>Step 3: Delete from Fast Storage</t>
  </si>
  <si>
    <t>Step 4: Partition to SECONDARY</t>
  </si>
  <si>
    <t>Monthly Partition</t>
  </si>
  <si>
    <t>Daily Partition</t>
  </si>
  <si>
    <t>Step 1: Create Merge table on slow</t>
  </si>
  <si>
    <t>Retention (months)</t>
  </si>
  <si>
    <t>(multiple Filegroups)</t>
  </si>
  <si>
    <t>…</t>
  </si>
  <si>
    <t>all</t>
  </si>
  <si>
    <t>Jan.</t>
  </si>
  <si>
    <t>Main Table</t>
  </si>
  <si>
    <t>Step 5: Switch back in Main table</t>
  </si>
  <si>
    <t>June</t>
  </si>
  <si>
    <t>May</t>
  </si>
  <si>
    <t>April</t>
  </si>
  <si>
    <t>Feb.</t>
  </si>
  <si>
    <t>Mar.</t>
  </si>
  <si>
    <t>Apr.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</si>
</sst>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EFF6EA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14" fontId="1" fillId="4" borderId="1" xfId="3" applyNumberFormat="1" applyBorder="1" applyAlignment="1">
      <alignment horizontal="center" vertical="center"/>
    </xf>
    <xf numFmtId="14" fontId="1" fillId="4" borderId="2" xfId="3" applyNumberFormat="1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14" fontId="1" fillId="6" borderId="1" xfId="5" applyNumberFormat="1" applyBorder="1" applyAlignment="1">
      <alignment horizontal="center" vertical="center"/>
    </xf>
    <xf numFmtId="14" fontId="1" fillId="6" borderId="2" xfId="5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6" fillId="6" borderId="2" xfId="5" applyNumberFormat="1" applyFont="1" applyBorder="1" applyAlignment="1">
      <alignment horizontal="center" vertical="center"/>
    </xf>
    <xf numFmtId="14" fontId="6" fillId="4" borderId="2" xfId="3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14" fontId="5" fillId="7" borderId="2" xfId="4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3" borderId="1" xfId="2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1" applyBorder="1" applyAlignment="1">
      <alignment horizontal="center" vertical="center"/>
    </xf>
    <xf numFmtId="0" fontId="2" fillId="2" borderId="14" xfId="1" applyBorder="1" applyAlignment="1">
      <alignment horizontal="center" vertical="center"/>
    </xf>
    <xf numFmtId="0" fontId="2" fillId="2" borderId="15" xfId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" fillId="3" borderId="2" xfId="2" applyBorder="1" applyAlignment="1">
      <alignment horizontal="center" vertical="center"/>
    </xf>
    <xf numFmtId="0" fontId="3" fillId="3" borderId="14" xfId="2" applyBorder="1" applyAlignment="1">
      <alignment horizontal="center" vertical="center"/>
    </xf>
    <xf numFmtId="0" fontId="3" fillId="3" borderId="15" xfId="2" applyBorder="1" applyAlignment="1">
      <alignment horizontal="center" vertical="center"/>
    </xf>
    <xf numFmtId="14" fontId="0" fillId="0" borderId="10" xfId="0" applyNumberForma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6">
    <cellStyle name="20 % - Akzent6" xfId="4" builtinId="50"/>
    <cellStyle name="40 % - Akzent1" xfId="3" builtinId="31"/>
    <cellStyle name="40 % - Akzent6" xfId="5" builtinId="51"/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colors>
    <mruColors>
      <color rgb="FFFF7C80"/>
      <color rgb="FFEF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12</xdr:row>
      <xdr:rowOff>28575</xdr:rowOff>
    </xdr:from>
    <xdr:to>
      <xdr:col>1</xdr:col>
      <xdr:colOff>381000</xdr:colOff>
      <xdr:row>13</xdr:row>
      <xdr:rowOff>9525</xdr:rowOff>
    </xdr:to>
    <xdr:cxnSp macro="">
      <xdr:nvCxnSpPr>
        <xdr:cNvPr id="3" name="Gerader Verbinder 2"/>
        <xdr:cNvCxnSpPr/>
      </xdr:nvCxnSpPr>
      <xdr:spPr>
        <a:xfrm>
          <a:off x="676275" y="2886075"/>
          <a:ext cx="0" cy="219075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11</xdr:row>
      <xdr:rowOff>9525</xdr:rowOff>
    </xdr:from>
    <xdr:to>
      <xdr:col>4</xdr:col>
      <xdr:colOff>390525</xdr:colOff>
      <xdr:row>13</xdr:row>
      <xdr:rowOff>9525</xdr:rowOff>
    </xdr:to>
    <xdr:cxnSp macro="">
      <xdr:nvCxnSpPr>
        <xdr:cNvPr id="4" name="Gerader Verbinder 3"/>
        <xdr:cNvCxnSpPr/>
      </xdr:nvCxnSpPr>
      <xdr:spPr>
        <a:xfrm>
          <a:off x="1857375" y="1914525"/>
          <a:ext cx="0" cy="476250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17</xdr:row>
      <xdr:rowOff>0</xdr:rowOff>
    </xdr:from>
    <xdr:to>
      <xdr:col>4</xdr:col>
      <xdr:colOff>381000</xdr:colOff>
      <xdr:row>19</xdr:row>
      <xdr:rowOff>0</xdr:rowOff>
    </xdr:to>
    <xdr:cxnSp macro="">
      <xdr:nvCxnSpPr>
        <xdr:cNvPr id="5" name="Gerader Verbinder 4"/>
        <xdr:cNvCxnSpPr/>
      </xdr:nvCxnSpPr>
      <xdr:spPr>
        <a:xfrm>
          <a:off x="1847850" y="3333750"/>
          <a:ext cx="0" cy="476250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381000</xdr:colOff>
      <xdr:row>11</xdr:row>
      <xdr:rowOff>9525</xdr:rowOff>
    </xdr:from>
    <xdr:to>
      <xdr:col>11</xdr:col>
      <xdr:colOff>381000</xdr:colOff>
      <xdr:row>13</xdr:row>
      <xdr:rowOff>9525</xdr:rowOff>
    </xdr:to>
    <xdr:cxnSp macro="">
      <xdr:nvCxnSpPr>
        <xdr:cNvPr id="7" name="Gerader Verbinder 6"/>
        <xdr:cNvCxnSpPr/>
      </xdr:nvCxnSpPr>
      <xdr:spPr>
        <a:xfrm>
          <a:off x="5419725" y="1914525"/>
          <a:ext cx="0" cy="476250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371475</xdr:colOff>
      <xdr:row>18</xdr:row>
      <xdr:rowOff>9525</xdr:rowOff>
    </xdr:from>
    <xdr:to>
      <xdr:col>11</xdr:col>
      <xdr:colOff>371475</xdr:colOff>
      <xdr:row>20</xdr:row>
      <xdr:rowOff>9525</xdr:rowOff>
    </xdr:to>
    <xdr:cxnSp macro="">
      <xdr:nvCxnSpPr>
        <xdr:cNvPr id="8" name="Gerader Verbinder 7"/>
        <xdr:cNvCxnSpPr/>
      </xdr:nvCxnSpPr>
      <xdr:spPr>
        <a:xfrm>
          <a:off x="5410200" y="3581400"/>
          <a:ext cx="0" cy="476250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390525</xdr:colOff>
      <xdr:row>11</xdr:row>
      <xdr:rowOff>9525</xdr:rowOff>
    </xdr:from>
    <xdr:to>
      <xdr:col>15</xdr:col>
      <xdr:colOff>390525</xdr:colOff>
      <xdr:row>13</xdr:row>
      <xdr:rowOff>9525</xdr:rowOff>
    </xdr:to>
    <xdr:cxnSp macro="">
      <xdr:nvCxnSpPr>
        <xdr:cNvPr id="9" name="Gerader Verbinder 8"/>
        <xdr:cNvCxnSpPr/>
      </xdr:nvCxnSpPr>
      <xdr:spPr>
        <a:xfrm>
          <a:off x="7829550" y="1914525"/>
          <a:ext cx="0" cy="476250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381000</xdr:colOff>
      <xdr:row>11</xdr:row>
      <xdr:rowOff>9525</xdr:rowOff>
    </xdr:from>
    <xdr:to>
      <xdr:col>18</xdr:col>
      <xdr:colOff>381000</xdr:colOff>
      <xdr:row>13</xdr:row>
      <xdr:rowOff>9525</xdr:rowOff>
    </xdr:to>
    <xdr:cxnSp macro="">
      <xdr:nvCxnSpPr>
        <xdr:cNvPr id="10" name="Gerader Verbinder 9"/>
        <xdr:cNvCxnSpPr/>
      </xdr:nvCxnSpPr>
      <xdr:spPr>
        <a:xfrm>
          <a:off x="8991600" y="1914525"/>
          <a:ext cx="0" cy="476250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381000</xdr:colOff>
      <xdr:row>18</xdr:row>
      <xdr:rowOff>9525</xdr:rowOff>
    </xdr:from>
    <xdr:to>
      <xdr:col>18</xdr:col>
      <xdr:colOff>381000</xdr:colOff>
      <xdr:row>20</xdr:row>
      <xdr:rowOff>9525</xdr:rowOff>
    </xdr:to>
    <xdr:cxnSp macro="">
      <xdr:nvCxnSpPr>
        <xdr:cNvPr id="11" name="Gerader Verbinder 10"/>
        <xdr:cNvCxnSpPr/>
      </xdr:nvCxnSpPr>
      <xdr:spPr>
        <a:xfrm>
          <a:off x="8991600" y="3581400"/>
          <a:ext cx="0" cy="476250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381000</xdr:colOff>
      <xdr:row>11</xdr:row>
      <xdr:rowOff>9525</xdr:rowOff>
    </xdr:from>
    <xdr:to>
      <xdr:col>25</xdr:col>
      <xdr:colOff>381000</xdr:colOff>
      <xdr:row>13</xdr:row>
      <xdr:rowOff>9525</xdr:rowOff>
    </xdr:to>
    <xdr:cxnSp macro="">
      <xdr:nvCxnSpPr>
        <xdr:cNvPr id="12" name="Gerader Verbinder 11"/>
        <xdr:cNvCxnSpPr/>
      </xdr:nvCxnSpPr>
      <xdr:spPr>
        <a:xfrm>
          <a:off x="12563475" y="1914525"/>
          <a:ext cx="0" cy="476250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381000</xdr:colOff>
      <xdr:row>11</xdr:row>
      <xdr:rowOff>9525</xdr:rowOff>
    </xdr:from>
    <xdr:to>
      <xdr:col>28</xdr:col>
      <xdr:colOff>381000</xdr:colOff>
      <xdr:row>13</xdr:row>
      <xdr:rowOff>9525</xdr:rowOff>
    </xdr:to>
    <xdr:cxnSp macro="">
      <xdr:nvCxnSpPr>
        <xdr:cNvPr id="13" name="Gerader Verbinder 12"/>
        <xdr:cNvCxnSpPr/>
      </xdr:nvCxnSpPr>
      <xdr:spPr>
        <a:xfrm>
          <a:off x="13735050" y="1914525"/>
          <a:ext cx="0" cy="476250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381000</xdr:colOff>
      <xdr:row>18</xdr:row>
      <xdr:rowOff>9525</xdr:rowOff>
    </xdr:from>
    <xdr:to>
      <xdr:col>28</xdr:col>
      <xdr:colOff>381000</xdr:colOff>
      <xdr:row>20</xdr:row>
      <xdr:rowOff>9525</xdr:rowOff>
    </xdr:to>
    <xdr:cxnSp macro="">
      <xdr:nvCxnSpPr>
        <xdr:cNvPr id="14" name="Gerader Verbinder 13"/>
        <xdr:cNvCxnSpPr/>
      </xdr:nvCxnSpPr>
      <xdr:spPr>
        <a:xfrm>
          <a:off x="13735050" y="3581400"/>
          <a:ext cx="0" cy="476250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15</xdr:row>
      <xdr:rowOff>123825</xdr:rowOff>
    </xdr:from>
    <xdr:to>
      <xdr:col>21</xdr:col>
      <xdr:colOff>28575</xdr:colOff>
      <xdr:row>15</xdr:row>
      <xdr:rowOff>123825</xdr:rowOff>
    </xdr:to>
    <xdr:cxnSp macro="">
      <xdr:nvCxnSpPr>
        <xdr:cNvPr id="20" name="Gerade Verbindung mit Pfeil 19"/>
        <xdr:cNvCxnSpPr/>
      </xdr:nvCxnSpPr>
      <xdr:spPr>
        <a:xfrm>
          <a:off x="9382125" y="2981325"/>
          <a:ext cx="42862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400048</xdr:colOff>
      <xdr:row>15</xdr:row>
      <xdr:rowOff>200025</xdr:rowOff>
    </xdr:from>
    <xdr:to>
      <xdr:col>21</xdr:col>
      <xdr:colOff>742947</xdr:colOff>
      <xdr:row>17</xdr:row>
      <xdr:rowOff>66674</xdr:rowOff>
    </xdr:to>
    <xdr:pic>
      <xdr:nvPicPr>
        <xdr:cNvPr id="22" name="Grafik 21" descr="Menghapus Sampah Tong · Gambar vektor gratis di Pixabay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315323" y="3533775"/>
          <a:ext cx="342899" cy="342899"/>
        </a:xfrm>
        <a:prstGeom prst="rect">
          <a:avLst/>
        </a:prstGeom>
      </xdr:spPr>
    </xdr:pic>
    <xdr:clientData/>
  </xdr:twoCellAnchor>
  <xdr:twoCellAnchor>
    <xdr:from>
      <xdr:col>32</xdr:col>
      <xdr:colOff>381000</xdr:colOff>
      <xdr:row>11</xdr:row>
      <xdr:rowOff>9525</xdr:rowOff>
    </xdr:from>
    <xdr:to>
      <xdr:col>32</xdr:col>
      <xdr:colOff>381000</xdr:colOff>
      <xdr:row>13</xdr:row>
      <xdr:rowOff>9525</xdr:rowOff>
    </xdr:to>
    <xdr:cxnSp macro="">
      <xdr:nvCxnSpPr>
        <xdr:cNvPr id="17" name="Gerader Verbinder 16"/>
        <xdr:cNvCxnSpPr/>
      </xdr:nvCxnSpPr>
      <xdr:spPr>
        <a:xfrm>
          <a:off x="9763125" y="2390775"/>
          <a:ext cx="0" cy="476250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381000</xdr:colOff>
      <xdr:row>11</xdr:row>
      <xdr:rowOff>9525</xdr:rowOff>
    </xdr:from>
    <xdr:to>
      <xdr:col>35</xdr:col>
      <xdr:colOff>381000</xdr:colOff>
      <xdr:row>13</xdr:row>
      <xdr:rowOff>9525</xdr:rowOff>
    </xdr:to>
    <xdr:cxnSp macro="">
      <xdr:nvCxnSpPr>
        <xdr:cNvPr id="18" name="Gerader Verbinder 17"/>
        <xdr:cNvCxnSpPr/>
      </xdr:nvCxnSpPr>
      <xdr:spPr>
        <a:xfrm>
          <a:off x="10934700" y="2390775"/>
          <a:ext cx="0" cy="476250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381000</xdr:colOff>
      <xdr:row>18</xdr:row>
      <xdr:rowOff>9525</xdr:rowOff>
    </xdr:from>
    <xdr:to>
      <xdr:col>35</xdr:col>
      <xdr:colOff>381000</xdr:colOff>
      <xdr:row>20</xdr:row>
      <xdr:rowOff>9525</xdr:rowOff>
    </xdr:to>
    <xdr:cxnSp macro="">
      <xdr:nvCxnSpPr>
        <xdr:cNvPr id="21" name="Gerader Verbinder 20"/>
        <xdr:cNvCxnSpPr/>
      </xdr:nvCxnSpPr>
      <xdr:spPr>
        <a:xfrm>
          <a:off x="10934700" y="4057650"/>
          <a:ext cx="0" cy="476250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9525</xdr:colOff>
      <xdr:row>15</xdr:row>
      <xdr:rowOff>123825</xdr:rowOff>
    </xdr:from>
    <xdr:to>
      <xdr:col>35</xdr:col>
      <xdr:colOff>28575</xdr:colOff>
      <xdr:row>15</xdr:row>
      <xdr:rowOff>123825</xdr:rowOff>
    </xdr:to>
    <xdr:cxnSp macro="">
      <xdr:nvCxnSpPr>
        <xdr:cNvPr id="23" name="Gerade Verbindung mit Pfeil 22"/>
        <xdr:cNvCxnSpPr/>
      </xdr:nvCxnSpPr>
      <xdr:spPr>
        <a:xfrm>
          <a:off x="10153650" y="3457575"/>
          <a:ext cx="42862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590550</xdr:colOff>
      <xdr:row>14</xdr:row>
      <xdr:rowOff>95250</xdr:rowOff>
    </xdr:from>
    <xdr:to>
      <xdr:col>30</xdr:col>
      <xdr:colOff>161925</xdr:colOff>
      <xdr:row>16</xdr:row>
      <xdr:rowOff>161925</xdr:rowOff>
    </xdr:to>
    <xdr:sp macro="" textlink="">
      <xdr:nvSpPr>
        <xdr:cNvPr id="2" name="Ellipse 1"/>
        <xdr:cNvSpPr/>
      </xdr:nvSpPr>
      <xdr:spPr>
        <a:xfrm>
          <a:off x="11144250" y="3190875"/>
          <a:ext cx="447675" cy="542925"/>
        </a:xfrm>
        <a:prstGeom prst="ellipse">
          <a:avLst/>
        </a:prstGeom>
        <a:noFill/>
        <a:ln w="57150">
          <a:solidFill>
            <a:srgbClr val="FF7C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12</xdr:row>
      <xdr:rowOff>76203</xdr:rowOff>
    </xdr:from>
    <xdr:to>
      <xdr:col>13</xdr:col>
      <xdr:colOff>276225</xdr:colOff>
      <xdr:row>13</xdr:row>
      <xdr:rowOff>180976</xdr:rowOff>
    </xdr:to>
    <xdr:sp macro="" textlink="">
      <xdr:nvSpPr>
        <xdr:cNvPr id="2" name="Geschweifte Klammer rechts 1"/>
        <xdr:cNvSpPr/>
      </xdr:nvSpPr>
      <xdr:spPr>
        <a:xfrm rot="5400000">
          <a:off x="4129088" y="2157415"/>
          <a:ext cx="295273" cy="1657350"/>
        </a:xfrm>
        <a:prstGeom prst="rightBrace">
          <a:avLst>
            <a:gd name="adj1" fmla="val 29386"/>
            <a:gd name="adj2" fmla="val 50000"/>
          </a:avLst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6"/>
  <sheetViews>
    <sheetView showGridLines="0" tabSelected="1" workbookViewId="0">
      <selection activeCell="AG16" sqref="AG16"/>
    </sheetView>
  </sheetViews>
  <sheetFormatPr baseColWidth="10" defaultRowHeight="18.75" customHeight="1" x14ac:dyDescent="0.25"/>
  <cols>
    <col min="1" max="1" width="4.42578125" style="1" customWidth="1"/>
    <col min="2" max="2" width="11.42578125" style="1"/>
    <col min="3" max="3" width="1.7109375" style="1" customWidth="1"/>
    <col min="4" max="4" width="4.42578125" style="1" customWidth="1"/>
    <col min="5" max="5" width="11.42578125" style="1" customWidth="1"/>
    <col min="6" max="6" width="1.7109375" style="1" customWidth="1"/>
    <col min="7" max="8" width="4.42578125" style="1" customWidth="1"/>
    <col min="9" max="9" width="11.42578125" style="1"/>
    <col min="10" max="10" width="1.7109375" style="1" customWidth="1"/>
    <col min="11" max="11" width="4.42578125" style="1" customWidth="1"/>
    <col min="12" max="12" width="11.42578125" style="1"/>
    <col min="13" max="13" width="1.7109375" style="1" customWidth="1"/>
    <col min="14" max="15" width="4.42578125" style="1" customWidth="1"/>
    <col min="16" max="16" width="11.42578125" style="1"/>
    <col min="17" max="17" width="1.7109375" style="1" customWidth="1"/>
    <col min="18" max="18" width="4.42578125" style="1" customWidth="1"/>
    <col min="19" max="19" width="11.42578125" style="1"/>
    <col min="20" max="20" width="1.7109375" style="1" customWidth="1"/>
    <col min="21" max="21" width="4.42578125" style="1" customWidth="1"/>
    <col min="22" max="22" width="11.42578125" style="1"/>
    <col min="23" max="23" width="1.7109375" style="1" customWidth="1"/>
    <col min="24" max="25" width="4.42578125" style="1" customWidth="1"/>
    <col min="26" max="26" width="11.42578125" style="1"/>
    <col min="27" max="27" width="1.7109375" style="1" customWidth="1"/>
    <col min="28" max="28" width="4.42578125" style="1" customWidth="1"/>
    <col min="29" max="29" width="11.42578125" style="1"/>
    <col min="30" max="30" width="1.7109375" style="1" customWidth="1"/>
    <col min="31" max="32" width="4.42578125" style="1" customWidth="1"/>
    <col min="33" max="33" width="11.42578125" style="1"/>
    <col min="34" max="34" width="1.7109375" style="1" customWidth="1"/>
    <col min="35" max="35" width="4.42578125" style="1" customWidth="1"/>
    <col min="36" max="36" width="11.42578125" style="1"/>
    <col min="37" max="37" width="1.7109375" style="1" customWidth="1"/>
    <col min="38" max="38" width="4.42578125" style="1" customWidth="1"/>
    <col min="39" max="39" width="11.42578125" style="1"/>
    <col min="40" max="40" width="1.7109375" style="1" customWidth="1"/>
    <col min="41" max="16384" width="11.42578125" style="1"/>
  </cols>
  <sheetData>
    <row r="2" spans="2:38" ht="18.75" customHeight="1" x14ac:dyDescent="0.25">
      <c r="B2" s="20" t="s">
        <v>2</v>
      </c>
      <c r="L2" s="34" t="s">
        <v>3</v>
      </c>
      <c r="M2" s="25"/>
      <c r="N2" s="25"/>
      <c r="O2" s="46">
        <v>44348</v>
      </c>
      <c r="P2" s="47"/>
      <c r="Q2" s="21" t="s">
        <v>4</v>
      </c>
    </row>
    <row r="3" spans="2:38" ht="18.75" customHeight="1" x14ac:dyDescent="0.25">
      <c r="B3" s="11" t="s">
        <v>15</v>
      </c>
      <c r="L3" s="35" t="s">
        <v>14</v>
      </c>
      <c r="M3" s="33"/>
      <c r="N3" s="33"/>
      <c r="O3" s="48">
        <v>1</v>
      </c>
      <c r="P3" s="49"/>
    </row>
    <row r="5" spans="2:38" ht="18.75" customHeight="1" x14ac:dyDescent="0.25">
      <c r="B5" s="12" t="s">
        <v>13</v>
      </c>
      <c r="I5" s="12" t="s">
        <v>8</v>
      </c>
      <c r="P5" s="12" t="s">
        <v>9</v>
      </c>
      <c r="Z5" s="12" t="s">
        <v>10</v>
      </c>
      <c r="AE5" s="12"/>
      <c r="AG5" s="12" t="s">
        <v>20</v>
      </c>
      <c r="AL5" s="12"/>
    </row>
    <row r="7" spans="2:38" ht="18.75" customHeight="1" x14ac:dyDescent="0.25">
      <c r="B7" s="48" t="s">
        <v>7</v>
      </c>
      <c r="C7" s="48"/>
      <c r="E7" s="48" t="s">
        <v>19</v>
      </c>
      <c r="F7" s="48"/>
      <c r="H7" s="17"/>
      <c r="I7" s="48" t="s">
        <v>7</v>
      </c>
      <c r="J7" s="48"/>
      <c r="L7" s="48" t="s">
        <v>19</v>
      </c>
      <c r="M7" s="48"/>
      <c r="O7" s="17"/>
      <c r="P7" s="48" t="s">
        <v>7</v>
      </c>
      <c r="Q7" s="48"/>
      <c r="S7" s="48" t="s">
        <v>19</v>
      </c>
      <c r="T7" s="48"/>
      <c r="V7" s="48" t="s">
        <v>6</v>
      </c>
      <c r="W7" s="48"/>
      <c r="Y7" s="17"/>
      <c r="Z7" s="48" t="s">
        <v>7</v>
      </c>
      <c r="AA7" s="48"/>
      <c r="AC7" s="48" t="s">
        <v>19</v>
      </c>
      <c r="AD7" s="48"/>
      <c r="AF7" s="17"/>
      <c r="AG7" s="48" t="s">
        <v>7</v>
      </c>
      <c r="AH7" s="48"/>
      <c r="AJ7" s="48" t="s">
        <v>19</v>
      </c>
      <c r="AK7" s="48"/>
    </row>
    <row r="8" spans="2:38" ht="18.75" customHeight="1" x14ac:dyDescent="0.25">
      <c r="E8" s="3">
        <f>$O$2</f>
        <v>44348</v>
      </c>
      <c r="F8" s="7"/>
      <c r="H8" s="17"/>
      <c r="L8" s="3">
        <f>$O$2</f>
        <v>44348</v>
      </c>
      <c r="M8" s="7"/>
      <c r="O8" s="17"/>
      <c r="P8" s="3">
        <f>$O$2</f>
        <v>44348</v>
      </c>
      <c r="Q8" s="4"/>
      <c r="S8" s="3">
        <f>$O$2</f>
        <v>44348</v>
      </c>
      <c r="T8" s="7"/>
      <c r="Y8" s="17"/>
      <c r="Z8" s="3">
        <f>$O$2</f>
        <v>44348</v>
      </c>
      <c r="AA8" s="4"/>
      <c r="AC8" s="3">
        <f>$O$2</f>
        <v>44348</v>
      </c>
      <c r="AD8" s="7"/>
      <c r="AF8" s="17"/>
      <c r="AG8" s="3">
        <f>$O$2</f>
        <v>44348</v>
      </c>
      <c r="AH8" s="4"/>
      <c r="AJ8" s="3">
        <f>$O$2</f>
        <v>44348</v>
      </c>
      <c r="AK8" s="7"/>
    </row>
    <row r="9" spans="2:38" ht="18.75" customHeight="1" x14ac:dyDescent="0.25">
      <c r="E9" s="3">
        <f>E8-1</f>
        <v>44347</v>
      </c>
      <c r="F9" s="8"/>
      <c r="H9" s="17"/>
      <c r="L9" s="3">
        <f>L8-1</f>
        <v>44347</v>
      </c>
      <c r="M9" s="8"/>
      <c r="O9" s="17"/>
      <c r="P9" s="3">
        <f>P8-1</f>
        <v>44347</v>
      </c>
      <c r="Q9" s="5"/>
      <c r="S9" s="3">
        <f>S8-1</f>
        <v>44347</v>
      </c>
      <c r="T9" s="8"/>
      <c r="Y9" s="17"/>
      <c r="Z9" s="3">
        <f>Z8-1</f>
        <v>44347</v>
      </c>
      <c r="AA9" s="5"/>
      <c r="AC9" s="3">
        <f>AC8-1</f>
        <v>44347</v>
      </c>
      <c r="AD9" s="8"/>
      <c r="AF9" s="17"/>
      <c r="AG9" s="3">
        <f>AG8-1</f>
        <v>44347</v>
      </c>
      <c r="AH9" s="5"/>
      <c r="AJ9" s="3">
        <f>AJ8-1</f>
        <v>44347</v>
      </c>
      <c r="AK9" s="8"/>
    </row>
    <row r="10" spans="2:38" ht="18.75" customHeight="1" x14ac:dyDescent="0.25">
      <c r="E10" s="3">
        <f>E9-1</f>
        <v>44346</v>
      </c>
      <c r="F10" s="8"/>
      <c r="H10" s="17"/>
      <c r="L10" s="3">
        <f>L9-1</f>
        <v>44346</v>
      </c>
      <c r="M10" s="8"/>
      <c r="O10" s="17"/>
      <c r="P10" s="3">
        <f>P9-1</f>
        <v>44346</v>
      </c>
      <c r="Q10" s="5"/>
      <c r="S10" s="3">
        <f>S9-1</f>
        <v>44346</v>
      </c>
      <c r="T10" s="8"/>
      <c r="Y10" s="17"/>
      <c r="Z10" s="3">
        <f>Z9-1</f>
        <v>44346</v>
      </c>
      <c r="AA10" s="5"/>
      <c r="AC10" s="3">
        <f>AC9-1</f>
        <v>44346</v>
      </c>
      <c r="AD10" s="8"/>
      <c r="AF10" s="17"/>
      <c r="AG10" s="3">
        <f>AG9-1</f>
        <v>44346</v>
      </c>
      <c r="AH10" s="5"/>
      <c r="AJ10" s="3">
        <f>AJ9-1</f>
        <v>44346</v>
      </c>
      <c r="AK10" s="8"/>
    </row>
    <row r="11" spans="2:38" ht="18.75" customHeight="1" x14ac:dyDescent="0.25">
      <c r="E11" s="3">
        <f>E10-1</f>
        <v>44345</v>
      </c>
      <c r="F11" s="8"/>
      <c r="H11" s="17"/>
      <c r="L11" s="3">
        <f>L10-1</f>
        <v>44345</v>
      </c>
      <c r="M11" s="8"/>
      <c r="O11" s="17"/>
      <c r="P11" s="3">
        <f>P10-1</f>
        <v>44345</v>
      </c>
      <c r="Q11" s="5"/>
      <c r="S11" s="3">
        <f>S10-1</f>
        <v>44345</v>
      </c>
      <c r="T11" s="8"/>
      <c r="Y11" s="17"/>
      <c r="Z11" s="3">
        <f>Z10-1</f>
        <v>44345</v>
      </c>
      <c r="AA11" s="5"/>
      <c r="AC11" s="3">
        <f>AC10-1</f>
        <v>44345</v>
      </c>
      <c r="AD11" s="8"/>
      <c r="AF11" s="17"/>
      <c r="AG11" s="3">
        <f>AG10-1</f>
        <v>44345</v>
      </c>
      <c r="AH11" s="5"/>
      <c r="AJ11" s="3">
        <f>AJ10-1</f>
        <v>44345</v>
      </c>
      <c r="AK11" s="8"/>
    </row>
    <row r="12" spans="2:38" ht="18.75" customHeight="1" x14ac:dyDescent="0.25">
      <c r="B12" s="3">
        <f>EDATE($O$2, -O3)-1</f>
        <v>44316</v>
      </c>
      <c r="C12" s="4"/>
      <c r="F12" s="8"/>
      <c r="H12" s="17"/>
      <c r="M12" s="8"/>
      <c r="O12" s="17"/>
      <c r="Q12" s="5"/>
      <c r="T12" s="8"/>
      <c r="Y12" s="17"/>
      <c r="AA12" s="5"/>
      <c r="AD12" s="8"/>
      <c r="AF12" s="17"/>
      <c r="AH12" s="5"/>
      <c r="AK12" s="8"/>
    </row>
    <row r="13" spans="2:38" ht="18.75" customHeight="1" x14ac:dyDescent="0.25">
      <c r="C13" s="5"/>
      <c r="F13" s="8"/>
      <c r="H13" s="17"/>
      <c r="M13" s="8"/>
      <c r="O13" s="17"/>
      <c r="Q13" s="5"/>
      <c r="T13" s="8"/>
      <c r="Y13" s="17"/>
      <c r="AA13" s="5"/>
      <c r="AD13" s="8"/>
      <c r="AF13" s="17"/>
      <c r="AH13" s="5"/>
      <c r="AK13" s="8"/>
    </row>
    <row r="14" spans="2:38" ht="18.75" customHeight="1" x14ac:dyDescent="0.25">
      <c r="B14" s="3">
        <f>EDATE($O$2, -(O3+1))+1</f>
        <v>44288</v>
      </c>
      <c r="C14" s="5"/>
      <c r="E14" s="3">
        <f>EDATE($O$2, -(O3+1))+1</f>
        <v>44288</v>
      </c>
      <c r="F14" s="8"/>
      <c r="H14" s="17"/>
      <c r="L14" s="3">
        <f>EDATE($O$2, -($O$3))+1</f>
        <v>44318</v>
      </c>
      <c r="M14" s="8"/>
      <c r="O14" s="17"/>
      <c r="P14" s="3">
        <f>EDATE($O$2, -($O$3))+1</f>
        <v>44318</v>
      </c>
      <c r="Q14" s="5"/>
      <c r="S14" s="3">
        <f>EDATE($O$2, -($O$3))+1</f>
        <v>44318</v>
      </c>
      <c r="T14" s="8"/>
      <c r="Y14" s="17"/>
      <c r="Z14" s="3">
        <f>EDATE($O$2, -($O$3))+1</f>
        <v>44318</v>
      </c>
      <c r="AA14" s="5"/>
      <c r="AC14" s="3">
        <f>EDATE($O$2, -($O$3))+1</f>
        <v>44318</v>
      </c>
      <c r="AD14" s="8"/>
      <c r="AF14" s="17"/>
      <c r="AG14" s="3">
        <f>EDATE($O$2, -($O$3))+1</f>
        <v>44318</v>
      </c>
      <c r="AH14" s="5"/>
      <c r="AJ14" s="3">
        <f>EDATE($O$2, -($O$3))+1</f>
        <v>44318</v>
      </c>
      <c r="AK14" s="8"/>
    </row>
    <row r="15" spans="2:38" ht="18.75" customHeight="1" x14ac:dyDescent="0.25">
      <c r="B15" s="3">
        <f>EDATE($O$2, -(O3+1))</f>
        <v>44287</v>
      </c>
      <c r="C15" s="6"/>
      <c r="E15" s="3">
        <f>EDATE($O$2, -(O3+1))</f>
        <v>44287</v>
      </c>
      <c r="F15" s="8"/>
      <c r="H15" s="17"/>
      <c r="L15" s="14">
        <f>EDATE($O$2, -(O3))</f>
        <v>44317</v>
      </c>
      <c r="M15" s="8"/>
      <c r="O15" s="17"/>
      <c r="P15" s="3">
        <f>EDATE($O$2, -($O$3))</f>
        <v>44317</v>
      </c>
      <c r="Q15" s="5"/>
      <c r="S15" s="3">
        <f>EDATE($O$2, -($O$3))</f>
        <v>44317</v>
      </c>
      <c r="T15" s="8"/>
      <c r="Y15" s="17"/>
      <c r="Z15" s="3">
        <f>EDATE($O$2, -($O$3))</f>
        <v>44317</v>
      </c>
      <c r="AA15" s="5"/>
      <c r="AC15" s="3">
        <f>EDATE($O$2, -($O$3))</f>
        <v>44317</v>
      </c>
      <c r="AD15" s="8"/>
      <c r="AF15" s="17"/>
      <c r="AG15" s="3">
        <f>EDATE($O$2, -($O$3))</f>
        <v>44317</v>
      </c>
      <c r="AH15" s="5"/>
      <c r="AJ15" s="3">
        <f>EDATE($O$2, -($O$3))</f>
        <v>44317</v>
      </c>
      <c r="AK15" s="8"/>
    </row>
    <row r="16" spans="2:38" ht="18.75" customHeight="1" x14ac:dyDescent="0.25">
      <c r="E16" s="10">
        <f>EDATE($O$2, -(O3+2))</f>
        <v>44256</v>
      </c>
      <c r="F16" s="4"/>
      <c r="H16" s="17"/>
      <c r="I16" s="13">
        <f>EDATE($O$2, -(O3+1))</f>
        <v>44287</v>
      </c>
      <c r="J16" s="22"/>
      <c r="L16" s="13">
        <f>EDATE($O$2, -($O$3+1))</f>
        <v>44287</v>
      </c>
      <c r="M16" s="8"/>
      <c r="O16" s="17"/>
      <c r="P16" s="10">
        <f>EDATE($O$2, -($O$3+1))</f>
        <v>44287</v>
      </c>
      <c r="Q16" s="6"/>
      <c r="S16" s="19">
        <f>EDATE($O$2, -($O$3+1))</f>
        <v>44287</v>
      </c>
      <c r="T16" s="8"/>
      <c r="V16" s="13">
        <f>EDATE($O$2, -($O$3+1))</f>
        <v>44287</v>
      </c>
      <c r="W16" s="18"/>
      <c r="Y16" s="17"/>
      <c r="Z16" s="10">
        <f>EDATE($O$2, -($O$3+1))</f>
        <v>44287</v>
      </c>
      <c r="AA16" s="6"/>
      <c r="AC16" s="19">
        <f>EDATE($O$2, -($O$3+1))</f>
        <v>44287</v>
      </c>
      <c r="AD16" s="4"/>
      <c r="AF16" s="17"/>
      <c r="AG16" s="19">
        <f>EDATE($O$2, -($O$3+1))</f>
        <v>44287</v>
      </c>
      <c r="AH16" s="6"/>
      <c r="AJ16" s="13">
        <f>EDATE($O$2, -($O$3+1))</f>
        <v>44287</v>
      </c>
      <c r="AK16" s="4"/>
    </row>
    <row r="17" spans="1:37" ht="18.75" customHeight="1" x14ac:dyDescent="0.25">
      <c r="E17" s="10">
        <f>EDATE($O$2, -(O3+3))</f>
        <v>44228</v>
      </c>
      <c r="F17" s="5"/>
      <c r="H17" s="17"/>
      <c r="L17" s="10">
        <f>EDATE($O$2, -($O$3+2))</f>
        <v>44256</v>
      </c>
      <c r="M17" s="4"/>
      <c r="O17" s="17"/>
      <c r="S17" s="10">
        <f>EDATE($O$2, -($O$3+2))</f>
        <v>44256</v>
      </c>
      <c r="T17" s="4"/>
      <c r="Y17" s="17"/>
      <c r="AC17" s="10">
        <f>EDATE($O$2, -($O$3+2))</f>
        <v>44256</v>
      </c>
      <c r="AD17" s="5"/>
      <c r="AF17" s="17"/>
      <c r="AJ17" s="10">
        <f>EDATE($O$2, -($O$3+2))</f>
        <v>44256</v>
      </c>
      <c r="AK17" s="5"/>
    </row>
    <row r="18" spans="1:37" ht="18.75" customHeight="1" x14ac:dyDescent="0.25">
      <c r="F18" s="5"/>
      <c r="H18" s="17"/>
      <c r="L18" s="10">
        <f>EDATE($O$2, -(O3+3))</f>
        <v>44228</v>
      </c>
      <c r="M18" s="5"/>
      <c r="O18" s="17"/>
      <c r="S18" s="10">
        <f>EDATE($O$2, -(V3+3))</f>
        <v>44256</v>
      </c>
      <c r="T18" s="5"/>
      <c r="Y18" s="17"/>
      <c r="AC18" s="10">
        <f>EDATE($O$2, -(AF3+3))</f>
        <v>44256</v>
      </c>
      <c r="AD18" s="5"/>
      <c r="AF18" s="17"/>
      <c r="AJ18" s="10">
        <f>EDATE($O$2, -(AM3+3))</f>
        <v>44256</v>
      </c>
      <c r="AK18" s="5"/>
    </row>
    <row r="19" spans="1:37" ht="18.75" customHeight="1" x14ac:dyDescent="0.25">
      <c r="F19" s="5"/>
      <c r="H19" s="17"/>
      <c r="M19" s="5"/>
      <c r="O19" s="17"/>
      <c r="T19" s="5"/>
      <c r="Y19" s="17"/>
      <c r="AD19" s="5"/>
      <c r="AF19" s="17"/>
      <c r="AK19" s="5"/>
    </row>
    <row r="20" spans="1:37" ht="18.75" customHeight="1" x14ac:dyDescent="0.25">
      <c r="E20" s="10">
        <f>EDATE($O$2, -(O3+23))</f>
        <v>43617</v>
      </c>
      <c r="F20" s="6"/>
      <c r="H20" s="17"/>
      <c r="M20" s="5"/>
      <c r="O20" s="17"/>
      <c r="T20" s="5"/>
      <c r="Y20" s="17"/>
      <c r="AD20" s="5"/>
      <c r="AF20" s="17"/>
      <c r="AK20" s="5"/>
    </row>
    <row r="21" spans="1:37" ht="18.75" customHeight="1" x14ac:dyDescent="0.25">
      <c r="H21" s="17"/>
      <c r="L21" s="10">
        <f>EDATE($O$2, -($O$3+23))</f>
        <v>43617</v>
      </c>
      <c r="M21" s="6"/>
      <c r="O21" s="17"/>
      <c r="S21" s="10">
        <f>EDATE($O$2, -($O$3+23))</f>
        <v>43617</v>
      </c>
      <c r="T21" s="6"/>
      <c r="Y21" s="17"/>
      <c r="Z21"/>
      <c r="AC21" s="10">
        <f>EDATE($O$2, -($O$3+23))</f>
        <v>43617</v>
      </c>
      <c r="AD21" s="6"/>
      <c r="AF21" s="17"/>
      <c r="AG21"/>
      <c r="AJ21" s="10">
        <f>EDATE($O$2, -($O$3+23))</f>
        <v>43617</v>
      </c>
      <c r="AK21" s="6"/>
    </row>
    <row r="22" spans="1:37" ht="18.75" customHeight="1" x14ac:dyDescent="0.25">
      <c r="B22" s="11"/>
      <c r="H22" s="17"/>
      <c r="O22" s="17"/>
      <c r="Y22" s="17"/>
      <c r="AF22" s="17"/>
    </row>
    <row r="23" spans="1:37" ht="18.75" customHeight="1" x14ac:dyDescent="0.25">
      <c r="A23" s="31"/>
      <c r="B23" s="32"/>
      <c r="H23" s="17"/>
      <c r="O23" s="17"/>
      <c r="Y23" s="17"/>
      <c r="AF23" s="17"/>
    </row>
    <row r="24" spans="1:37" ht="18.75" customHeight="1" x14ac:dyDescent="0.25">
      <c r="A24" s="31"/>
      <c r="B24" s="32"/>
    </row>
    <row r="25" spans="1:37" ht="13.5" customHeight="1" x14ac:dyDescent="0.25">
      <c r="D25" s="23"/>
      <c r="E25" s="24" t="s">
        <v>5</v>
      </c>
      <c r="F25" s="25"/>
      <c r="G25" s="25"/>
      <c r="H25" s="25"/>
      <c r="I25" s="25"/>
      <c r="J25" s="25"/>
      <c r="K25" s="26"/>
    </row>
    <row r="26" spans="1:37" ht="13.5" customHeight="1" x14ac:dyDescent="0.25">
      <c r="D26" s="17"/>
      <c r="E26" s="16"/>
      <c r="F26" s="16"/>
      <c r="G26" s="16"/>
      <c r="H26" s="16"/>
      <c r="I26" s="16"/>
      <c r="J26" s="16"/>
      <c r="K26" s="27"/>
    </row>
    <row r="27" spans="1:37" ht="13.5" customHeight="1" x14ac:dyDescent="0.25">
      <c r="D27" s="17"/>
      <c r="E27" s="9">
        <f>EDATE($O$2, -5)</f>
        <v>44197</v>
      </c>
      <c r="F27" s="16"/>
      <c r="G27" s="16"/>
      <c r="H27" s="28" t="s">
        <v>11</v>
      </c>
      <c r="I27" s="16"/>
      <c r="J27" s="16"/>
      <c r="K27" s="27"/>
    </row>
    <row r="28" spans="1:37" ht="13.5" customHeight="1" x14ac:dyDescent="0.25">
      <c r="D28" s="17"/>
      <c r="E28" s="16"/>
      <c r="F28" s="16"/>
      <c r="G28" s="16"/>
      <c r="H28" s="28"/>
      <c r="I28" s="16"/>
      <c r="J28" s="16"/>
      <c r="K28" s="27"/>
    </row>
    <row r="29" spans="1:37" ht="13.5" customHeight="1" x14ac:dyDescent="0.25">
      <c r="D29" s="17"/>
      <c r="E29" s="2">
        <f>EDATE($O$2, -1)</f>
        <v>44317</v>
      </c>
      <c r="F29" s="16"/>
      <c r="G29" s="16"/>
      <c r="H29" s="28" t="s">
        <v>12</v>
      </c>
      <c r="I29" s="16"/>
      <c r="J29" s="16"/>
      <c r="K29" s="27"/>
    </row>
    <row r="30" spans="1:37" ht="13.5" customHeight="1" x14ac:dyDescent="0.25">
      <c r="D30" s="17"/>
      <c r="E30" s="16"/>
      <c r="F30" s="16"/>
      <c r="G30" s="16"/>
      <c r="H30" s="28"/>
      <c r="I30" s="16"/>
      <c r="J30" s="16"/>
      <c r="K30" s="27"/>
    </row>
    <row r="31" spans="1:37" ht="13.5" customHeight="1" x14ac:dyDescent="0.25">
      <c r="D31" s="17"/>
      <c r="E31" s="22"/>
      <c r="F31" s="16"/>
      <c r="G31" s="16"/>
      <c r="H31" s="28" t="s">
        <v>0</v>
      </c>
      <c r="I31" s="16"/>
      <c r="J31" s="16"/>
      <c r="K31" s="27"/>
    </row>
    <row r="32" spans="1:37" ht="13.5" customHeight="1" x14ac:dyDescent="0.25">
      <c r="D32" s="17"/>
      <c r="E32" s="16"/>
      <c r="F32" s="16"/>
      <c r="G32" s="16"/>
      <c r="H32" s="28"/>
      <c r="I32" s="16"/>
      <c r="J32" s="16"/>
      <c r="K32" s="27"/>
    </row>
    <row r="33" spans="4:11" ht="13.5" customHeight="1" x14ac:dyDescent="0.25">
      <c r="D33" s="17"/>
      <c r="E33" s="18"/>
      <c r="F33" s="16"/>
      <c r="G33" s="16"/>
      <c r="H33" s="28" t="s">
        <v>1</v>
      </c>
      <c r="I33" s="16"/>
      <c r="J33" s="16"/>
      <c r="K33" s="27"/>
    </row>
    <row r="34" spans="4:11" ht="13.5" customHeight="1" x14ac:dyDescent="0.25">
      <c r="D34" s="29"/>
      <c r="E34" s="15"/>
      <c r="F34" s="15"/>
      <c r="G34" s="15"/>
      <c r="H34" s="15"/>
      <c r="I34" s="15"/>
      <c r="J34" s="15"/>
      <c r="K34" s="30"/>
    </row>
    <row r="35" spans="4:11" ht="13.5" customHeight="1" x14ac:dyDescent="0.25"/>
    <row r="36" spans="4:11" ht="13.5" customHeight="1" x14ac:dyDescent="0.25"/>
  </sheetData>
  <mergeCells count="13">
    <mergeCell ref="O2:P2"/>
    <mergeCell ref="S7:T7"/>
    <mergeCell ref="AG7:AH7"/>
    <mergeCell ref="AJ7:AK7"/>
    <mergeCell ref="B7:C7"/>
    <mergeCell ref="E7:F7"/>
    <mergeCell ref="I7:J7"/>
    <mergeCell ref="L7:M7"/>
    <mergeCell ref="P7:Q7"/>
    <mergeCell ref="V7:W7"/>
    <mergeCell ref="Z7:AA7"/>
    <mergeCell ref="AC7:AD7"/>
    <mergeCell ref="O3:P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X18"/>
  <sheetViews>
    <sheetView showGridLines="0" zoomScale="130" zoomScaleNormal="130" workbookViewId="0">
      <selection activeCell="R16" sqref="R16"/>
    </sheetView>
  </sheetViews>
  <sheetFormatPr baseColWidth="10" defaultRowHeight="15" x14ac:dyDescent="0.25"/>
  <cols>
    <col min="1" max="33" width="5.5703125" customWidth="1"/>
  </cols>
  <sheetData>
    <row r="10" spans="6:24" x14ac:dyDescent="0.25">
      <c r="F10" s="38" t="s">
        <v>17</v>
      </c>
      <c r="G10" s="38" t="s">
        <v>17</v>
      </c>
      <c r="H10" s="38" t="s">
        <v>17</v>
      </c>
      <c r="I10" s="38" t="s">
        <v>17</v>
      </c>
      <c r="J10" s="38">
        <v>1</v>
      </c>
      <c r="K10" s="38">
        <v>2</v>
      </c>
      <c r="L10" s="38" t="s">
        <v>16</v>
      </c>
      <c r="M10" s="38">
        <v>30</v>
      </c>
      <c r="N10" s="38">
        <v>31</v>
      </c>
      <c r="O10" s="38">
        <v>1</v>
      </c>
      <c r="P10" s="38">
        <v>2</v>
      </c>
      <c r="Q10" s="38" t="s">
        <v>16</v>
      </c>
      <c r="R10" s="38">
        <v>27</v>
      </c>
      <c r="S10" s="38">
        <v>28</v>
      </c>
      <c r="T10" s="38">
        <v>1</v>
      </c>
      <c r="U10" s="38" t="s">
        <v>16</v>
      </c>
      <c r="V10" s="38">
        <v>12</v>
      </c>
    </row>
    <row r="11" spans="6:24" x14ac:dyDescent="0.25">
      <c r="F11" s="42" t="s">
        <v>16</v>
      </c>
      <c r="G11" s="42" t="s">
        <v>18</v>
      </c>
      <c r="H11" s="42" t="s">
        <v>24</v>
      </c>
      <c r="I11" s="42" t="s">
        <v>25</v>
      </c>
      <c r="J11" s="52" t="s">
        <v>23</v>
      </c>
      <c r="K11" s="52"/>
      <c r="L11" s="52"/>
      <c r="M11" s="52"/>
      <c r="N11" s="52"/>
      <c r="O11" s="53" t="s">
        <v>22</v>
      </c>
      <c r="P11" s="53"/>
      <c r="Q11" s="53"/>
      <c r="R11" s="53"/>
      <c r="S11" s="53"/>
      <c r="T11" s="54" t="s">
        <v>21</v>
      </c>
      <c r="U11" s="54"/>
      <c r="V11" s="54"/>
      <c r="W11" s="54"/>
      <c r="X11" s="54"/>
    </row>
    <row r="12" spans="6:24" ht="7.5" customHeight="1" x14ac:dyDescent="0.25">
      <c r="F12" s="43"/>
      <c r="G12" s="44"/>
      <c r="H12" s="44"/>
      <c r="I12" s="45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1"/>
    </row>
    <row r="13" spans="6:24" x14ac:dyDescent="0.25">
      <c r="O13" s="36"/>
      <c r="P13" s="36"/>
      <c r="Q13" s="37"/>
      <c r="R13" s="36"/>
      <c r="S13" s="36"/>
      <c r="T13" s="36"/>
      <c r="U13" s="36"/>
      <c r="W13" s="36"/>
    </row>
    <row r="16" spans="6:24" s="37" customFormat="1" x14ac:dyDescent="0.25">
      <c r="F16" s="38" t="s">
        <v>17</v>
      </c>
      <c r="G16" s="38" t="s">
        <v>17</v>
      </c>
      <c r="H16" s="38" t="s">
        <v>17</v>
      </c>
      <c r="I16" s="38" t="s">
        <v>17</v>
      </c>
      <c r="K16"/>
      <c r="L16" s="38" t="s">
        <v>17</v>
      </c>
      <c r="M16"/>
      <c r="N16"/>
      <c r="O16" s="38">
        <v>1</v>
      </c>
      <c r="P16" s="38">
        <v>2</v>
      </c>
      <c r="Q16" s="38" t="s">
        <v>16</v>
      </c>
      <c r="R16" s="38">
        <v>27</v>
      </c>
      <c r="S16" s="38">
        <v>28</v>
      </c>
      <c r="T16" s="38">
        <v>1</v>
      </c>
      <c r="U16" s="38" t="s">
        <v>16</v>
      </c>
      <c r="V16" s="38">
        <v>12</v>
      </c>
      <c r="W16"/>
      <c r="X16"/>
    </row>
    <row r="17" spans="6:24" x14ac:dyDescent="0.25">
      <c r="F17" s="38" t="s">
        <v>16</v>
      </c>
      <c r="G17" s="42" t="s">
        <v>18</v>
      </c>
      <c r="H17" s="42" t="s">
        <v>24</v>
      </c>
      <c r="I17" s="42" t="s">
        <v>25</v>
      </c>
      <c r="L17" s="38" t="s">
        <v>26</v>
      </c>
      <c r="O17" s="51" t="s">
        <v>22</v>
      </c>
      <c r="P17" s="51"/>
      <c r="Q17" s="51"/>
      <c r="R17" s="51"/>
      <c r="S17" s="51"/>
      <c r="T17" s="50" t="s">
        <v>21</v>
      </c>
      <c r="U17" s="50"/>
      <c r="V17" s="50"/>
      <c r="W17" s="50"/>
      <c r="X17" s="50"/>
    </row>
    <row r="18" spans="6:24" ht="7.5" customHeight="1" x14ac:dyDescent="0.25">
      <c r="F18" s="43"/>
      <c r="G18" s="44"/>
      <c r="H18" s="44"/>
      <c r="I18" s="45"/>
      <c r="L18" s="22"/>
      <c r="O18" s="39"/>
      <c r="P18" s="40"/>
      <c r="Q18" s="40"/>
      <c r="R18" s="40"/>
      <c r="S18" s="40"/>
      <c r="T18" s="40"/>
      <c r="U18" s="40"/>
      <c r="V18" s="40"/>
      <c r="W18" s="40"/>
      <c r="X18" s="41"/>
    </row>
  </sheetData>
  <mergeCells count="5">
    <mergeCell ref="T17:X17"/>
    <mergeCell ref="O17:S17"/>
    <mergeCell ref="J11:N11"/>
    <mergeCell ref="O11:S11"/>
    <mergeCell ref="T11:X1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Monthly Cut-over</vt:lpstr>
      <vt:lpstr>Overview</vt:lpstr>
    </vt:vector>
  </TitlesOfParts>
  <Company>Dymatrix Consulting Group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Monchen</dc:creator>
  <cp:lastModifiedBy>Erik Monchen</cp:lastModifiedBy>
  <dcterms:created xsi:type="dcterms:W3CDTF">2019-08-27T12:32:19Z</dcterms:created>
  <dcterms:modified xsi:type="dcterms:W3CDTF">2021-06-14T06:23:38Z</dcterms:modified>
</cp:coreProperties>
</file>