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ole/Box Sync/erikpoole/6012/Uploaded Worksheets/assignmentArchive/"/>
    </mc:Choice>
  </mc:AlternateContent>
  <xr:revisionPtr revIDLastSave="0" documentId="13_ncr:1_{3D384390-E5AD-2C46-9892-8484E9C6A5B0}" xr6:coauthVersionLast="36" xr6:coauthVersionMax="36" xr10:uidLastSave="{00000000-0000-0000-0000-000000000000}"/>
  <bookViews>
    <workbookView xWindow="320" yWindow="460" windowWidth="28040" windowHeight="15660" activeTab="2" xr2:uid="{E07FD9B9-E6D7-B844-A7A2-A761D0372312}"/>
  </bookViews>
  <sheets>
    <sheet name="QuickSearch - Pivots" sheetId="1" r:id="rId1"/>
    <sheet name="Quicksort Vs Mergesort" sheetId="2" r:id="rId2"/>
    <sheet name="Quicksort Vs Mergesort (2)" sheetId="3" r:id="rId3"/>
  </sheets>
  <definedNames>
    <definedName name="_xlchart.v1.0" hidden="1">'Quicksort Vs Mergesort (2)'!$A$2:$A$12</definedName>
    <definedName name="_xlchart.v1.1" hidden="1">'Quicksort Vs Mergesort (2)'!$B$2:$B$12</definedName>
    <definedName name="_xlchart.v1.2" hidden="1">'Quicksort Vs Mergesort (2)'!$C$2:$C$12</definedName>
    <definedName name="_xlchart.v1.3" hidden="1">'Quicksort Vs Mergesort (2)'!$D$2:$D$12</definedName>
    <definedName name="_xlchart.v1.4" hidden="1">'Quicksort Vs Mergesort (2)'!$E$2:$E$12</definedName>
    <definedName name="_xlchart.v1.5" hidden="1">'Quicksort Vs Mergesort (2)'!$F$2:$F$12</definedName>
    <definedName name="_xlchart.v1.6" hidden="1">'Quicksort Vs Mergesort (2)'!$G$2:$G$12</definedName>
    <definedName name="_xlchart.v1.7" hidden="1">'Quicksort Vs Mergesort (2)'!$H$2:$H$12</definedName>
    <definedName name="_xlchart.v1.8" hidden="1">'Quicksort Vs Mergesort (2)'!$I$2:$I$12</definedName>
    <definedName name="_xlchart.v1.9" hidden="1">'Quicksort Vs Mergesort (2)'!$J$2:$J$12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3" l="1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J2" i="3"/>
  <c r="I2" i="3"/>
  <c r="H2" i="3"/>
  <c r="J8" i="2" l="1"/>
  <c r="J9" i="2"/>
  <c r="J10" i="2"/>
  <c r="J11" i="2"/>
  <c r="J12" i="2"/>
  <c r="J2" i="2"/>
  <c r="J3" i="2"/>
  <c r="J4" i="2"/>
  <c r="J5" i="2"/>
  <c r="J6" i="2"/>
  <c r="I8" i="2"/>
  <c r="I9" i="2"/>
  <c r="I10" i="2"/>
  <c r="I11" i="2"/>
  <c r="I12" i="2"/>
  <c r="I2" i="2"/>
  <c r="I3" i="2"/>
  <c r="I4" i="2"/>
  <c r="I5" i="2"/>
  <c r="I6" i="2"/>
  <c r="H8" i="2"/>
  <c r="H9" i="2"/>
  <c r="H10" i="2"/>
  <c r="H11" i="2"/>
  <c r="H12" i="2"/>
  <c r="H2" i="2"/>
  <c r="H3" i="2"/>
  <c r="H4" i="2"/>
  <c r="H5" i="2"/>
  <c r="H6" i="2"/>
  <c r="H7" i="2"/>
  <c r="J7" i="2"/>
  <c r="I7" i="2"/>
  <c r="G12" i="1" l="1"/>
  <c r="G11" i="1"/>
  <c r="G10" i="1"/>
  <c r="G9" i="1"/>
  <c r="G8" i="1"/>
  <c r="G2" i="1"/>
  <c r="G3" i="1"/>
  <c r="G4" i="1"/>
  <c r="G5" i="1"/>
  <c r="G6" i="1"/>
  <c r="F8" i="1"/>
  <c r="F9" i="1"/>
  <c r="F10" i="1"/>
  <c r="F11" i="1"/>
  <c r="F12" i="1"/>
  <c r="F3" i="1"/>
  <c r="F4" i="1"/>
  <c r="F5" i="1"/>
  <c r="F6" i="1"/>
  <c r="E8" i="1"/>
  <c r="E9" i="1"/>
  <c r="E10" i="1"/>
  <c r="E11" i="1"/>
  <c r="E12" i="1"/>
  <c r="E2" i="1"/>
  <c r="E3" i="1"/>
  <c r="E4" i="1"/>
  <c r="E5" i="1"/>
  <c r="E6" i="1"/>
  <c r="E7" i="1"/>
  <c r="F7" i="1"/>
  <c r="G7" i="1"/>
  <c r="F2" i="1"/>
</calcChain>
</file>

<file path=xl/sharedStrings.xml><?xml version="1.0" encoding="utf-8"?>
<sst xmlns="http://schemas.openxmlformats.org/spreadsheetml/2006/main" count="294" uniqueCount="22">
  <si>
    <t>Pivot based on Sampling:</t>
  </si>
  <si>
    <t>Pivot based on First Index:</t>
  </si>
  <si>
    <t>Pivot based on Middle Index:</t>
  </si>
  <si>
    <t>Size</t>
  </si>
  <si>
    <t>First Index</t>
  </si>
  <si>
    <t>Sampling</t>
  </si>
  <si>
    <t>N</t>
  </si>
  <si>
    <t>N^2</t>
  </si>
  <si>
    <t>Middle Index</t>
  </si>
  <si>
    <t>NLogN</t>
  </si>
  <si>
    <t>Ave.</t>
  </si>
  <si>
    <t>(MergeSort):</t>
  </si>
  <si>
    <t>(Quicksort):</t>
  </si>
  <si>
    <t>Best</t>
  </si>
  <si>
    <t>(QuickSort):</t>
  </si>
  <si>
    <t>Worst</t>
  </si>
  <si>
    <t>QS Best</t>
  </si>
  <si>
    <t>QS Worst</t>
  </si>
  <si>
    <t>QS Average</t>
  </si>
  <si>
    <t>MS Best</t>
  </si>
  <si>
    <t>MS Average</t>
  </si>
  <si>
    <t>MS 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</si>
</sst>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0" fillId="0" borderId="0" xfId="0" applyNumberFormat="1"/>
    <xf numFmtId="47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3" fillId="0" borderId="0" xfId="0" applyFont="1"/>
    <xf numFmtId="164" fontId="2" fillId="0" borderId="0" xfId="0" applyNumberFormat="1" applyFont="1"/>
    <xf numFmtId="164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14" fontId="0" fillId="0" borderId="0" xfId="0" applyNumberFormat="1"/>
    <xf numFmtId="14" fontId="0" fillId="0" borderId="0" xfId="0" applyNumberFormat="1" applyFont="1"/>
    <xf numFmtId="47" fontId="0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n=100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QS: First Index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0.13247863247863248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EB3-9944-ADE1-998249C9F9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'QuickSearch - Pivots'!$A$2:$A$12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'QuickSearch - Pivots'!$B$2:$B$12</c:f>
              <c:numCache>
                <c:formatCode>0.0000</c:formatCode>
                <c:ptCount val="11"/>
                <c:pt idx="0">
                  <c:v>1.40053E-2</c:v>
                </c:pt>
                <c:pt idx="1">
                  <c:v>2.3913799999999999E-2</c:v>
                </c:pt>
                <c:pt idx="2">
                  <c:v>5.0755099999999997E-2</c:v>
                </c:pt>
                <c:pt idx="3">
                  <c:v>0.1120203</c:v>
                </c:pt>
                <c:pt idx="4">
                  <c:v>0.24681510000000001</c:v>
                </c:pt>
                <c:pt idx="5">
                  <c:v>0.55637669999999995</c:v>
                </c:pt>
                <c:pt idx="6">
                  <c:v>1.1557732999999999</c:v>
                </c:pt>
                <c:pt idx="7">
                  <c:v>2.7494836</c:v>
                </c:pt>
                <c:pt idx="8">
                  <c:v>6.7257357000000004</c:v>
                </c:pt>
                <c:pt idx="9">
                  <c:v>16.366121</c:v>
                </c:pt>
                <c:pt idx="10">
                  <c:v>34.946340800000002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B3-9944-ADE1-998249C9F93E}"/>
            </c:ext>
          </c:extLst>
        </c:ser>
        <c:ser>
          <c:idx val="5"/>
          <c:order val="1"/>
          <c:tx>
            <c:v>QS: Middle Index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1.0683760683760684E-2"/>
                  <c:y val="-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B3-9944-ADE1-998249C9F9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'QuickSearch - Pivots'!$A$2:$A$12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'QuickSearch - Pivots'!$C$2:$C$12</c:f>
              <c:numCache>
                <c:formatCode>0.0000</c:formatCode>
                <c:ptCount val="11"/>
                <c:pt idx="0">
                  <c:v>1.5411599999999999E-2</c:v>
                </c:pt>
                <c:pt idx="1">
                  <c:v>2.3681899999999999E-2</c:v>
                </c:pt>
                <c:pt idx="2">
                  <c:v>5.13056E-2</c:v>
                </c:pt>
                <c:pt idx="3">
                  <c:v>0.1114798</c:v>
                </c:pt>
                <c:pt idx="4">
                  <c:v>0.2437626</c:v>
                </c:pt>
                <c:pt idx="5">
                  <c:v>0.5315164</c:v>
                </c:pt>
                <c:pt idx="6">
                  <c:v>1.1201641</c:v>
                </c:pt>
                <c:pt idx="7">
                  <c:v>2.8195513999999999</c:v>
                </c:pt>
                <c:pt idx="8">
                  <c:v>6.5489533</c:v>
                </c:pt>
                <c:pt idx="9">
                  <c:v>15.935307699999999</c:v>
                </c:pt>
                <c:pt idx="10">
                  <c:v>33.504009199999999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B3-9944-ADE1-998249C9F93E}"/>
            </c:ext>
          </c:extLst>
        </c:ser>
        <c:ser>
          <c:idx val="0"/>
          <c:order val="2"/>
          <c:tx>
            <c:v>QS: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2.136752136752137E-3"/>
                  <c:y val="7.63888888888888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B3-9944-ADE1-998249C9F9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'QuickSearch - Pivots'!$A$2:$A$12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'QuickSearch - Pivots'!$D$2:$D$12</c:f>
              <c:numCache>
                <c:formatCode>0.0000</c:formatCode>
                <c:ptCount val="11"/>
                <c:pt idx="0">
                  <c:v>1.5592E-2</c:v>
                </c:pt>
                <c:pt idx="1">
                  <c:v>2.2955900000000001E-2</c:v>
                </c:pt>
                <c:pt idx="2">
                  <c:v>5.1825799999999998E-2</c:v>
                </c:pt>
                <c:pt idx="3">
                  <c:v>0.11081050000000001</c:v>
                </c:pt>
                <c:pt idx="4">
                  <c:v>0.2415552</c:v>
                </c:pt>
                <c:pt idx="5">
                  <c:v>0.51157359999999996</c:v>
                </c:pt>
                <c:pt idx="6">
                  <c:v>1.1004364</c:v>
                </c:pt>
                <c:pt idx="7">
                  <c:v>2.7470959000000001</c:v>
                </c:pt>
                <c:pt idx="8">
                  <c:v>6.3198007</c:v>
                </c:pt>
                <c:pt idx="9">
                  <c:v>15.3908051</c:v>
                </c:pt>
                <c:pt idx="10">
                  <c:v>32.946974699999998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7-8A4F-AC0D-8B469CC37529}"/>
            </c:ext>
          </c:extLst>
        </c:ser>
        <c:ser>
          <c:idx val="2"/>
          <c:order val="3"/>
          <c:tx>
            <c:v>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'QuickSearch - Pivots'!$A$2:$A$12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'QuickSearch - Pivots'!$E$2:$E$12</c:f>
              <c:numCache>
                <c:formatCode>0.0000</c:formatCode>
                <c:ptCount val="11"/>
                <c:pt idx="0">
                  <c:v>1.7408E-2</c:v>
                </c:pt>
                <c:pt idx="1">
                  <c:v>3.4816E-2</c:v>
                </c:pt>
                <c:pt idx="2">
                  <c:v>6.9631999999999999E-2</c:v>
                </c:pt>
                <c:pt idx="3">
                  <c:v>0.139264</c:v>
                </c:pt>
                <c:pt idx="4">
                  <c:v>0.278528</c:v>
                </c:pt>
                <c:pt idx="5">
                  <c:v>0.557056</c:v>
                </c:pt>
                <c:pt idx="6">
                  <c:v>1.114112</c:v>
                </c:pt>
                <c:pt idx="7">
                  <c:v>2.228224</c:v>
                </c:pt>
                <c:pt idx="8">
                  <c:v>4.456448</c:v>
                </c:pt>
                <c:pt idx="9">
                  <c:v>8.9128959999999999</c:v>
                </c:pt>
                <c:pt idx="10">
                  <c:v>17.825792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3-9944-ADE1-998249C9F93E}"/>
            </c:ext>
          </c:extLst>
        </c:ser>
        <c:ser>
          <c:idx val="1"/>
          <c:order val="4"/>
          <c:tx>
            <c:v>nlog(n)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'QuickSearch - Pivots'!$A$2:$A$12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'QuickSearch - Pivots'!$F$2:$F$12</c:f>
              <c:numCache>
                <c:formatCode>0.0000</c:formatCode>
                <c:ptCount val="11"/>
                <c:pt idx="0">
                  <c:v>1.6383999999999999E-2</c:v>
                </c:pt>
                <c:pt idx="1">
                  <c:v>2.4780800000000002E-2</c:v>
                </c:pt>
                <c:pt idx="2">
                  <c:v>5.4067200000000003E-2</c:v>
                </c:pt>
                <c:pt idx="3">
                  <c:v>0.1171456</c:v>
                </c:pt>
                <c:pt idx="4">
                  <c:v>0.25231360000000003</c:v>
                </c:pt>
                <c:pt idx="5">
                  <c:v>0.54067200000000004</c:v>
                </c:pt>
                <c:pt idx="6">
                  <c:v>1.1534336000000001</c:v>
                </c:pt>
                <c:pt idx="7">
                  <c:v>2.4510464000000005</c:v>
                </c:pt>
                <c:pt idx="8">
                  <c:v>5.1904512</c:v>
                </c:pt>
                <c:pt idx="9">
                  <c:v>10.957619200000002</c:v>
                </c:pt>
                <c:pt idx="10">
                  <c:v>23.068671999999999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7-8A4F-AC0D-8B469CC37529}"/>
            </c:ext>
          </c:extLst>
        </c:ser>
        <c:ser>
          <c:idx val="3"/>
          <c:order val="5"/>
          <c:tx>
            <c:v>n^2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'QuickSearch - Pivots'!$A$2:$A$12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'QuickSearch - Pivots'!$G$2:$G$12</c:f>
              <c:numCache>
                <c:formatCode>0.0000</c:formatCode>
                <c:ptCount val="11"/>
                <c:pt idx="0">
                  <c:v>5.2428800000000003E-4</c:v>
                </c:pt>
                <c:pt idx="1">
                  <c:v>2.0971520000000001E-3</c:v>
                </c:pt>
                <c:pt idx="2">
                  <c:v>8.3886080000000005E-3</c:v>
                </c:pt>
                <c:pt idx="3">
                  <c:v>3.3554432000000002E-2</c:v>
                </c:pt>
                <c:pt idx="4">
                  <c:v>0.13421772800000001</c:v>
                </c:pt>
                <c:pt idx="5">
                  <c:v>0.53687091200000003</c:v>
                </c:pt>
                <c:pt idx="6">
                  <c:v>2.1474836480000001</c:v>
                </c:pt>
                <c:pt idx="7">
                  <c:v>8.5899345920000005</c:v>
                </c:pt>
                <c:pt idx="8">
                  <c:v>34.359738368000002</c:v>
                </c:pt>
                <c:pt idx="9">
                  <c:v>137.43895347200001</c:v>
                </c:pt>
                <c:pt idx="10">
                  <c:v>549.75581388800003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B3-9944-ADE1-998249C9F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495663"/>
        <c:axId val="1890984927"/>
      </c:scatterChart>
      <c:valAx>
        <c:axId val="188949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ArrayList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84927"/>
        <c:crosses val="autoZero"/>
        <c:crossBetween val="midCat"/>
      </c:valAx>
      <c:valAx>
        <c:axId val="1890984927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vs. Mergesort</a:t>
            </a:r>
            <a:r>
              <a:rPr lang="en-US" baseline="0"/>
              <a:t> n=100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QS: Best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4.0558954985499461E-2"/>
                  <c:y val="1.37333186472359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19-E146-A9F4-B58DBC9207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'Quicksort Vs Mergesort'!$A$2:$A$12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'Quicksort Vs Mergesort'!$B$2:$B$12</c:f>
              <c:numCache>
                <c:formatCode>0.00</c:formatCode>
                <c:ptCount val="11"/>
                <c:pt idx="0">
                  <c:v>2.9249399999999998E-2</c:v>
                </c:pt>
                <c:pt idx="1">
                  <c:v>1.21615E-2</c:v>
                </c:pt>
                <c:pt idx="2">
                  <c:v>2.62609E-2</c:v>
                </c:pt>
                <c:pt idx="3">
                  <c:v>5.6439599999999999E-2</c:v>
                </c:pt>
                <c:pt idx="4">
                  <c:v>7.2428000000000006E-2</c:v>
                </c:pt>
                <c:pt idx="5">
                  <c:v>0.15120140000000001</c:v>
                </c:pt>
                <c:pt idx="6">
                  <c:v>0.32433040000000002</c:v>
                </c:pt>
                <c:pt idx="7">
                  <c:v>0.82425990000000005</c:v>
                </c:pt>
                <c:pt idx="8">
                  <c:v>1.7037827999999999</c:v>
                </c:pt>
                <c:pt idx="9">
                  <c:v>3.7537175</c:v>
                </c:pt>
                <c:pt idx="10">
                  <c:v>7.8501253999999996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19-E146-A9F4-B58DBC920745}"/>
            </c:ext>
          </c:extLst>
        </c:ser>
        <c:ser>
          <c:idx val="5"/>
          <c:order val="1"/>
          <c:tx>
            <c:v>QS: Average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3.4182619839927875E-2"/>
                  <c:y val="-4.85140141357322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19-E146-A9F4-B58DBC9207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'Quicksort Vs Mergesort'!$A$2:$A$12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'Quicksort Vs Mergesort'!$C$2:$C$12</c:f>
              <c:numCache>
                <c:formatCode>0.00</c:formatCode>
                <c:ptCount val="11"/>
                <c:pt idx="0">
                  <c:v>2.85445E-2</c:v>
                </c:pt>
                <c:pt idx="1">
                  <c:v>2.2336700000000001E-2</c:v>
                </c:pt>
                <c:pt idx="2">
                  <c:v>6.8790900000000002E-2</c:v>
                </c:pt>
                <c:pt idx="3">
                  <c:v>0.1086429</c:v>
                </c:pt>
                <c:pt idx="4">
                  <c:v>0.2238298</c:v>
                </c:pt>
                <c:pt idx="5">
                  <c:v>0.48976839999999999</c:v>
                </c:pt>
                <c:pt idx="6">
                  <c:v>1.1172683000000001</c:v>
                </c:pt>
                <c:pt idx="7">
                  <c:v>2.7643262000000002</c:v>
                </c:pt>
                <c:pt idx="8">
                  <c:v>5.9152364000000004</c:v>
                </c:pt>
                <c:pt idx="9">
                  <c:v>15.232437300000001</c:v>
                </c:pt>
                <c:pt idx="10">
                  <c:v>31.758324699999999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19-E146-A9F4-B58DBC920745}"/>
            </c:ext>
          </c:extLst>
        </c:ser>
        <c:ser>
          <c:idx val="0"/>
          <c:order val="2"/>
          <c:tx>
            <c:v>QS: Worst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4.2725835755416657E-2"/>
                  <c:y val="-3.09487691487261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19-E146-A9F4-B58DBC9207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'Quicksort Vs Mergesort'!$A$2:$A$12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'Quicksort Vs Mergesort'!$D$2:$D$12</c:f>
              <c:numCache>
                <c:formatCode>0.00</c:formatCode>
                <c:ptCount val="11"/>
                <c:pt idx="0">
                  <c:v>5.254E-3</c:v>
                </c:pt>
                <c:pt idx="1">
                  <c:v>1.25729E-2</c:v>
                </c:pt>
                <c:pt idx="2">
                  <c:v>2.58327E-2</c:v>
                </c:pt>
                <c:pt idx="3">
                  <c:v>3.1758799999999997E-2</c:v>
                </c:pt>
                <c:pt idx="4">
                  <c:v>7.1267200000000003E-2</c:v>
                </c:pt>
                <c:pt idx="5">
                  <c:v>0.15406990000000001</c:v>
                </c:pt>
                <c:pt idx="6">
                  <c:v>0.31702639999999999</c:v>
                </c:pt>
                <c:pt idx="7">
                  <c:v>0.88623350000000001</c:v>
                </c:pt>
                <c:pt idx="8">
                  <c:v>1.7975757999999999</c:v>
                </c:pt>
                <c:pt idx="9">
                  <c:v>3.8912784</c:v>
                </c:pt>
                <c:pt idx="10">
                  <c:v>8.6666392999999999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19-E146-A9F4-B58DBC920745}"/>
            </c:ext>
          </c:extLst>
        </c:ser>
        <c:ser>
          <c:idx val="6"/>
          <c:order val="3"/>
          <c:tx>
            <c:v>MS: Best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3.2043998344141102E-2"/>
                  <c:y val="3.462501922097523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B19-E146-A9F4-B58DBC9207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'Quicksort Vs Mergesort'!$A$2:$A$12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'Quicksort Vs Mergesort'!$E$2:$E$12</c:f>
              <c:numCache>
                <c:formatCode>0.00</c:formatCode>
                <c:ptCount val="11"/>
                <c:pt idx="0">
                  <c:v>4.7458500000000001E-2</c:v>
                </c:pt>
                <c:pt idx="1">
                  <c:v>9.4745300000000005E-2</c:v>
                </c:pt>
                <c:pt idx="2">
                  <c:v>0.1002812</c:v>
                </c:pt>
                <c:pt idx="3">
                  <c:v>6.8317600000000006E-2</c:v>
                </c:pt>
                <c:pt idx="4">
                  <c:v>0.14686750000000001</c:v>
                </c:pt>
                <c:pt idx="5">
                  <c:v>0.31310909999999997</c:v>
                </c:pt>
                <c:pt idx="6">
                  <c:v>0.71871980000000002</c:v>
                </c:pt>
                <c:pt idx="7">
                  <c:v>3.2085235000000001</c:v>
                </c:pt>
                <c:pt idx="8">
                  <c:v>6.8852608999999996</c:v>
                </c:pt>
                <c:pt idx="9">
                  <c:v>15.766570099999999</c:v>
                </c:pt>
                <c:pt idx="10">
                  <c:v>31.4426749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19-E146-A9F4-B58DBC920745}"/>
            </c:ext>
          </c:extLst>
        </c:ser>
        <c:ser>
          <c:idx val="7"/>
          <c:order val="4"/>
          <c:tx>
            <c:v>MS: Average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3.2043998344141102E-2"/>
                  <c:y val="-3.462501922097523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B19-E146-A9F4-B58DBC9207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'Quicksort Vs Mergesort'!$A$2:$A$12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'Quicksort Vs Mergesort'!$F$2:$F$12</c:f>
              <c:numCache>
                <c:formatCode>0.00</c:formatCode>
                <c:ptCount val="11"/>
                <c:pt idx="0">
                  <c:v>5.0694799999999998E-2</c:v>
                </c:pt>
                <c:pt idx="1">
                  <c:v>0.1042459</c:v>
                </c:pt>
                <c:pt idx="2">
                  <c:v>8.8738499999999998E-2</c:v>
                </c:pt>
                <c:pt idx="3">
                  <c:v>6.5686099999999997E-2</c:v>
                </c:pt>
                <c:pt idx="4">
                  <c:v>0.14115539999999999</c:v>
                </c:pt>
                <c:pt idx="5">
                  <c:v>0.39008409999999999</c:v>
                </c:pt>
                <c:pt idx="6">
                  <c:v>0.76302239999999999</c:v>
                </c:pt>
                <c:pt idx="7">
                  <c:v>3.2311510000000001</c:v>
                </c:pt>
                <c:pt idx="8">
                  <c:v>7.7077160999999998</c:v>
                </c:pt>
                <c:pt idx="9">
                  <c:v>18.197732599999998</c:v>
                </c:pt>
                <c:pt idx="10">
                  <c:v>42.879348399999998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B19-E146-A9F4-B58DBC920745}"/>
            </c:ext>
          </c:extLst>
        </c:ser>
        <c:ser>
          <c:idx val="8"/>
          <c:order val="5"/>
          <c:tx>
            <c:v>MS: Worst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3.418026490041718E-2"/>
                  <c:y val="6.23250345977554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B19-E146-A9F4-B58DBC9207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'Quicksort Vs Mergesort'!$A$2:$A$12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'Quicksort Vs Mergesort'!$G$2:$G$12</c:f>
              <c:numCache>
                <c:formatCode>0.00</c:formatCode>
                <c:ptCount val="11"/>
                <c:pt idx="0">
                  <c:v>4.3181999999999998E-2</c:v>
                </c:pt>
                <c:pt idx="1">
                  <c:v>9.7915699999999994E-2</c:v>
                </c:pt>
                <c:pt idx="2">
                  <c:v>4.14717E-2</c:v>
                </c:pt>
                <c:pt idx="3">
                  <c:v>6.4114599999999994E-2</c:v>
                </c:pt>
                <c:pt idx="4">
                  <c:v>0.142846</c:v>
                </c:pt>
                <c:pt idx="5">
                  <c:v>0.31057410000000002</c:v>
                </c:pt>
                <c:pt idx="6">
                  <c:v>0.66879889999999997</c:v>
                </c:pt>
                <c:pt idx="7">
                  <c:v>3.2261044000000001</c:v>
                </c:pt>
                <c:pt idx="8">
                  <c:v>7.0103887</c:v>
                </c:pt>
                <c:pt idx="9">
                  <c:v>16.3229282</c:v>
                </c:pt>
                <c:pt idx="10">
                  <c:v>31.505770699999999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B19-E146-A9F4-B58DBC920745}"/>
            </c:ext>
          </c:extLst>
        </c:ser>
        <c:ser>
          <c:idx val="2"/>
          <c:order val="6"/>
          <c:tx>
            <c:v>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'Quicksort Vs Mergesort'!$A$2:$A$12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'Quicksort Vs Mergesort'!$H$2:$H$12</c:f>
              <c:numCache>
                <c:formatCode>0.0000</c:formatCode>
                <c:ptCount val="11"/>
                <c:pt idx="0">
                  <c:v>5.1200000000000004E-3</c:v>
                </c:pt>
                <c:pt idx="1">
                  <c:v>1.0240000000000001E-2</c:v>
                </c:pt>
                <c:pt idx="2">
                  <c:v>2.0480000000000002E-2</c:v>
                </c:pt>
                <c:pt idx="3">
                  <c:v>4.0960000000000003E-2</c:v>
                </c:pt>
                <c:pt idx="4">
                  <c:v>8.1920000000000007E-2</c:v>
                </c:pt>
                <c:pt idx="5">
                  <c:v>0.16384000000000001</c:v>
                </c:pt>
                <c:pt idx="6">
                  <c:v>0.32768000000000003</c:v>
                </c:pt>
                <c:pt idx="7">
                  <c:v>0.65536000000000005</c:v>
                </c:pt>
                <c:pt idx="8">
                  <c:v>1.3107200000000001</c:v>
                </c:pt>
                <c:pt idx="9">
                  <c:v>2.6214400000000002</c:v>
                </c:pt>
                <c:pt idx="10">
                  <c:v>5.2428800000000004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19-E146-A9F4-B58DBC920745}"/>
            </c:ext>
          </c:extLst>
        </c:ser>
        <c:ser>
          <c:idx val="1"/>
          <c:order val="7"/>
          <c:tx>
            <c:v>nlog(n)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'Quicksort Vs Mergesort'!$A$2:$A$12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'Quicksort Vs Mergesort'!$I$2:$I$12</c:f>
              <c:numCache>
                <c:formatCode>0.0000</c:formatCode>
                <c:ptCount val="11"/>
                <c:pt idx="0">
                  <c:v>3.1744E-3</c:v>
                </c:pt>
                <c:pt idx="1">
                  <c:v>6.9836799999999999E-3</c:v>
                </c:pt>
                <c:pt idx="2">
                  <c:v>1.5237120000000002E-2</c:v>
                </c:pt>
                <c:pt idx="3">
                  <c:v>3.3013760000000003E-2</c:v>
                </c:pt>
                <c:pt idx="4">
                  <c:v>7.1106559999999999E-2</c:v>
                </c:pt>
                <c:pt idx="5">
                  <c:v>0.15237120000000001</c:v>
                </c:pt>
                <c:pt idx="6">
                  <c:v>0.32505856</c:v>
                </c:pt>
                <c:pt idx="7">
                  <c:v>0.69074944000000005</c:v>
                </c:pt>
                <c:pt idx="8">
                  <c:v>1.4627635200000002</c:v>
                </c:pt>
                <c:pt idx="9">
                  <c:v>3.0880563199999997</c:v>
                </c:pt>
                <c:pt idx="10">
                  <c:v>6.5011711999999999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19-E146-A9F4-B58DBC920745}"/>
            </c:ext>
          </c:extLst>
        </c:ser>
        <c:ser>
          <c:idx val="3"/>
          <c:order val="8"/>
          <c:tx>
            <c:v>n^2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'Quicksort Vs Mergesort'!$A$2:$A$12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'Quicksort Vs Mergesort'!$J$2:$J$12</c:f>
              <c:numCache>
                <c:formatCode>0.0000</c:formatCode>
                <c:ptCount val="11"/>
                <c:pt idx="0">
                  <c:v>1.4680063999999998E-4</c:v>
                </c:pt>
                <c:pt idx="1">
                  <c:v>5.8720255999999992E-4</c:v>
                </c:pt>
                <c:pt idx="2">
                  <c:v>2.3488102399999997E-3</c:v>
                </c:pt>
                <c:pt idx="3">
                  <c:v>9.3952409599999988E-3</c:v>
                </c:pt>
                <c:pt idx="4">
                  <c:v>3.7580963839999995E-2</c:v>
                </c:pt>
                <c:pt idx="5">
                  <c:v>0.15032385535999998</c:v>
                </c:pt>
                <c:pt idx="6">
                  <c:v>0.60129542143999992</c:v>
                </c:pt>
                <c:pt idx="7">
                  <c:v>2.4051816857599997</c:v>
                </c:pt>
                <c:pt idx="8">
                  <c:v>9.6207267430399988</c:v>
                </c:pt>
                <c:pt idx="9">
                  <c:v>38.482906972159995</c:v>
                </c:pt>
                <c:pt idx="10">
                  <c:v>153.93162788863998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19-E146-A9F4-B58DBC920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495663"/>
        <c:axId val="1890984927"/>
      </c:scatterChart>
      <c:valAx>
        <c:axId val="188949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ArrayList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84927"/>
        <c:crosses val="autoZero"/>
        <c:crossBetween val="midCat"/>
      </c:valAx>
      <c:valAx>
        <c:axId val="189098492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vs. Mergesort</a:t>
            </a:r>
            <a:r>
              <a:rPr lang="en-US" baseline="0"/>
              <a:t> n=1000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QS: Best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4.0558954985499461E-2"/>
                  <c:y val="1.37333186472359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2D-144C-BCB8-F28F984183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'Quicksort Vs Mergesort (2)'!$A$2:$A$12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'Quicksort Vs Mergesort (2)'!$B$2:$B$12</c:f>
              <c:numCache>
                <c:formatCode>General</c:formatCode>
                <c:ptCount val="11"/>
                <c:pt idx="0">
                  <c:v>9.6457000000000001E-3</c:v>
                </c:pt>
                <c:pt idx="1">
                  <c:v>9.8058999999999993E-3</c:v>
                </c:pt>
                <c:pt idx="2">
                  <c:v>1.4807799999999999E-2</c:v>
                </c:pt>
                <c:pt idx="3">
                  <c:v>3.5197699999999998E-2</c:v>
                </c:pt>
                <c:pt idx="4">
                  <c:v>7.0533899999999997E-2</c:v>
                </c:pt>
                <c:pt idx="5">
                  <c:v>0.15825149999999999</c:v>
                </c:pt>
                <c:pt idx="6">
                  <c:v>0.33073180000000002</c:v>
                </c:pt>
                <c:pt idx="7">
                  <c:v>0.76709760000000005</c:v>
                </c:pt>
                <c:pt idx="8">
                  <c:v>1.6200671</c:v>
                </c:pt>
                <c:pt idx="9">
                  <c:v>3.5528051</c:v>
                </c:pt>
                <c:pt idx="10">
                  <c:v>7.4134346000000004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2D-144C-BCB8-F28F9841834F}"/>
            </c:ext>
          </c:extLst>
        </c:ser>
        <c:ser>
          <c:idx val="5"/>
          <c:order val="1"/>
          <c:tx>
            <c:v>QS: Average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3.4182619839927875E-2"/>
                  <c:y val="-4.85140141357322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2D-144C-BCB8-F28F984183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'Quicksort Vs Mergesort (2)'!$A$2:$A$12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'Quicksort Vs Mergesort (2)'!$C$2:$C$12</c:f>
              <c:numCache>
                <c:formatCode>General</c:formatCode>
                <c:ptCount val="11"/>
                <c:pt idx="0">
                  <c:v>1.6789399999999999E-2</c:v>
                </c:pt>
                <c:pt idx="1">
                  <c:v>2.3635699999999999E-2</c:v>
                </c:pt>
                <c:pt idx="2">
                  <c:v>5.36248E-2</c:v>
                </c:pt>
                <c:pt idx="3">
                  <c:v>0.1062813</c:v>
                </c:pt>
                <c:pt idx="4">
                  <c:v>0.23587350000000001</c:v>
                </c:pt>
                <c:pt idx="5">
                  <c:v>0.51802990000000004</c:v>
                </c:pt>
                <c:pt idx="6">
                  <c:v>1.1876770000000001</c:v>
                </c:pt>
                <c:pt idx="7">
                  <c:v>2.6266403999999999</c:v>
                </c:pt>
                <c:pt idx="8">
                  <c:v>6.0597856999999999</c:v>
                </c:pt>
                <c:pt idx="9">
                  <c:v>14.0209926</c:v>
                </c:pt>
                <c:pt idx="10">
                  <c:v>32.507513099999997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2D-144C-BCB8-F28F9841834F}"/>
            </c:ext>
          </c:extLst>
        </c:ser>
        <c:ser>
          <c:idx val="0"/>
          <c:order val="2"/>
          <c:tx>
            <c:v>QS: Worst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4.2725835755416657E-2"/>
                  <c:y val="-3.09487691487261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2D-144C-BCB8-F28F984183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'Quicksort Vs Mergesort (2)'!$A$2:$A$12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'Quicksort Vs Mergesort (2)'!$D$2:$D$12</c:f>
              <c:numCache>
                <c:formatCode>General</c:formatCode>
                <c:ptCount val="11"/>
                <c:pt idx="0">
                  <c:v>4.1958999999999998E-3</c:v>
                </c:pt>
                <c:pt idx="1">
                  <c:v>7.4901000000000004E-3</c:v>
                </c:pt>
                <c:pt idx="2">
                  <c:v>1.7451299999999999E-2</c:v>
                </c:pt>
                <c:pt idx="3">
                  <c:v>4.3154100000000001E-2</c:v>
                </c:pt>
                <c:pt idx="4">
                  <c:v>7.4918700000000005E-2</c:v>
                </c:pt>
                <c:pt idx="5">
                  <c:v>0.16277159999999999</c:v>
                </c:pt>
                <c:pt idx="6">
                  <c:v>0.31910739999999999</c:v>
                </c:pt>
                <c:pt idx="7">
                  <c:v>0.8676005</c:v>
                </c:pt>
                <c:pt idx="8">
                  <c:v>1.8456062</c:v>
                </c:pt>
                <c:pt idx="9">
                  <c:v>3.8800712000000002</c:v>
                </c:pt>
                <c:pt idx="10">
                  <c:v>8.2654140999999992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2D-144C-BCB8-F28F9841834F}"/>
            </c:ext>
          </c:extLst>
        </c:ser>
        <c:ser>
          <c:idx val="6"/>
          <c:order val="3"/>
          <c:tx>
            <c:v>MS: Best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3.2043998344141102E-2"/>
                  <c:y val="3.462501922097523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2D-144C-BCB8-F28F984183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'Quicksort Vs Mergesort (2)'!$A$2:$A$12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'Quicksort Vs Mergesort (2)'!$E$2:$E$12</c:f>
              <c:numCache>
                <c:formatCode>General</c:formatCode>
                <c:ptCount val="11"/>
                <c:pt idx="0">
                  <c:v>1.3421499999999999E-2</c:v>
                </c:pt>
                <c:pt idx="1">
                  <c:v>1.18134E-2</c:v>
                </c:pt>
                <c:pt idx="2">
                  <c:v>3.2582100000000003E-2</c:v>
                </c:pt>
                <c:pt idx="3">
                  <c:v>5.9024800000000002E-2</c:v>
                </c:pt>
                <c:pt idx="4">
                  <c:v>0.1444242</c:v>
                </c:pt>
                <c:pt idx="5">
                  <c:v>0.38866689999999998</c:v>
                </c:pt>
                <c:pt idx="6">
                  <c:v>0.78426819999999997</c:v>
                </c:pt>
                <c:pt idx="7">
                  <c:v>3.2697075999999998</c:v>
                </c:pt>
                <c:pt idx="8">
                  <c:v>7.0635417</c:v>
                </c:pt>
                <c:pt idx="9">
                  <c:v>14.659591000000001</c:v>
                </c:pt>
                <c:pt idx="10">
                  <c:v>31.556121699999998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2D-144C-BCB8-F28F9841834F}"/>
            </c:ext>
          </c:extLst>
        </c:ser>
        <c:ser>
          <c:idx val="7"/>
          <c:order val="4"/>
          <c:tx>
            <c:v>MS: Average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3.2043998344141102E-2"/>
                  <c:y val="-3.462501922097523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82D-144C-BCB8-F28F984183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'Quicksort Vs Mergesort (2)'!$A$2:$A$12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'Quicksort Vs Mergesort (2)'!$F$2:$F$12</c:f>
              <c:numCache>
                <c:formatCode>General</c:formatCode>
                <c:ptCount val="11"/>
                <c:pt idx="0">
                  <c:v>3.54603E-2</c:v>
                </c:pt>
                <c:pt idx="1">
                  <c:v>1.21484E-2</c:v>
                </c:pt>
                <c:pt idx="2">
                  <c:v>2.82455E-2</c:v>
                </c:pt>
                <c:pt idx="3">
                  <c:v>6.0948700000000001E-2</c:v>
                </c:pt>
                <c:pt idx="4">
                  <c:v>0.1298308</c:v>
                </c:pt>
                <c:pt idx="5">
                  <c:v>0.31776799999999999</c:v>
                </c:pt>
                <c:pt idx="6">
                  <c:v>0.84284210000000004</c:v>
                </c:pt>
                <c:pt idx="7">
                  <c:v>3.2368477000000002</c:v>
                </c:pt>
                <c:pt idx="8">
                  <c:v>7.6065946999999996</c:v>
                </c:pt>
                <c:pt idx="9">
                  <c:v>18.2636371</c:v>
                </c:pt>
                <c:pt idx="10">
                  <c:v>40.113109700000003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2D-144C-BCB8-F28F9841834F}"/>
            </c:ext>
          </c:extLst>
        </c:ser>
        <c:ser>
          <c:idx val="8"/>
          <c:order val="5"/>
          <c:tx>
            <c:v>MS: Worst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3.418026490041718E-2"/>
                  <c:y val="6.23250345977554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82D-144C-BCB8-F28F984183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'Quicksort Vs Mergesort (2)'!$A$2:$A$12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'Quicksort Vs Mergesort (2)'!$G$2:$G$12</c:f>
              <c:numCache>
                <c:formatCode>General</c:formatCode>
                <c:ptCount val="11"/>
                <c:pt idx="0">
                  <c:v>2.30642E-2</c:v>
                </c:pt>
                <c:pt idx="1">
                  <c:v>1.20719E-2</c:v>
                </c:pt>
                <c:pt idx="2">
                  <c:v>2.88933E-2</c:v>
                </c:pt>
                <c:pt idx="3">
                  <c:v>6.0079100000000003E-2</c:v>
                </c:pt>
                <c:pt idx="4">
                  <c:v>0.12958030000000001</c:v>
                </c:pt>
                <c:pt idx="5">
                  <c:v>0.28413519999999998</c:v>
                </c:pt>
                <c:pt idx="6">
                  <c:v>0.90502479999999996</c:v>
                </c:pt>
                <c:pt idx="7">
                  <c:v>3.1608881000000002</c:v>
                </c:pt>
                <c:pt idx="8">
                  <c:v>6.8300795000000001</c:v>
                </c:pt>
                <c:pt idx="9">
                  <c:v>14.636404799999999</c:v>
                </c:pt>
                <c:pt idx="10">
                  <c:v>31.698788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82D-144C-BCB8-F28F9841834F}"/>
            </c:ext>
          </c:extLst>
        </c:ser>
        <c:ser>
          <c:idx val="2"/>
          <c:order val="6"/>
          <c:tx>
            <c:v>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'Quicksort Vs Mergesort (2)'!$A$2:$A$12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'Quicksort Vs Mergesort (2)'!$H$2:$H$12</c:f>
              <c:numCache>
                <c:formatCode>0.0000</c:formatCode>
                <c:ptCount val="11"/>
                <c:pt idx="0">
                  <c:v>5.1200000000000004E-3</c:v>
                </c:pt>
                <c:pt idx="1">
                  <c:v>1.0240000000000001E-2</c:v>
                </c:pt>
                <c:pt idx="2">
                  <c:v>2.0480000000000002E-2</c:v>
                </c:pt>
                <c:pt idx="3">
                  <c:v>4.0960000000000003E-2</c:v>
                </c:pt>
                <c:pt idx="4">
                  <c:v>8.1920000000000007E-2</c:v>
                </c:pt>
                <c:pt idx="5">
                  <c:v>0.16384000000000001</c:v>
                </c:pt>
                <c:pt idx="6">
                  <c:v>0.32768000000000003</c:v>
                </c:pt>
                <c:pt idx="7">
                  <c:v>0.65536000000000005</c:v>
                </c:pt>
                <c:pt idx="8">
                  <c:v>1.3107200000000001</c:v>
                </c:pt>
                <c:pt idx="9">
                  <c:v>2.6214400000000002</c:v>
                </c:pt>
                <c:pt idx="10">
                  <c:v>5.2428800000000004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82D-144C-BCB8-F28F9841834F}"/>
            </c:ext>
          </c:extLst>
        </c:ser>
        <c:ser>
          <c:idx val="1"/>
          <c:order val="7"/>
          <c:tx>
            <c:v>nlog(n)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'Quicksort Vs Mergesort (2)'!$A$2:$A$12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'Quicksort Vs Mergesort (2)'!$I$2:$I$12</c:f>
              <c:numCache>
                <c:formatCode>0.0000</c:formatCode>
                <c:ptCount val="11"/>
                <c:pt idx="0">
                  <c:v>3.1744E-3</c:v>
                </c:pt>
                <c:pt idx="1">
                  <c:v>6.9836799999999999E-3</c:v>
                </c:pt>
                <c:pt idx="2">
                  <c:v>1.5237120000000002E-2</c:v>
                </c:pt>
                <c:pt idx="3">
                  <c:v>3.3013760000000003E-2</c:v>
                </c:pt>
                <c:pt idx="4">
                  <c:v>7.1106559999999999E-2</c:v>
                </c:pt>
                <c:pt idx="5">
                  <c:v>0.15237120000000001</c:v>
                </c:pt>
                <c:pt idx="6">
                  <c:v>0.32505856</c:v>
                </c:pt>
                <c:pt idx="7">
                  <c:v>0.69074944000000005</c:v>
                </c:pt>
                <c:pt idx="8">
                  <c:v>1.4627635200000002</c:v>
                </c:pt>
                <c:pt idx="9">
                  <c:v>3.0880563199999997</c:v>
                </c:pt>
                <c:pt idx="10">
                  <c:v>6.5011711999999999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82D-144C-BCB8-F28F9841834F}"/>
            </c:ext>
          </c:extLst>
        </c:ser>
        <c:ser>
          <c:idx val="3"/>
          <c:order val="8"/>
          <c:tx>
            <c:v>n^2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'Quicksort Vs Mergesort (2)'!$A$2:$A$12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'Quicksort Vs Mergesort (2)'!$J$2:$J$12</c:f>
              <c:numCache>
                <c:formatCode>0.0000</c:formatCode>
                <c:ptCount val="11"/>
                <c:pt idx="0">
                  <c:v>1.4680063999999998E-4</c:v>
                </c:pt>
                <c:pt idx="1">
                  <c:v>5.8720255999999992E-4</c:v>
                </c:pt>
                <c:pt idx="2">
                  <c:v>2.3488102399999997E-3</c:v>
                </c:pt>
                <c:pt idx="3">
                  <c:v>9.3952409599999988E-3</c:v>
                </c:pt>
                <c:pt idx="4">
                  <c:v>3.7580963839999995E-2</c:v>
                </c:pt>
                <c:pt idx="5">
                  <c:v>0.15032385535999998</c:v>
                </c:pt>
                <c:pt idx="6">
                  <c:v>0.60129542143999992</c:v>
                </c:pt>
                <c:pt idx="7">
                  <c:v>2.4051816857599997</c:v>
                </c:pt>
                <c:pt idx="8">
                  <c:v>9.6207267430399988</c:v>
                </c:pt>
                <c:pt idx="9">
                  <c:v>38.482906972159995</c:v>
                </c:pt>
                <c:pt idx="10">
                  <c:v>153.93162788863998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82D-144C-BCB8-F28F9841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495663"/>
        <c:axId val="1890984927"/>
      </c:scatterChart>
      <c:valAx>
        <c:axId val="188949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ArrayList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84927"/>
        <c:crosses val="autoZero"/>
        <c:crossBetween val="midCat"/>
      </c:valAx>
      <c:valAx>
        <c:axId val="189098492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10808</xdr:colOff>
      <xdr:row>13</xdr:row>
      <xdr:rowOff>202391</xdr:rowOff>
    </xdr:from>
    <xdr:to>
      <xdr:col>10</xdr:col>
      <xdr:colOff>50259</xdr:colOff>
      <xdr:row>32</xdr:row>
      <xdr:rowOff>9459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AB2E5D-4F93-A74E-A243-FFBE72285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10808</xdr:colOff>
      <xdr:row>13</xdr:row>
      <xdr:rowOff>202391</xdr:rowOff>
    </xdr:from>
    <xdr:to>
      <xdr:col>10</xdr:col>
      <xdr:colOff>50259</xdr:colOff>
      <xdr:row>32</xdr:row>
      <xdr:rowOff>9459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CD133-36EB-7C4F-A233-9C52EA56C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10808</xdr:colOff>
      <xdr:row>13</xdr:row>
      <xdr:rowOff>202391</xdr:rowOff>
    </xdr:from>
    <xdr:to>
      <xdr:col>10</xdr:col>
      <xdr:colOff>50259</xdr:colOff>
      <xdr:row>32</xdr:row>
      <xdr:rowOff>9459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D5E58-52BE-AD4F-9060-60ED72B21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674FF-CCDE-E14E-AC12-71F50906D213}">
  <dimension ref="A1:T42"/>
  <sheetViews>
    <sheetView zoomScale="120" zoomScaleNormal="120" workbookViewId="0">
      <selection activeCell="I6" sqref="I6"/>
    </sheetView>
  </sheetViews>
  <sheetFormatPr baseColWidth="10" defaultRowHeight="16" x14ac:dyDescent="0.2"/>
  <cols>
    <col min="3" max="3" width="11.83203125" customWidth="1"/>
    <col min="7" max="7" width="12.5" bestFit="1" customWidth="1"/>
    <col min="12" max="20" width="10.83203125" style="6"/>
  </cols>
  <sheetData>
    <row r="1" spans="1:20" x14ac:dyDescent="0.2">
      <c r="A1" t="s">
        <v>3</v>
      </c>
      <c r="B1" t="s">
        <v>4</v>
      </c>
      <c r="C1" t="s">
        <v>8</v>
      </c>
      <c r="D1" t="s">
        <v>5</v>
      </c>
      <c r="E1" t="s">
        <v>6</v>
      </c>
      <c r="F1" t="s">
        <v>9</v>
      </c>
      <c r="G1" t="s">
        <v>7</v>
      </c>
      <c r="L1" s="5" t="s">
        <v>1</v>
      </c>
      <c r="M1" s="5"/>
    </row>
    <row r="2" spans="1:20" x14ac:dyDescent="0.2">
      <c r="A2" s="1">
        <v>1024</v>
      </c>
      <c r="B2" s="7">
        <v>1.40053E-2</v>
      </c>
      <c r="C2" s="7">
        <v>1.5411599999999999E-2</v>
      </c>
      <c r="D2" s="7">
        <v>1.5592E-2</v>
      </c>
      <c r="E2" s="7">
        <f t="shared" ref="E2:E12" si="0">1.7*(A2)/100000</f>
        <v>1.7408E-2</v>
      </c>
      <c r="F2" s="10">
        <f>1.6*(A2*LOG(A2,2))/1000000</f>
        <v>1.6383999999999999E-2</v>
      </c>
      <c r="G2" s="10">
        <f t="shared" ref="G2:G12" si="1">0.5*(A2*A2)/1000000000</f>
        <v>5.2428800000000003E-4</v>
      </c>
      <c r="L2" s="6">
        <v>1024</v>
      </c>
      <c r="M2" s="6">
        <v>1.40053E-2</v>
      </c>
    </row>
    <row r="3" spans="1:20" x14ac:dyDescent="0.2">
      <c r="A3" s="1">
        <v>2048</v>
      </c>
      <c r="B3" s="7">
        <v>2.3913799999999999E-2</v>
      </c>
      <c r="C3" s="7">
        <v>2.3681899999999999E-2</v>
      </c>
      <c r="D3" s="7">
        <v>2.2955900000000001E-2</v>
      </c>
      <c r="E3" s="7">
        <f t="shared" si="0"/>
        <v>3.4816E-2</v>
      </c>
      <c r="F3" s="10">
        <f t="shared" ref="F3:F11" si="2">1.1*(A3*LOG(A3,2))/1000000</f>
        <v>2.4780800000000002E-2</v>
      </c>
      <c r="G3" s="10">
        <f t="shared" si="1"/>
        <v>2.0971520000000001E-3</v>
      </c>
      <c r="L3" s="6">
        <v>2048</v>
      </c>
      <c r="M3" s="6">
        <v>2.3913799999999999E-2</v>
      </c>
    </row>
    <row r="4" spans="1:20" x14ac:dyDescent="0.2">
      <c r="A4" s="1">
        <v>4096</v>
      </c>
      <c r="B4" s="7">
        <v>5.0755099999999997E-2</v>
      </c>
      <c r="C4" s="7">
        <v>5.13056E-2</v>
      </c>
      <c r="D4" s="7">
        <v>5.1825799999999998E-2</v>
      </c>
      <c r="E4" s="7">
        <f t="shared" si="0"/>
        <v>6.9631999999999999E-2</v>
      </c>
      <c r="F4" s="10">
        <f t="shared" si="2"/>
        <v>5.4067200000000003E-2</v>
      </c>
      <c r="G4" s="10">
        <f t="shared" si="1"/>
        <v>8.3886080000000005E-3</v>
      </c>
      <c r="K4" s="1"/>
      <c r="L4" s="6">
        <v>4096</v>
      </c>
      <c r="M4" s="6">
        <v>5.0755099999999997E-2</v>
      </c>
    </row>
    <row r="5" spans="1:20" x14ac:dyDescent="0.2">
      <c r="A5" s="1">
        <v>8192</v>
      </c>
      <c r="B5" s="7">
        <v>0.1120203</v>
      </c>
      <c r="C5" s="7">
        <v>0.1114798</v>
      </c>
      <c r="D5" s="7">
        <v>0.11081050000000001</v>
      </c>
      <c r="E5" s="7">
        <f t="shared" si="0"/>
        <v>0.139264</v>
      </c>
      <c r="F5" s="10">
        <f t="shared" si="2"/>
        <v>0.1171456</v>
      </c>
      <c r="G5" s="10">
        <f t="shared" si="1"/>
        <v>3.3554432000000002E-2</v>
      </c>
      <c r="K5" s="1"/>
      <c r="L5" s="6">
        <v>8192</v>
      </c>
      <c r="M5" s="6">
        <v>0.1120203</v>
      </c>
    </row>
    <row r="6" spans="1:20" x14ac:dyDescent="0.2">
      <c r="A6" s="1">
        <v>16384</v>
      </c>
      <c r="B6" s="7">
        <v>0.24681510000000001</v>
      </c>
      <c r="C6" s="7">
        <v>0.2437626</v>
      </c>
      <c r="D6" s="7">
        <v>0.2415552</v>
      </c>
      <c r="E6" s="7">
        <f t="shared" si="0"/>
        <v>0.278528</v>
      </c>
      <c r="F6" s="10">
        <f t="shared" si="2"/>
        <v>0.25231360000000003</v>
      </c>
      <c r="G6" s="10">
        <f t="shared" si="1"/>
        <v>0.13421772800000001</v>
      </c>
      <c r="K6" s="1"/>
      <c r="L6" s="6">
        <v>16384</v>
      </c>
      <c r="M6" s="6">
        <v>0.24681510000000001</v>
      </c>
    </row>
    <row r="7" spans="1:20" x14ac:dyDescent="0.2">
      <c r="A7" s="8">
        <v>32768</v>
      </c>
      <c r="B7" s="9">
        <v>0.55637669999999995</v>
      </c>
      <c r="C7" s="9">
        <v>0.5315164</v>
      </c>
      <c r="D7" s="9">
        <v>0.51157359999999996</v>
      </c>
      <c r="E7" s="9">
        <f>1.7*(A7)/100000</f>
        <v>0.557056</v>
      </c>
      <c r="F7" s="9">
        <f>1.1*(A7*LOG(A7,2))/1000000</f>
        <v>0.54067200000000004</v>
      </c>
      <c r="G7" s="9">
        <f>0.5*(A7*A7)/1000000000</f>
        <v>0.53687091200000003</v>
      </c>
      <c r="K7" s="1"/>
      <c r="L7" s="6">
        <v>32768</v>
      </c>
      <c r="M7" s="6">
        <v>0.55637669999999995</v>
      </c>
    </row>
    <row r="8" spans="1:20" x14ac:dyDescent="0.2">
      <c r="A8" s="1">
        <v>65536</v>
      </c>
      <c r="B8" s="7">
        <v>1.1557732999999999</v>
      </c>
      <c r="C8" s="7">
        <v>1.1201641</v>
      </c>
      <c r="D8" s="7">
        <v>1.1004364</v>
      </c>
      <c r="E8" s="7">
        <f t="shared" si="0"/>
        <v>1.114112</v>
      </c>
      <c r="F8" s="10">
        <f t="shared" si="2"/>
        <v>1.1534336000000001</v>
      </c>
      <c r="G8" s="10">
        <f t="shared" si="1"/>
        <v>2.1474836480000001</v>
      </c>
      <c r="K8" s="1"/>
      <c r="L8" s="6">
        <v>65536</v>
      </c>
      <c r="M8" s="6">
        <v>1.1557732999999999</v>
      </c>
    </row>
    <row r="9" spans="1:20" x14ac:dyDescent="0.2">
      <c r="A9" s="1">
        <v>131072</v>
      </c>
      <c r="B9" s="7">
        <v>2.7494836</v>
      </c>
      <c r="C9" s="7">
        <v>2.8195513999999999</v>
      </c>
      <c r="D9" s="7">
        <v>2.7470959000000001</v>
      </c>
      <c r="E9" s="7">
        <f t="shared" si="0"/>
        <v>2.228224</v>
      </c>
      <c r="F9" s="10">
        <f t="shared" si="2"/>
        <v>2.4510464000000005</v>
      </c>
      <c r="G9" s="10">
        <f t="shared" si="1"/>
        <v>8.5899345920000005</v>
      </c>
      <c r="K9" s="1"/>
      <c r="L9" s="6">
        <v>131072</v>
      </c>
      <c r="M9" s="6">
        <v>2.7494836</v>
      </c>
    </row>
    <row r="10" spans="1:20" s="11" customFormat="1" x14ac:dyDescent="0.2">
      <c r="A10" s="1">
        <v>262144</v>
      </c>
      <c r="B10" s="10">
        <v>6.7257357000000004</v>
      </c>
      <c r="C10" s="10">
        <v>6.5489533</v>
      </c>
      <c r="D10" s="10">
        <v>6.3198007</v>
      </c>
      <c r="E10" s="7">
        <f t="shared" si="0"/>
        <v>4.456448</v>
      </c>
      <c r="F10" s="10">
        <f t="shared" si="2"/>
        <v>5.1904512</v>
      </c>
      <c r="G10" s="10">
        <f t="shared" si="1"/>
        <v>34.359738368000002</v>
      </c>
      <c r="K10" s="1"/>
      <c r="L10" s="12">
        <v>262144</v>
      </c>
      <c r="M10" s="12">
        <v>6.7257357000000004</v>
      </c>
      <c r="N10" s="12"/>
      <c r="O10" s="12"/>
      <c r="P10" s="12"/>
      <c r="Q10" s="12"/>
      <c r="R10" s="12"/>
      <c r="S10" s="12"/>
      <c r="T10" s="12"/>
    </row>
    <row r="11" spans="1:20" s="11" customFormat="1" x14ac:dyDescent="0.2">
      <c r="A11" s="1">
        <v>524288</v>
      </c>
      <c r="B11" s="10">
        <v>16.366121</v>
      </c>
      <c r="C11" s="10">
        <v>15.935307699999999</v>
      </c>
      <c r="D11" s="10">
        <v>15.3908051</v>
      </c>
      <c r="E11" s="10">
        <f t="shared" si="0"/>
        <v>8.9128959999999999</v>
      </c>
      <c r="F11" s="10">
        <f t="shared" si="2"/>
        <v>10.957619200000002</v>
      </c>
      <c r="G11" s="10">
        <f t="shared" si="1"/>
        <v>137.43895347200001</v>
      </c>
      <c r="K11" s="1"/>
      <c r="L11" s="12">
        <v>524288</v>
      </c>
      <c r="M11" s="12">
        <v>16.366121</v>
      </c>
      <c r="N11" s="12"/>
      <c r="O11" s="12"/>
      <c r="P11" s="12"/>
      <c r="Q11" s="12"/>
      <c r="R11" s="12"/>
      <c r="S11" s="12"/>
      <c r="T11" s="12"/>
    </row>
    <row r="12" spans="1:20" x14ac:dyDescent="0.2">
      <c r="A12" s="1">
        <v>1048576</v>
      </c>
      <c r="B12" s="7">
        <v>34.946340800000002</v>
      </c>
      <c r="C12" s="7">
        <v>33.504009199999999</v>
      </c>
      <c r="D12" s="7">
        <v>32.946974699999998</v>
      </c>
      <c r="E12" s="7">
        <f t="shared" si="0"/>
        <v>17.825792</v>
      </c>
      <c r="F12" s="10">
        <f>1.1*(A12*LOG(A12,2))/1000000</f>
        <v>23.068671999999999</v>
      </c>
      <c r="G12" s="10">
        <f t="shared" si="1"/>
        <v>549.75581388800003</v>
      </c>
      <c r="L12" s="6">
        <v>1048576</v>
      </c>
      <c r="M12" s="6">
        <v>34.946340800000002</v>
      </c>
    </row>
    <row r="13" spans="1:20" x14ac:dyDescent="0.2">
      <c r="A13" s="1"/>
      <c r="C13" s="1"/>
      <c r="E13" s="4"/>
    </row>
    <row r="14" spans="1:20" x14ac:dyDescent="0.2">
      <c r="A14" s="1"/>
      <c r="C14" s="1"/>
      <c r="E14" s="4"/>
      <c r="L14" s="5" t="s">
        <v>2</v>
      </c>
      <c r="M14" s="5"/>
    </row>
    <row r="15" spans="1:20" x14ac:dyDescent="0.2">
      <c r="A15" s="1"/>
      <c r="C15" s="1"/>
      <c r="E15" s="4"/>
      <c r="L15" s="6">
        <v>1024</v>
      </c>
      <c r="M15" s="6">
        <v>1.5411599999999999E-2</v>
      </c>
    </row>
    <row r="16" spans="1:20" x14ac:dyDescent="0.2">
      <c r="A16" s="1"/>
      <c r="C16" s="5"/>
      <c r="E16" s="4"/>
      <c r="L16" s="6">
        <v>2048</v>
      </c>
      <c r="M16" s="6">
        <v>2.3681899999999999E-2</v>
      </c>
    </row>
    <row r="17" spans="2:13" x14ac:dyDescent="0.2">
      <c r="C17" s="5"/>
      <c r="E17" s="4"/>
      <c r="L17" s="6">
        <v>4096</v>
      </c>
      <c r="M17" s="6">
        <v>5.13056E-2</v>
      </c>
    </row>
    <row r="18" spans="2:13" x14ac:dyDescent="0.2">
      <c r="C18" s="5"/>
      <c r="E18" s="4"/>
      <c r="K18" s="4"/>
      <c r="L18" s="6">
        <v>8192</v>
      </c>
      <c r="M18" s="6">
        <v>0.1114798</v>
      </c>
    </row>
    <row r="19" spans="2:13" x14ac:dyDescent="0.2">
      <c r="C19" s="5"/>
      <c r="E19" s="4"/>
      <c r="K19" s="4"/>
      <c r="L19" s="6">
        <v>16384</v>
      </c>
      <c r="M19" s="6">
        <v>0.2437626</v>
      </c>
    </row>
    <row r="20" spans="2:13" x14ac:dyDescent="0.2">
      <c r="C20" s="5"/>
      <c r="E20" s="4"/>
      <c r="K20" s="4"/>
      <c r="L20" s="6">
        <v>32768</v>
      </c>
      <c r="M20" s="6">
        <v>0.5315164</v>
      </c>
    </row>
    <row r="21" spans="2:13" x14ac:dyDescent="0.2">
      <c r="C21" s="5"/>
      <c r="E21" s="4"/>
      <c r="K21" s="4"/>
      <c r="L21" s="6">
        <v>65536</v>
      </c>
      <c r="M21" s="6">
        <v>1.1201641</v>
      </c>
    </row>
    <row r="22" spans="2:13" x14ac:dyDescent="0.2">
      <c r="K22" s="4"/>
      <c r="L22" s="6">
        <v>131072</v>
      </c>
      <c r="M22" s="6">
        <v>2.8195513999999999</v>
      </c>
    </row>
    <row r="23" spans="2:13" x14ac:dyDescent="0.2">
      <c r="C23" s="3"/>
      <c r="K23" s="4"/>
      <c r="L23" s="6">
        <v>262144</v>
      </c>
      <c r="M23" s="6">
        <v>6.5489533</v>
      </c>
    </row>
    <row r="24" spans="2:13" x14ac:dyDescent="0.2">
      <c r="K24" s="4"/>
      <c r="L24" s="6">
        <v>524288</v>
      </c>
      <c r="M24" s="6">
        <v>15.935307699999999</v>
      </c>
    </row>
    <row r="25" spans="2:13" x14ac:dyDescent="0.2">
      <c r="B25" s="2"/>
      <c r="C25" s="3"/>
      <c r="D25" s="1"/>
      <c r="K25" s="4"/>
      <c r="L25" s="6">
        <v>1048576</v>
      </c>
      <c r="M25" s="6">
        <v>33.504009199999999</v>
      </c>
    </row>
    <row r="26" spans="2:13" x14ac:dyDescent="0.2">
      <c r="B26" s="1"/>
      <c r="D26" s="1"/>
      <c r="K26" s="4"/>
    </row>
    <row r="27" spans="2:13" x14ac:dyDescent="0.2">
      <c r="B27" s="2"/>
      <c r="C27" s="3"/>
      <c r="D27" s="1"/>
      <c r="K27" s="4"/>
      <c r="L27" s="5" t="s">
        <v>0</v>
      </c>
      <c r="M27" s="5"/>
    </row>
    <row r="28" spans="2:13" x14ac:dyDescent="0.2">
      <c r="B28" s="1"/>
      <c r="D28" s="1"/>
      <c r="K28" s="4"/>
      <c r="L28" s="6">
        <v>1024</v>
      </c>
      <c r="M28" s="6">
        <v>1.5592E-2</v>
      </c>
    </row>
    <row r="29" spans="2:13" x14ac:dyDescent="0.2">
      <c r="B29" s="2"/>
      <c r="C29" s="3"/>
      <c r="D29" s="1"/>
      <c r="L29" s="6">
        <v>2048</v>
      </c>
      <c r="M29" s="6">
        <v>2.2955900000000001E-2</v>
      </c>
    </row>
    <row r="30" spans="2:13" x14ac:dyDescent="0.2">
      <c r="B30" s="1"/>
      <c r="D30" s="1"/>
      <c r="L30" s="6">
        <v>4096</v>
      </c>
      <c r="M30" s="6">
        <v>5.1825799999999998E-2</v>
      </c>
    </row>
    <row r="31" spans="2:13" x14ac:dyDescent="0.2">
      <c r="B31" s="2"/>
      <c r="C31" s="3"/>
      <c r="D31" s="1"/>
      <c r="L31" s="6">
        <v>8192</v>
      </c>
      <c r="M31" s="6">
        <v>0.11081050000000001</v>
      </c>
    </row>
    <row r="32" spans="2:13" x14ac:dyDescent="0.2">
      <c r="B32" s="1"/>
      <c r="D32" s="1"/>
      <c r="L32" s="6">
        <v>16384</v>
      </c>
      <c r="M32" s="6">
        <v>0.2415552</v>
      </c>
    </row>
    <row r="33" spans="2:13" x14ac:dyDescent="0.2">
      <c r="B33" s="2"/>
      <c r="C33" s="3"/>
      <c r="D33" s="1"/>
      <c r="L33" s="6">
        <v>32768</v>
      </c>
      <c r="M33" s="6">
        <v>0.51157359999999996</v>
      </c>
    </row>
    <row r="34" spans="2:13" x14ac:dyDescent="0.2">
      <c r="B34" s="1"/>
      <c r="D34" s="1"/>
      <c r="L34" s="6">
        <v>65536</v>
      </c>
      <c r="M34" s="6">
        <v>1.1004364</v>
      </c>
    </row>
    <row r="35" spans="2:13" x14ac:dyDescent="0.2">
      <c r="B35" s="2"/>
      <c r="C35" s="3"/>
      <c r="D35" s="1"/>
      <c r="L35" s="6">
        <v>131072</v>
      </c>
      <c r="M35" s="6">
        <v>2.7470959000000001</v>
      </c>
    </row>
    <row r="36" spans="2:13" x14ac:dyDescent="0.2">
      <c r="B36" s="1"/>
      <c r="D36" s="1"/>
      <c r="L36" s="6">
        <v>262144</v>
      </c>
      <c r="M36" s="6">
        <v>6.3198007</v>
      </c>
    </row>
    <row r="37" spans="2:13" x14ac:dyDescent="0.2">
      <c r="B37" s="2"/>
      <c r="C37" s="3"/>
      <c r="L37" s="6">
        <v>524288</v>
      </c>
      <c r="M37" s="6">
        <v>15.3908051</v>
      </c>
    </row>
    <row r="38" spans="2:13" x14ac:dyDescent="0.2">
      <c r="B38" s="1"/>
      <c r="L38" s="6">
        <v>1048576</v>
      </c>
      <c r="M38" s="6">
        <v>32.946974699999998</v>
      </c>
    </row>
    <row r="39" spans="2:13" x14ac:dyDescent="0.2">
      <c r="B39" s="2"/>
      <c r="C39" s="3"/>
    </row>
    <row r="40" spans="2:13" x14ac:dyDescent="0.2">
      <c r="B40" s="1"/>
    </row>
    <row r="41" spans="2:13" x14ac:dyDescent="0.2">
      <c r="B41" s="2"/>
      <c r="C41" s="3"/>
    </row>
    <row r="42" spans="2:13" x14ac:dyDescent="0.2">
      <c r="B42" s="1"/>
    </row>
  </sheetData>
  <sortState ref="L28:M38">
    <sortCondition ref="L28:L38"/>
  </sortState>
  <dataConsolidate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3969B-5976-2F47-8533-5F7D1B0C1CAC}">
  <dimension ref="A1:S66"/>
  <sheetViews>
    <sheetView zoomScaleNormal="100" workbookViewId="0">
      <selection activeCell="H6" sqref="H6"/>
    </sheetView>
  </sheetViews>
  <sheetFormatPr baseColWidth="10" defaultRowHeight="16" x14ac:dyDescent="0.2"/>
  <cols>
    <col min="3" max="3" width="11.83203125" customWidth="1"/>
    <col min="7" max="7" width="12.5" bestFit="1" customWidth="1"/>
    <col min="12" max="17" width="10.83203125" style="6"/>
  </cols>
  <sheetData>
    <row r="1" spans="1:19" x14ac:dyDescent="0.2">
      <c r="A1" t="s">
        <v>3</v>
      </c>
      <c r="B1" t="s">
        <v>16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  <c r="H1" t="s">
        <v>6</v>
      </c>
      <c r="I1" t="s">
        <v>9</v>
      </c>
      <c r="J1" t="s">
        <v>7</v>
      </c>
      <c r="M1" s="1" t="s">
        <v>10</v>
      </c>
      <c r="N1" s="6" t="s">
        <v>11</v>
      </c>
      <c r="O1" s="6">
        <v>1024</v>
      </c>
      <c r="P1" s="6">
        <v>5.0694799999999998E-2</v>
      </c>
      <c r="R1" s="13"/>
      <c r="S1" s="4"/>
    </row>
    <row r="2" spans="1:19" x14ac:dyDescent="0.2">
      <c r="A2" s="1">
        <v>1024</v>
      </c>
      <c r="B2" s="6">
        <v>2.9249399999999998E-2</v>
      </c>
      <c r="C2" s="6">
        <v>2.85445E-2</v>
      </c>
      <c r="D2" s="6">
        <v>5.254E-3</v>
      </c>
      <c r="E2" s="6">
        <v>4.7458500000000001E-2</v>
      </c>
      <c r="F2" s="6">
        <v>5.0694799999999998E-2</v>
      </c>
      <c r="G2" s="6">
        <v>4.3181999999999998E-2</v>
      </c>
      <c r="H2" s="10">
        <f t="shared" ref="H2:H6" si="0">0.5*(A2)/100000</f>
        <v>5.1200000000000004E-3</v>
      </c>
      <c r="I2" s="10">
        <f t="shared" ref="I2:I12" si="1">3.1*(A2*LOG(A2,2))/10000000</f>
        <v>3.1744E-3</v>
      </c>
      <c r="J2" s="10">
        <f t="shared" ref="J2:J12" si="2">1.4*(A2*A2)/10000000000</f>
        <v>1.4680063999999998E-4</v>
      </c>
      <c r="M2" s="1" t="s">
        <v>10</v>
      </c>
      <c r="N2" s="6" t="s">
        <v>11</v>
      </c>
      <c r="O2" s="6">
        <v>2048</v>
      </c>
      <c r="P2" s="6">
        <v>0.1042459</v>
      </c>
      <c r="R2" s="13"/>
      <c r="S2" s="4"/>
    </row>
    <row r="3" spans="1:19" x14ac:dyDescent="0.2">
      <c r="A3" s="1">
        <v>2048</v>
      </c>
      <c r="B3" s="6">
        <v>1.21615E-2</v>
      </c>
      <c r="C3" s="6">
        <v>2.2336700000000001E-2</v>
      </c>
      <c r="D3" s="6">
        <v>1.25729E-2</v>
      </c>
      <c r="E3" s="6">
        <v>9.4745300000000005E-2</v>
      </c>
      <c r="F3" s="6">
        <v>0.1042459</v>
      </c>
      <c r="G3" s="6">
        <v>9.7915699999999994E-2</v>
      </c>
      <c r="H3" s="10">
        <f t="shared" si="0"/>
        <v>1.0240000000000001E-2</v>
      </c>
      <c r="I3" s="10">
        <f t="shared" si="1"/>
        <v>6.9836799999999999E-3</v>
      </c>
      <c r="J3" s="10">
        <f t="shared" si="2"/>
        <v>5.8720255999999992E-4</v>
      </c>
      <c r="M3" s="1" t="s">
        <v>10</v>
      </c>
      <c r="N3" s="6" t="s">
        <v>11</v>
      </c>
      <c r="O3" s="6">
        <v>4096</v>
      </c>
      <c r="P3" s="6">
        <v>8.8738499999999998E-2</v>
      </c>
      <c r="R3" s="13"/>
      <c r="S3" s="4"/>
    </row>
    <row r="4" spans="1:19" x14ac:dyDescent="0.2">
      <c r="A4" s="1">
        <v>4096</v>
      </c>
      <c r="B4" s="6">
        <v>2.62609E-2</v>
      </c>
      <c r="C4" s="6">
        <v>6.8790900000000002E-2</v>
      </c>
      <c r="D4" s="6">
        <v>2.58327E-2</v>
      </c>
      <c r="E4" s="6">
        <v>0.1002812</v>
      </c>
      <c r="F4" s="6">
        <v>8.8738499999999998E-2</v>
      </c>
      <c r="G4" s="6">
        <v>4.14717E-2</v>
      </c>
      <c r="H4" s="10">
        <f t="shared" si="0"/>
        <v>2.0480000000000002E-2</v>
      </c>
      <c r="I4" s="10">
        <f t="shared" si="1"/>
        <v>1.5237120000000002E-2</v>
      </c>
      <c r="J4" s="10">
        <f t="shared" si="2"/>
        <v>2.3488102399999997E-3</v>
      </c>
      <c r="K4" s="1"/>
      <c r="M4" s="1" t="s">
        <v>10</v>
      </c>
      <c r="N4" s="12" t="s">
        <v>11</v>
      </c>
      <c r="O4" s="12">
        <v>8192</v>
      </c>
      <c r="P4" s="12">
        <v>6.5686099999999997E-2</v>
      </c>
      <c r="R4" s="13"/>
      <c r="S4" s="4"/>
    </row>
    <row r="5" spans="1:19" x14ac:dyDescent="0.2">
      <c r="A5" s="1">
        <v>8192</v>
      </c>
      <c r="B5" s="6">
        <v>5.6439599999999999E-2</v>
      </c>
      <c r="C5" s="6">
        <v>0.1086429</v>
      </c>
      <c r="D5" s="6">
        <v>3.1758799999999997E-2</v>
      </c>
      <c r="E5" s="6">
        <v>6.8317600000000006E-2</v>
      </c>
      <c r="F5" s="12">
        <v>6.5686099999999997E-2</v>
      </c>
      <c r="G5" s="6">
        <v>6.4114599999999994E-2</v>
      </c>
      <c r="H5" s="10">
        <f t="shared" si="0"/>
        <v>4.0960000000000003E-2</v>
      </c>
      <c r="I5" s="10">
        <f t="shared" si="1"/>
        <v>3.3013760000000003E-2</v>
      </c>
      <c r="J5" s="10">
        <f t="shared" si="2"/>
        <v>9.3952409599999988E-3</v>
      </c>
      <c r="K5" s="1"/>
      <c r="M5" s="1" t="s">
        <v>10</v>
      </c>
      <c r="N5" s="6" t="s">
        <v>11</v>
      </c>
      <c r="O5" s="6">
        <v>16384</v>
      </c>
      <c r="P5" s="6">
        <v>0.14115539999999999</v>
      </c>
      <c r="R5" s="13"/>
      <c r="S5" s="4"/>
    </row>
    <row r="6" spans="1:19" x14ac:dyDescent="0.2">
      <c r="A6" s="1">
        <v>16384</v>
      </c>
      <c r="B6" s="6">
        <v>7.2428000000000006E-2</v>
      </c>
      <c r="C6" s="6">
        <v>0.2238298</v>
      </c>
      <c r="D6" s="6">
        <v>7.1267200000000003E-2</v>
      </c>
      <c r="E6" s="6">
        <v>0.14686750000000001</v>
      </c>
      <c r="F6" s="6">
        <v>0.14115539999999999</v>
      </c>
      <c r="G6" s="6">
        <v>0.142846</v>
      </c>
      <c r="H6" s="10">
        <f t="shared" si="0"/>
        <v>8.1920000000000007E-2</v>
      </c>
      <c r="I6" s="10">
        <f t="shared" si="1"/>
        <v>7.1106559999999999E-2</v>
      </c>
      <c r="J6" s="10">
        <f t="shared" si="2"/>
        <v>3.7580963839999995E-2</v>
      </c>
      <c r="K6" s="1"/>
      <c r="M6" s="1" t="s">
        <v>10</v>
      </c>
      <c r="N6" s="6" t="s">
        <v>11</v>
      </c>
      <c r="O6" s="6">
        <v>32768</v>
      </c>
      <c r="P6" s="6">
        <v>0.39008409999999999</v>
      </c>
      <c r="R6" s="13"/>
      <c r="S6" s="4"/>
    </row>
    <row r="7" spans="1:19" s="11" customFormat="1" x14ac:dyDescent="0.2">
      <c r="A7" s="8">
        <v>32768</v>
      </c>
      <c r="B7" s="16">
        <v>0.15120140000000001</v>
      </c>
      <c r="C7" s="16">
        <v>0.48976839999999999</v>
      </c>
      <c r="D7" s="16">
        <v>0.15406990000000001</v>
      </c>
      <c r="E7" s="16">
        <v>0.31310909999999997</v>
      </c>
      <c r="F7" s="16">
        <v>0.39008409999999999</v>
      </c>
      <c r="G7" s="16">
        <v>0.31057410000000002</v>
      </c>
      <c r="H7" s="9">
        <f>0.5*(A7)/100000</f>
        <v>0.16384000000000001</v>
      </c>
      <c r="I7" s="9">
        <f>3.1*(A7*LOG(A7,2))/10000000</f>
        <v>0.15237120000000001</v>
      </c>
      <c r="J7" s="9">
        <f>1.4*(A7*A7)/10000000000</f>
        <v>0.15032385535999998</v>
      </c>
      <c r="K7" s="1"/>
      <c r="L7" s="12"/>
      <c r="M7" s="1" t="s">
        <v>10</v>
      </c>
      <c r="N7" s="12" t="s">
        <v>11</v>
      </c>
      <c r="O7" s="12">
        <v>65536</v>
      </c>
      <c r="P7" s="12">
        <v>0.76302239999999999</v>
      </c>
      <c r="Q7" s="12"/>
      <c r="R7" s="14"/>
      <c r="S7" s="15"/>
    </row>
    <row r="8" spans="1:19" x14ac:dyDescent="0.2">
      <c r="A8" s="1">
        <v>65536</v>
      </c>
      <c r="B8" s="6">
        <v>0.32433040000000002</v>
      </c>
      <c r="C8" s="6">
        <v>1.1172683000000001</v>
      </c>
      <c r="D8" s="6">
        <v>0.31702639999999999</v>
      </c>
      <c r="E8" s="6">
        <v>0.71871980000000002</v>
      </c>
      <c r="F8" s="12">
        <v>0.76302239999999999</v>
      </c>
      <c r="G8" s="6">
        <v>0.66879889999999997</v>
      </c>
      <c r="H8" s="10">
        <f t="shared" ref="H8:H12" si="3">0.5*(A8)/100000</f>
        <v>0.32768000000000003</v>
      </c>
      <c r="I8" s="10">
        <f t="shared" si="1"/>
        <v>0.32505856</v>
      </c>
      <c r="J8" s="10">
        <f t="shared" si="2"/>
        <v>0.60129542143999992</v>
      </c>
      <c r="K8" s="1"/>
      <c r="M8" s="1" t="s">
        <v>10</v>
      </c>
      <c r="N8" s="6" t="s">
        <v>11</v>
      </c>
      <c r="O8" s="6">
        <v>131072</v>
      </c>
      <c r="P8" s="6">
        <v>3.2311510000000001</v>
      </c>
      <c r="R8" s="13"/>
      <c r="S8" s="4"/>
    </row>
    <row r="9" spans="1:19" x14ac:dyDescent="0.2">
      <c r="A9" s="1">
        <v>131072</v>
      </c>
      <c r="B9" s="6">
        <v>0.82425990000000005</v>
      </c>
      <c r="C9" s="6">
        <v>2.7643262000000002</v>
      </c>
      <c r="D9" s="6">
        <v>0.88623350000000001</v>
      </c>
      <c r="E9" s="6">
        <v>3.2085235000000001</v>
      </c>
      <c r="F9" s="6">
        <v>3.2311510000000001</v>
      </c>
      <c r="G9" s="6">
        <v>3.2261044000000001</v>
      </c>
      <c r="H9" s="10">
        <f t="shared" si="3"/>
        <v>0.65536000000000005</v>
      </c>
      <c r="I9" s="10">
        <f t="shared" si="1"/>
        <v>0.69074944000000005</v>
      </c>
      <c r="J9" s="10">
        <f t="shared" si="2"/>
        <v>2.4051816857599997</v>
      </c>
      <c r="K9" s="1"/>
      <c r="M9" s="1" t="s">
        <v>10</v>
      </c>
      <c r="N9" s="6" t="s">
        <v>11</v>
      </c>
      <c r="O9" s="6">
        <v>262144</v>
      </c>
      <c r="P9" s="6">
        <v>7.7077160999999998</v>
      </c>
      <c r="R9" s="13"/>
      <c r="S9" s="4"/>
    </row>
    <row r="10" spans="1:19" s="11" customFormat="1" x14ac:dyDescent="0.2">
      <c r="A10" s="1">
        <v>262144</v>
      </c>
      <c r="B10" s="6">
        <v>1.7037827999999999</v>
      </c>
      <c r="C10" s="6">
        <v>5.9152364000000004</v>
      </c>
      <c r="D10" s="6">
        <v>1.7975757999999999</v>
      </c>
      <c r="E10" s="6">
        <v>6.8852608999999996</v>
      </c>
      <c r="F10" s="6">
        <v>7.7077160999999998</v>
      </c>
      <c r="G10" s="6">
        <v>7.0103887</v>
      </c>
      <c r="H10" s="10">
        <f t="shared" si="3"/>
        <v>1.3107200000000001</v>
      </c>
      <c r="I10" s="10">
        <f t="shared" si="1"/>
        <v>1.4627635200000002</v>
      </c>
      <c r="J10" s="10">
        <f t="shared" si="2"/>
        <v>9.6207267430399988</v>
      </c>
      <c r="K10" s="1"/>
      <c r="L10" s="12"/>
      <c r="M10" s="1" t="s">
        <v>10</v>
      </c>
      <c r="N10" s="6" t="s">
        <v>11</v>
      </c>
      <c r="O10" s="6">
        <v>524288</v>
      </c>
      <c r="P10" s="6">
        <v>18.197732599999998</v>
      </c>
      <c r="Q10" s="12"/>
      <c r="R10" s="14"/>
      <c r="S10" s="15"/>
    </row>
    <row r="11" spans="1:19" s="11" customFormat="1" x14ac:dyDescent="0.2">
      <c r="A11" s="1">
        <v>524288</v>
      </c>
      <c r="B11" s="6">
        <v>3.7537175</v>
      </c>
      <c r="C11" s="6">
        <v>15.232437300000001</v>
      </c>
      <c r="D11" s="6">
        <v>3.8912784</v>
      </c>
      <c r="E11" s="6">
        <v>15.766570099999999</v>
      </c>
      <c r="F11" s="6">
        <v>18.197732599999998</v>
      </c>
      <c r="G11" s="6">
        <v>16.3229282</v>
      </c>
      <c r="H11" s="10">
        <f t="shared" si="3"/>
        <v>2.6214400000000002</v>
      </c>
      <c r="I11" s="10">
        <f t="shared" si="1"/>
        <v>3.0880563199999997</v>
      </c>
      <c r="J11" s="10">
        <f t="shared" si="2"/>
        <v>38.482906972159995</v>
      </c>
      <c r="K11" s="1"/>
      <c r="L11" s="12"/>
      <c r="M11" s="1" t="s">
        <v>10</v>
      </c>
      <c r="N11" s="6" t="s">
        <v>11</v>
      </c>
      <c r="O11" s="6">
        <v>1048576</v>
      </c>
      <c r="P11" s="6">
        <v>42.879348399999998</v>
      </c>
      <c r="Q11" s="12"/>
      <c r="R11" s="14"/>
      <c r="S11" s="15"/>
    </row>
    <row r="12" spans="1:19" x14ac:dyDescent="0.2">
      <c r="A12" s="1">
        <v>1048576</v>
      </c>
      <c r="B12" s="6">
        <v>7.8501253999999996</v>
      </c>
      <c r="C12" s="6">
        <v>31.758324699999999</v>
      </c>
      <c r="D12" s="6">
        <v>8.6666392999999999</v>
      </c>
      <c r="E12" s="6">
        <v>31.4426749</v>
      </c>
      <c r="F12" s="6">
        <v>42.879348399999998</v>
      </c>
      <c r="G12" s="6">
        <v>31.505770699999999</v>
      </c>
      <c r="H12" s="10">
        <f t="shared" si="3"/>
        <v>5.2428800000000004</v>
      </c>
      <c r="I12" s="10">
        <f t="shared" si="1"/>
        <v>6.5011711999999999</v>
      </c>
      <c r="J12" s="10">
        <f t="shared" si="2"/>
        <v>153.93162788863998</v>
      </c>
      <c r="M12" s="1" t="s">
        <v>13</v>
      </c>
      <c r="N12" s="6" t="s">
        <v>11</v>
      </c>
      <c r="O12" s="6">
        <v>1024</v>
      </c>
      <c r="P12" s="6">
        <v>4.7458500000000001E-2</v>
      </c>
      <c r="R12" s="13"/>
      <c r="S12" s="4"/>
    </row>
    <row r="13" spans="1:19" x14ac:dyDescent="0.2">
      <c r="A13" s="1"/>
      <c r="C13" s="1"/>
      <c r="E13" s="4"/>
      <c r="M13" s="1" t="s">
        <v>13</v>
      </c>
      <c r="N13" s="6" t="s">
        <v>11</v>
      </c>
      <c r="O13" s="6">
        <v>2048</v>
      </c>
      <c r="P13" s="6">
        <v>9.4745300000000005E-2</v>
      </c>
      <c r="R13" s="13"/>
      <c r="S13" s="4"/>
    </row>
    <row r="14" spans="1:19" x14ac:dyDescent="0.2">
      <c r="A14" s="1"/>
      <c r="C14" s="1"/>
      <c r="E14" s="4"/>
      <c r="M14" s="1" t="s">
        <v>13</v>
      </c>
      <c r="N14" s="6" t="s">
        <v>11</v>
      </c>
      <c r="O14" s="6">
        <v>4096</v>
      </c>
      <c r="P14" s="6">
        <v>0.1002812</v>
      </c>
      <c r="R14" s="13"/>
      <c r="S14" s="4"/>
    </row>
    <row r="15" spans="1:19" x14ac:dyDescent="0.2">
      <c r="A15" s="1"/>
      <c r="C15" s="1"/>
      <c r="E15" s="4"/>
      <c r="M15" s="1" t="s">
        <v>13</v>
      </c>
      <c r="N15" s="6" t="s">
        <v>11</v>
      </c>
      <c r="O15" s="6">
        <v>8192</v>
      </c>
      <c r="P15" s="6">
        <v>6.8317600000000006E-2</v>
      </c>
      <c r="R15" s="13"/>
      <c r="S15" s="4"/>
    </row>
    <row r="16" spans="1:19" x14ac:dyDescent="0.2">
      <c r="A16" s="1"/>
      <c r="C16" s="5"/>
      <c r="E16" s="4"/>
      <c r="M16" s="1" t="s">
        <v>13</v>
      </c>
      <c r="N16" s="6" t="s">
        <v>11</v>
      </c>
      <c r="O16" s="6">
        <v>16384</v>
      </c>
      <c r="P16" s="6">
        <v>0.14686750000000001</v>
      </c>
      <c r="R16" s="13"/>
      <c r="S16" s="4"/>
    </row>
    <row r="17" spans="2:19" x14ac:dyDescent="0.2">
      <c r="C17" s="5"/>
      <c r="E17" s="4"/>
      <c r="M17" s="1" t="s">
        <v>13</v>
      </c>
      <c r="N17" s="6" t="s">
        <v>11</v>
      </c>
      <c r="O17" s="6">
        <v>32768</v>
      </c>
      <c r="P17" s="6">
        <v>0.31310909999999997</v>
      </c>
      <c r="R17" s="13"/>
      <c r="S17" s="4"/>
    </row>
    <row r="18" spans="2:19" x14ac:dyDescent="0.2">
      <c r="C18" s="5"/>
      <c r="E18" s="4"/>
      <c r="K18" s="4"/>
      <c r="M18" s="1" t="s">
        <v>13</v>
      </c>
      <c r="N18" s="6" t="s">
        <v>11</v>
      </c>
      <c r="O18" s="6">
        <v>65536</v>
      </c>
      <c r="P18" s="6">
        <v>0.71871980000000002</v>
      </c>
      <c r="R18" s="13"/>
      <c r="S18" s="4"/>
    </row>
    <row r="19" spans="2:19" x14ac:dyDescent="0.2">
      <c r="C19" s="5"/>
      <c r="E19" s="4"/>
      <c r="K19" s="4"/>
      <c r="M19" s="1" t="s">
        <v>13</v>
      </c>
      <c r="N19" s="6" t="s">
        <v>11</v>
      </c>
      <c r="O19" s="6">
        <v>131072</v>
      </c>
      <c r="P19" s="6">
        <v>3.2085235000000001</v>
      </c>
      <c r="R19" s="13"/>
      <c r="S19" s="4"/>
    </row>
    <row r="20" spans="2:19" x14ac:dyDescent="0.2">
      <c r="C20" s="5"/>
      <c r="E20" s="4"/>
      <c r="K20" s="4"/>
      <c r="M20" s="1" t="s">
        <v>13</v>
      </c>
      <c r="N20" s="6" t="s">
        <v>11</v>
      </c>
      <c r="O20" s="6">
        <v>262144</v>
      </c>
      <c r="P20" s="6">
        <v>6.8852608999999996</v>
      </c>
      <c r="R20" s="13"/>
      <c r="S20" s="4"/>
    </row>
    <row r="21" spans="2:19" x14ac:dyDescent="0.2">
      <c r="C21" s="5"/>
      <c r="E21" s="4"/>
      <c r="K21" s="4"/>
      <c r="M21" s="1" t="s">
        <v>13</v>
      </c>
      <c r="N21" s="6" t="s">
        <v>11</v>
      </c>
      <c r="O21" s="6">
        <v>524288</v>
      </c>
      <c r="P21" s="6">
        <v>15.766570099999999</v>
      </c>
      <c r="R21" s="13"/>
      <c r="S21" s="4"/>
    </row>
    <row r="22" spans="2:19" x14ac:dyDescent="0.2">
      <c r="K22" s="4"/>
      <c r="M22" s="1" t="s">
        <v>13</v>
      </c>
      <c r="N22" s="6" t="s">
        <v>11</v>
      </c>
      <c r="O22" s="6">
        <v>1048576</v>
      </c>
      <c r="P22" s="6">
        <v>31.4426749</v>
      </c>
      <c r="R22" s="13"/>
      <c r="S22" s="4"/>
    </row>
    <row r="23" spans="2:19" x14ac:dyDescent="0.2">
      <c r="C23" s="3"/>
      <c r="K23" s="4"/>
      <c r="M23" s="1" t="s">
        <v>15</v>
      </c>
      <c r="N23" s="6" t="s">
        <v>11</v>
      </c>
      <c r="O23" s="6">
        <v>1024</v>
      </c>
      <c r="P23" s="6">
        <v>4.3181999999999998E-2</v>
      </c>
      <c r="R23" s="13"/>
      <c r="S23" s="4"/>
    </row>
    <row r="24" spans="2:19" x14ac:dyDescent="0.2">
      <c r="K24" s="4"/>
      <c r="M24" s="1" t="s">
        <v>15</v>
      </c>
      <c r="N24" s="6" t="s">
        <v>11</v>
      </c>
      <c r="O24" s="6">
        <v>2048</v>
      </c>
      <c r="P24" s="6">
        <v>9.7915699999999994E-2</v>
      </c>
      <c r="R24" s="13"/>
      <c r="S24" s="4"/>
    </row>
    <row r="25" spans="2:19" x14ac:dyDescent="0.2">
      <c r="B25" s="2"/>
      <c r="C25" s="3"/>
      <c r="D25" s="1"/>
      <c r="K25" s="4"/>
      <c r="M25" s="1" t="s">
        <v>15</v>
      </c>
      <c r="N25" s="6" t="s">
        <v>11</v>
      </c>
      <c r="O25" s="6">
        <v>4096</v>
      </c>
      <c r="P25" s="6">
        <v>4.14717E-2</v>
      </c>
      <c r="R25" s="13"/>
      <c r="S25" s="4"/>
    </row>
    <row r="26" spans="2:19" x14ac:dyDescent="0.2">
      <c r="B26" s="1"/>
      <c r="D26" s="1"/>
      <c r="K26" s="4"/>
      <c r="M26" s="1" t="s">
        <v>15</v>
      </c>
      <c r="N26" s="6" t="s">
        <v>11</v>
      </c>
      <c r="O26" s="6">
        <v>8192</v>
      </c>
      <c r="P26" s="6">
        <v>6.4114599999999994E-2</v>
      </c>
      <c r="R26" s="13"/>
      <c r="S26" s="4"/>
    </row>
    <row r="27" spans="2:19" x14ac:dyDescent="0.2">
      <c r="B27" s="2"/>
      <c r="C27" s="3"/>
      <c r="D27" s="1"/>
      <c r="K27" s="4"/>
      <c r="M27" s="1" t="s">
        <v>15</v>
      </c>
      <c r="N27" s="6" t="s">
        <v>11</v>
      </c>
      <c r="O27" s="6">
        <v>16384</v>
      </c>
      <c r="P27" s="6">
        <v>0.142846</v>
      </c>
      <c r="R27" s="13"/>
      <c r="S27" s="4"/>
    </row>
    <row r="28" spans="2:19" x14ac:dyDescent="0.2">
      <c r="B28" s="1"/>
      <c r="D28" s="1"/>
      <c r="K28" s="4"/>
      <c r="M28" s="1" t="s">
        <v>15</v>
      </c>
      <c r="N28" s="6" t="s">
        <v>11</v>
      </c>
      <c r="O28" s="6">
        <v>32768</v>
      </c>
      <c r="P28" s="6">
        <v>0.31057410000000002</v>
      </c>
      <c r="R28" s="13"/>
      <c r="S28" s="4"/>
    </row>
    <row r="29" spans="2:19" x14ac:dyDescent="0.2">
      <c r="B29" s="2"/>
      <c r="C29" s="3"/>
      <c r="D29" s="1"/>
      <c r="M29" s="1" t="s">
        <v>15</v>
      </c>
      <c r="N29" s="6" t="s">
        <v>11</v>
      </c>
      <c r="O29" s="6">
        <v>65536</v>
      </c>
      <c r="P29" s="6">
        <v>0.66879889999999997</v>
      </c>
      <c r="R29" s="13"/>
      <c r="S29" s="4"/>
    </row>
    <row r="30" spans="2:19" x14ac:dyDescent="0.2">
      <c r="B30" s="1"/>
      <c r="D30" s="1"/>
      <c r="M30" s="1" t="s">
        <v>15</v>
      </c>
      <c r="N30" s="6" t="s">
        <v>11</v>
      </c>
      <c r="O30" s="6">
        <v>131072</v>
      </c>
      <c r="P30" s="6">
        <v>3.2261044000000001</v>
      </c>
      <c r="R30" s="13"/>
      <c r="S30" s="4"/>
    </row>
    <row r="31" spans="2:19" x14ac:dyDescent="0.2">
      <c r="B31" s="2"/>
      <c r="C31" s="3"/>
      <c r="D31" s="1"/>
      <c r="M31" s="1" t="s">
        <v>15</v>
      </c>
      <c r="N31" s="6" t="s">
        <v>11</v>
      </c>
      <c r="O31" s="6">
        <v>262144</v>
      </c>
      <c r="P31" s="6">
        <v>7.0103887</v>
      </c>
      <c r="R31" s="13"/>
      <c r="S31" s="4"/>
    </row>
    <row r="32" spans="2:19" x14ac:dyDescent="0.2">
      <c r="B32" s="1"/>
      <c r="D32" s="1"/>
      <c r="M32" s="1" t="s">
        <v>15</v>
      </c>
      <c r="N32" s="6" t="s">
        <v>11</v>
      </c>
      <c r="O32" s="6">
        <v>524288</v>
      </c>
      <c r="P32" s="6">
        <v>16.3229282</v>
      </c>
      <c r="R32" s="13"/>
      <c r="S32" s="4"/>
    </row>
    <row r="33" spans="2:19" x14ac:dyDescent="0.2">
      <c r="B33" s="2"/>
      <c r="C33" s="3"/>
      <c r="D33" s="1"/>
      <c r="M33" s="1" t="s">
        <v>15</v>
      </c>
      <c r="N33" s="6" t="s">
        <v>11</v>
      </c>
      <c r="O33" s="6">
        <v>1048576</v>
      </c>
      <c r="P33" s="6">
        <v>31.505770699999999</v>
      </c>
      <c r="R33" s="13"/>
      <c r="S33" s="4"/>
    </row>
    <row r="34" spans="2:19" x14ac:dyDescent="0.2">
      <c r="B34" s="1"/>
      <c r="D34" s="1"/>
      <c r="M34" s="1" t="s">
        <v>10</v>
      </c>
      <c r="N34" s="6" t="s">
        <v>12</v>
      </c>
      <c r="O34" s="6">
        <v>1024</v>
      </c>
      <c r="P34" s="6">
        <v>2.85445E-2</v>
      </c>
      <c r="R34" s="13"/>
      <c r="S34" s="4"/>
    </row>
    <row r="35" spans="2:19" x14ac:dyDescent="0.2">
      <c r="B35" s="2"/>
      <c r="C35" s="3"/>
      <c r="D35" s="1"/>
      <c r="M35" s="1" t="s">
        <v>10</v>
      </c>
      <c r="N35" s="6" t="s">
        <v>12</v>
      </c>
      <c r="O35" s="6">
        <v>2048</v>
      </c>
      <c r="P35" s="6">
        <v>2.2336700000000001E-2</v>
      </c>
      <c r="R35" s="13"/>
      <c r="S35" s="4"/>
    </row>
    <row r="36" spans="2:19" x14ac:dyDescent="0.2">
      <c r="B36" s="1"/>
      <c r="D36" s="1"/>
      <c r="M36" s="1" t="s">
        <v>10</v>
      </c>
      <c r="N36" s="6" t="s">
        <v>12</v>
      </c>
      <c r="O36" s="6">
        <v>4096</v>
      </c>
      <c r="P36" s="6">
        <v>6.8790900000000002E-2</v>
      </c>
      <c r="R36" s="13"/>
      <c r="S36" s="4"/>
    </row>
    <row r="37" spans="2:19" x14ac:dyDescent="0.2">
      <c r="B37" s="2"/>
      <c r="C37" s="3"/>
      <c r="M37" s="1" t="s">
        <v>10</v>
      </c>
      <c r="N37" s="6" t="s">
        <v>12</v>
      </c>
      <c r="O37" s="6">
        <v>8192</v>
      </c>
      <c r="P37" s="6">
        <v>0.1086429</v>
      </c>
      <c r="R37" s="13"/>
      <c r="S37" s="4"/>
    </row>
    <row r="38" spans="2:19" x14ac:dyDescent="0.2">
      <c r="B38" s="1"/>
      <c r="M38" s="1" t="s">
        <v>10</v>
      </c>
      <c r="N38" s="6" t="s">
        <v>12</v>
      </c>
      <c r="O38" s="6">
        <v>16384</v>
      </c>
      <c r="P38" s="6">
        <v>0.2238298</v>
      </c>
      <c r="R38" s="13"/>
      <c r="S38" s="4"/>
    </row>
    <row r="39" spans="2:19" x14ac:dyDescent="0.2">
      <c r="B39" s="2"/>
      <c r="C39" s="3"/>
      <c r="M39" s="1" t="s">
        <v>10</v>
      </c>
      <c r="N39" s="6" t="s">
        <v>12</v>
      </c>
      <c r="O39" s="6">
        <v>32768</v>
      </c>
      <c r="P39" s="6">
        <v>0.48976839999999999</v>
      </c>
      <c r="R39" s="13"/>
      <c r="S39" s="4"/>
    </row>
    <row r="40" spans="2:19" x14ac:dyDescent="0.2">
      <c r="B40" s="1"/>
      <c r="M40" s="1" t="s">
        <v>10</v>
      </c>
      <c r="N40" s="6" t="s">
        <v>12</v>
      </c>
      <c r="O40" s="6">
        <v>65536</v>
      </c>
      <c r="P40" s="6">
        <v>1.1172683000000001</v>
      </c>
      <c r="R40" s="13"/>
      <c r="S40" s="4"/>
    </row>
    <row r="41" spans="2:19" x14ac:dyDescent="0.2">
      <c r="B41" s="2"/>
      <c r="C41" s="3"/>
      <c r="M41" s="1" t="s">
        <v>10</v>
      </c>
      <c r="N41" s="6" t="s">
        <v>12</v>
      </c>
      <c r="O41" s="6">
        <v>131072</v>
      </c>
      <c r="P41" s="6">
        <v>2.7643262000000002</v>
      </c>
      <c r="R41" s="13"/>
      <c r="S41" s="4"/>
    </row>
    <row r="42" spans="2:19" x14ac:dyDescent="0.2">
      <c r="B42" s="1"/>
      <c r="M42" s="1" t="s">
        <v>10</v>
      </c>
      <c r="N42" s="6" t="s">
        <v>12</v>
      </c>
      <c r="O42" s="6">
        <v>262144</v>
      </c>
      <c r="P42" s="6">
        <v>5.9152364000000004</v>
      </c>
      <c r="R42" s="13"/>
      <c r="S42" s="4"/>
    </row>
    <row r="43" spans="2:19" x14ac:dyDescent="0.2">
      <c r="M43" s="1" t="s">
        <v>10</v>
      </c>
      <c r="N43" s="6" t="s">
        <v>12</v>
      </c>
      <c r="O43" s="6">
        <v>524288</v>
      </c>
      <c r="P43" s="6">
        <v>15.232437300000001</v>
      </c>
      <c r="R43" s="13"/>
      <c r="S43" s="4"/>
    </row>
    <row r="44" spans="2:19" x14ac:dyDescent="0.2">
      <c r="M44" s="1" t="s">
        <v>10</v>
      </c>
      <c r="N44" s="6" t="s">
        <v>12</v>
      </c>
      <c r="O44" s="6">
        <v>1048576</v>
      </c>
      <c r="P44" s="6">
        <v>31.758324699999999</v>
      </c>
      <c r="R44" s="13"/>
      <c r="S44" s="4"/>
    </row>
    <row r="45" spans="2:19" x14ac:dyDescent="0.2">
      <c r="M45" s="1" t="s">
        <v>13</v>
      </c>
      <c r="N45" s="6" t="s">
        <v>14</v>
      </c>
      <c r="O45" s="6">
        <v>1024</v>
      </c>
      <c r="P45" s="6">
        <v>2.9249399999999998E-2</v>
      </c>
      <c r="R45" s="13"/>
      <c r="S45" s="4"/>
    </row>
    <row r="46" spans="2:19" x14ac:dyDescent="0.2">
      <c r="M46" s="1" t="s">
        <v>13</v>
      </c>
      <c r="N46" s="6" t="s">
        <v>14</v>
      </c>
      <c r="O46" s="6">
        <v>2048</v>
      </c>
      <c r="P46" s="6">
        <v>1.21615E-2</v>
      </c>
      <c r="R46" s="13"/>
      <c r="S46" s="4"/>
    </row>
    <row r="47" spans="2:19" x14ac:dyDescent="0.2">
      <c r="M47" s="1" t="s">
        <v>13</v>
      </c>
      <c r="N47" s="6" t="s">
        <v>14</v>
      </c>
      <c r="O47" s="6">
        <v>4096</v>
      </c>
      <c r="P47" s="6">
        <v>2.62609E-2</v>
      </c>
      <c r="R47" s="13"/>
      <c r="S47" s="4"/>
    </row>
    <row r="48" spans="2:19" x14ac:dyDescent="0.2">
      <c r="M48" s="1" t="s">
        <v>13</v>
      </c>
      <c r="N48" s="6" t="s">
        <v>14</v>
      </c>
      <c r="O48" s="6">
        <v>8192</v>
      </c>
      <c r="P48" s="6">
        <v>5.6439599999999999E-2</v>
      </c>
      <c r="R48" s="13"/>
      <c r="S48" s="4"/>
    </row>
    <row r="49" spans="13:19" x14ac:dyDescent="0.2">
      <c r="M49" s="1" t="s">
        <v>13</v>
      </c>
      <c r="N49" s="6" t="s">
        <v>14</v>
      </c>
      <c r="O49" s="6">
        <v>16384</v>
      </c>
      <c r="P49" s="6">
        <v>7.2428000000000006E-2</v>
      </c>
      <c r="R49" s="13"/>
      <c r="S49" s="4"/>
    </row>
    <row r="50" spans="13:19" x14ac:dyDescent="0.2">
      <c r="M50" s="1" t="s">
        <v>13</v>
      </c>
      <c r="N50" s="6" t="s">
        <v>14</v>
      </c>
      <c r="O50" s="6">
        <v>32768</v>
      </c>
      <c r="P50" s="6">
        <v>0.15120140000000001</v>
      </c>
      <c r="R50" s="13"/>
      <c r="S50" s="4"/>
    </row>
    <row r="51" spans="13:19" x14ac:dyDescent="0.2">
      <c r="M51" s="1" t="s">
        <v>13</v>
      </c>
      <c r="N51" s="6" t="s">
        <v>14</v>
      </c>
      <c r="O51" s="6">
        <v>65536</v>
      </c>
      <c r="P51" s="6">
        <v>0.32433040000000002</v>
      </c>
      <c r="R51" s="13"/>
      <c r="S51" s="4"/>
    </row>
    <row r="52" spans="13:19" x14ac:dyDescent="0.2">
      <c r="M52" s="1" t="s">
        <v>13</v>
      </c>
      <c r="N52" s="6" t="s">
        <v>14</v>
      </c>
      <c r="O52" s="6">
        <v>131072</v>
      </c>
      <c r="P52" s="6">
        <v>0.82425990000000005</v>
      </c>
      <c r="R52" s="13"/>
      <c r="S52" s="4"/>
    </row>
    <row r="53" spans="13:19" x14ac:dyDescent="0.2">
      <c r="M53" s="1" t="s">
        <v>13</v>
      </c>
      <c r="N53" s="6" t="s">
        <v>14</v>
      </c>
      <c r="O53" s="6">
        <v>262144</v>
      </c>
      <c r="P53" s="6">
        <v>1.7037827999999999</v>
      </c>
      <c r="R53" s="13"/>
      <c r="S53" s="4"/>
    </row>
    <row r="54" spans="13:19" x14ac:dyDescent="0.2">
      <c r="M54" s="1" t="s">
        <v>13</v>
      </c>
      <c r="N54" s="6" t="s">
        <v>14</v>
      </c>
      <c r="O54" s="6">
        <v>524288</v>
      </c>
      <c r="P54" s="6">
        <v>3.7537175</v>
      </c>
      <c r="R54" s="13"/>
      <c r="S54" s="4"/>
    </row>
    <row r="55" spans="13:19" x14ac:dyDescent="0.2">
      <c r="M55" s="1" t="s">
        <v>13</v>
      </c>
      <c r="N55" s="6" t="s">
        <v>14</v>
      </c>
      <c r="O55" s="6">
        <v>1048576</v>
      </c>
      <c r="P55" s="6">
        <v>7.8501253999999996</v>
      </c>
      <c r="R55" s="13"/>
      <c r="S55" s="4"/>
    </row>
    <row r="56" spans="13:19" x14ac:dyDescent="0.2">
      <c r="M56" s="1" t="s">
        <v>15</v>
      </c>
      <c r="N56" s="6" t="s">
        <v>12</v>
      </c>
      <c r="O56" s="6">
        <v>1024</v>
      </c>
      <c r="P56" s="6">
        <v>5.254E-3</v>
      </c>
      <c r="R56" s="13"/>
      <c r="S56" s="4"/>
    </row>
    <row r="57" spans="13:19" x14ac:dyDescent="0.2">
      <c r="M57" s="1" t="s">
        <v>15</v>
      </c>
      <c r="N57" s="6" t="s">
        <v>12</v>
      </c>
      <c r="O57" s="6">
        <v>2048</v>
      </c>
      <c r="P57" s="6">
        <v>1.25729E-2</v>
      </c>
      <c r="R57" s="13"/>
      <c r="S57" s="4"/>
    </row>
    <row r="58" spans="13:19" x14ac:dyDescent="0.2">
      <c r="M58" s="1" t="s">
        <v>15</v>
      </c>
      <c r="N58" s="6" t="s">
        <v>12</v>
      </c>
      <c r="O58" s="6">
        <v>4096</v>
      </c>
      <c r="P58" s="6">
        <v>2.58327E-2</v>
      </c>
      <c r="R58" s="13"/>
      <c r="S58" s="4"/>
    </row>
    <row r="59" spans="13:19" x14ac:dyDescent="0.2">
      <c r="M59" s="1" t="s">
        <v>15</v>
      </c>
      <c r="N59" s="6" t="s">
        <v>12</v>
      </c>
      <c r="O59" s="6">
        <v>8192</v>
      </c>
      <c r="P59" s="6">
        <v>3.1758799999999997E-2</v>
      </c>
      <c r="R59" s="13"/>
      <c r="S59" s="4"/>
    </row>
    <row r="60" spans="13:19" x14ac:dyDescent="0.2">
      <c r="M60" s="1" t="s">
        <v>15</v>
      </c>
      <c r="N60" s="6" t="s">
        <v>12</v>
      </c>
      <c r="O60" s="6">
        <v>16384</v>
      </c>
      <c r="P60" s="6">
        <v>7.1267200000000003E-2</v>
      </c>
      <c r="R60" s="13"/>
      <c r="S60" s="4"/>
    </row>
    <row r="61" spans="13:19" x14ac:dyDescent="0.2">
      <c r="M61" s="1" t="s">
        <v>15</v>
      </c>
      <c r="N61" s="6" t="s">
        <v>12</v>
      </c>
      <c r="O61" s="6">
        <v>32768</v>
      </c>
      <c r="P61" s="6">
        <v>0.15406990000000001</v>
      </c>
      <c r="R61" s="13"/>
      <c r="S61" s="4"/>
    </row>
    <row r="62" spans="13:19" x14ac:dyDescent="0.2">
      <c r="M62" s="1" t="s">
        <v>15</v>
      </c>
      <c r="N62" s="6" t="s">
        <v>12</v>
      </c>
      <c r="O62" s="6">
        <v>65536</v>
      </c>
      <c r="P62" s="6">
        <v>0.31702639999999999</v>
      </c>
      <c r="R62" s="13"/>
      <c r="S62" s="4"/>
    </row>
    <row r="63" spans="13:19" x14ac:dyDescent="0.2">
      <c r="M63" s="1" t="s">
        <v>15</v>
      </c>
      <c r="N63" s="6" t="s">
        <v>12</v>
      </c>
      <c r="O63" s="6">
        <v>131072</v>
      </c>
      <c r="P63" s="6">
        <v>0.88623350000000001</v>
      </c>
      <c r="R63" s="13"/>
      <c r="S63" s="4"/>
    </row>
    <row r="64" spans="13:19" x14ac:dyDescent="0.2">
      <c r="M64" s="1" t="s">
        <v>15</v>
      </c>
      <c r="N64" s="6" t="s">
        <v>12</v>
      </c>
      <c r="O64" s="6">
        <v>262144</v>
      </c>
      <c r="P64" s="6">
        <v>1.7975757999999999</v>
      </c>
      <c r="R64" s="13"/>
      <c r="S64" s="4"/>
    </row>
    <row r="65" spans="13:19" x14ac:dyDescent="0.2">
      <c r="M65" s="1" t="s">
        <v>15</v>
      </c>
      <c r="N65" s="6" t="s">
        <v>12</v>
      </c>
      <c r="O65" s="6">
        <v>524288</v>
      </c>
      <c r="P65" s="6">
        <v>3.8912784</v>
      </c>
      <c r="R65" s="13"/>
      <c r="S65" s="4"/>
    </row>
    <row r="66" spans="13:19" x14ac:dyDescent="0.2">
      <c r="M66" s="1" t="s">
        <v>15</v>
      </c>
      <c r="N66" s="6" t="s">
        <v>12</v>
      </c>
      <c r="O66" s="6">
        <v>1048576</v>
      </c>
      <c r="P66" s="6">
        <v>8.6666392999999999</v>
      </c>
      <c r="R66" s="13"/>
      <c r="S66" s="4"/>
    </row>
  </sheetData>
  <sortState ref="M1:P67">
    <sortCondition ref="N1:N67"/>
    <sortCondition ref="M1:M67"/>
    <sortCondition ref="O1:O67"/>
  </sortState>
  <dataConsolidate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5E7E-9E89-124F-82E7-1946EDF210B2}">
  <dimension ref="A1:Q66"/>
  <sheetViews>
    <sheetView tabSelected="1" zoomScaleNormal="100" workbookViewId="0">
      <selection activeCell="L2" sqref="L2"/>
    </sheetView>
  </sheetViews>
  <sheetFormatPr baseColWidth="10" defaultRowHeight="16" x14ac:dyDescent="0.2"/>
  <cols>
    <col min="3" max="3" width="11.83203125" customWidth="1"/>
    <col min="7" max="7" width="12.5" bestFit="1" customWidth="1"/>
    <col min="12" max="13" width="10.83203125" style="6"/>
    <col min="16" max="16" width="10.83203125" customWidth="1"/>
  </cols>
  <sheetData>
    <row r="1" spans="1:17" x14ac:dyDescent="0.2">
      <c r="A1" t="s">
        <v>3</v>
      </c>
      <c r="B1" t="s">
        <v>16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  <c r="H1" t="s">
        <v>6</v>
      </c>
      <c r="I1" t="s">
        <v>9</v>
      </c>
      <c r="J1" t="s">
        <v>7</v>
      </c>
      <c r="N1" s="1" t="s">
        <v>10</v>
      </c>
      <c r="O1" t="s">
        <v>11</v>
      </c>
      <c r="P1">
        <v>1024</v>
      </c>
      <c r="Q1">
        <v>3.54603E-2</v>
      </c>
    </row>
    <row r="2" spans="1:17" x14ac:dyDescent="0.2">
      <c r="A2" s="1">
        <v>1024</v>
      </c>
      <c r="B2">
        <v>9.6457000000000001E-3</v>
      </c>
      <c r="C2">
        <v>1.6789399999999999E-2</v>
      </c>
      <c r="D2">
        <v>4.1958999999999998E-3</v>
      </c>
      <c r="E2">
        <v>1.3421499999999999E-2</v>
      </c>
      <c r="F2">
        <v>3.54603E-2</v>
      </c>
      <c r="G2">
        <v>2.30642E-2</v>
      </c>
      <c r="H2" s="10">
        <f t="shared" ref="H2:H6" si="0">0.5*(A2)/100000</f>
        <v>5.1200000000000004E-3</v>
      </c>
      <c r="I2" s="10">
        <f t="shared" ref="I2:I12" si="1">3.1*(A2*LOG(A2,2))/10000000</f>
        <v>3.1744E-3</v>
      </c>
      <c r="J2" s="10">
        <f t="shared" ref="J2:J12" si="2">1.4*(A2*A2)/10000000000</f>
        <v>1.4680063999999998E-4</v>
      </c>
      <c r="N2" s="1" t="s">
        <v>10</v>
      </c>
      <c r="O2" t="s">
        <v>11</v>
      </c>
      <c r="P2">
        <v>2048</v>
      </c>
      <c r="Q2">
        <v>1.21484E-2</v>
      </c>
    </row>
    <row r="3" spans="1:17" x14ac:dyDescent="0.2">
      <c r="A3" s="1">
        <v>2048</v>
      </c>
      <c r="B3">
        <v>9.8058999999999993E-3</v>
      </c>
      <c r="C3">
        <v>2.3635699999999999E-2</v>
      </c>
      <c r="D3">
        <v>7.4901000000000004E-3</v>
      </c>
      <c r="E3">
        <v>1.18134E-2</v>
      </c>
      <c r="F3">
        <v>1.21484E-2</v>
      </c>
      <c r="G3">
        <v>1.20719E-2</v>
      </c>
      <c r="H3" s="10">
        <f t="shared" si="0"/>
        <v>1.0240000000000001E-2</v>
      </c>
      <c r="I3" s="10">
        <f t="shared" si="1"/>
        <v>6.9836799999999999E-3</v>
      </c>
      <c r="J3" s="10">
        <f t="shared" si="2"/>
        <v>5.8720255999999992E-4</v>
      </c>
      <c r="N3" s="1" t="s">
        <v>10</v>
      </c>
      <c r="O3" t="s">
        <v>11</v>
      </c>
      <c r="P3">
        <v>4096</v>
      </c>
      <c r="Q3">
        <v>2.82455E-2</v>
      </c>
    </row>
    <row r="4" spans="1:17" x14ac:dyDescent="0.2">
      <c r="A4" s="1">
        <v>4096</v>
      </c>
      <c r="B4">
        <v>1.4807799999999999E-2</v>
      </c>
      <c r="C4">
        <v>5.36248E-2</v>
      </c>
      <c r="D4">
        <v>1.7451299999999999E-2</v>
      </c>
      <c r="E4">
        <v>3.2582100000000003E-2</v>
      </c>
      <c r="F4">
        <v>2.82455E-2</v>
      </c>
      <c r="G4">
        <v>2.88933E-2</v>
      </c>
      <c r="H4" s="10">
        <f t="shared" si="0"/>
        <v>2.0480000000000002E-2</v>
      </c>
      <c r="I4" s="10">
        <f t="shared" si="1"/>
        <v>1.5237120000000002E-2</v>
      </c>
      <c r="J4" s="10">
        <f t="shared" si="2"/>
        <v>2.3488102399999997E-3</v>
      </c>
      <c r="K4" s="1"/>
      <c r="N4" s="1" t="s">
        <v>10</v>
      </c>
      <c r="O4" s="11" t="s">
        <v>11</v>
      </c>
      <c r="P4" s="11">
        <v>8192</v>
      </c>
      <c r="Q4" s="11">
        <v>6.0948700000000001E-2</v>
      </c>
    </row>
    <row r="5" spans="1:17" x14ac:dyDescent="0.2">
      <c r="A5" s="1">
        <v>8192</v>
      </c>
      <c r="B5">
        <v>3.5197699999999998E-2</v>
      </c>
      <c r="C5">
        <v>0.1062813</v>
      </c>
      <c r="D5">
        <v>4.3154100000000001E-2</v>
      </c>
      <c r="E5">
        <v>5.9024800000000002E-2</v>
      </c>
      <c r="F5" s="11">
        <v>6.0948700000000001E-2</v>
      </c>
      <c r="G5">
        <v>6.0079100000000003E-2</v>
      </c>
      <c r="H5" s="10">
        <f t="shared" si="0"/>
        <v>4.0960000000000003E-2</v>
      </c>
      <c r="I5" s="10">
        <f t="shared" si="1"/>
        <v>3.3013760000000003E-2</v>
      </c>
      <c r="J5" s="10">
        <f t="shared" si="2"/>
        <v>9.3952409599999988E-3</v>
      </c>
      <c r="K5" s="1"/>
      <c r="N5" s="1" t="s">
        <v>10</v>
      </c>
      <c r="O5" t="s">
        <v>11</v>
      </c>
      <c r="P5">
        <v>16384</v>
      </c>
      <c r="Q5">
        <v>0.1298308</v>
      </c>
    </row>
    <row r="6" spans="1:17" x14ac:dyDescent="0.2">
      <c r="A6" s="1">
        <v>16384</v>
      </c>
      <c r="B6">
        <v>7.0533899999999997E-2</v>
      </c>
      <c r="C6">
        <v>0.23587350000000001</v>
      </c>
      <c r="D6">
        <v>7.4918700000000005E-2</v>
      </c>
      <c r="E6">
        <v>0.1444242</v>
      </c>
      <c r="F6">
        <v>0.1298308</v>
      </c>
      <c r="G6">
        <v>0.12958030000000001</v>
      </c>
      <c r="H6" s="10">
        <f t="shared" si="0"/>
        <v>8.1920000000000007E-2</v>
      </c>
      <c r="I6" s="10">
        <f t="shared" si="1"/>
        <v>7.1106559999999999E-2</v>
      </c>
      <c r="J6" s="10">
        <f t="shared" si="2"/>
        <v>3.7580963839999995E-2</v>
      </c>
      <c r="K6" s="1"/>
      <c r="N6" s="1" t="s">
        <v>10</v>
      </c>
      <c r="O6" s="11" t="s">
        <v>11</v>
      </c>
      <c r="P6" s="11">
        <v>32768</v>
      </c>
      <c r="Q6" s="11">
        <v>0.31776799999999999</v>
      </c>
    </row>
    <row r="7" spans="1:17" s="11" customFormat="1" x14ac:dyDescent="0.2">
      <c r="A7" s="1">
        <v>32768</v>
      </c>
      <c r="B7" s="11">
        <v>0.15825149999999999</v>
      </c>
      <c r="C7" s="11">
        <v>0.51802990000000004</v>
      </c>
      <c r="D7" s="11">
        <v>0.16277159999999999</v>
      </c>
      <c r="E7" s="11">
        <v>0.38866689999999998</v>
      </c>
      <c r="F7" s="11">
        <v>0.31776799999999999</v>
      </c>
      <c r="G7" s="11">
        <v>0.28413519999999998</v>
      </c>
      <c r="H7" s="10">
        <f>0.5*(A7)/100000</f>
        <v>0.16384000000000001</v>
      </c>
      <c r="I7" s="10">
        <f>3.1*(A7*LOG(A7,2))/10000000</f>
        <v>0.15237120000000001</v>
      </c>
      <c r="J7" s="10">
        <f>1.4*(A7*A7)/10000000000</f>
        <v>0.15032385535999998</v>
      </c>
      <c r="K7" s="1"/>
      <c r="L7" s="12"/>
      <c r="M7" s="12"/>
      <c r="N7" s="1" t="s">
        <v>10</v>
      </c>
      <c r="O7" s="11" t="s">
        <v>11</v>
      </c>
      <c r="P7" s="11">
        <v>65536</v>
      </c>
      <c r="Q7" s="11">
        <v>0.84284210000000004</v>
      </c>
    </row>
    <row r="8" spans="1:17" x14ac:dyDescent="0.2">
      <c r="A8" s="1">
        <v>65536</v>
      </c>
      <c r="B8">
        <v>0.33073180000000002</v>
      </c>
      <c r="C8">
        <v>1.1876770000000001</v>
      </c>
      <c r="D8">
        <v>0.31910739999999999</v>
      </c>
      <c r="E8">
        <v>0.78426819999999997</v>
      </c>
      <c r="F8" s="11">
        <v>0.84284210000000004</v>
      </c>
      <c r="G8">
        <v>0.90502479999999996</v>
      </c>
      <c r="H8" s="10">
        <f t="shared" ref="H8:H12" si="3">0.5*(A8)/100000</f>
        <v>0.32768000000000003</v>
      </c>
      <c r="I8" s="10">
        <f t="shared" si="1"/>
        <v>0.32505856</v>
      </c>
      <c r="J8" s="10">
        <f t="shared" si="2"/>
        <v>0.60129542143999992</v>
      </c>
      <c r="K8" s="1"/>
      <c r="N8" s="1" t="s">
        <v>10</v>
      </c>
      <c r="O8" t="s">
        <v>11</v>
      </c>
      <c r="P8">
        <v>131072</v>
      </c>
      <c r="Q8">
        <v>3.2368477000000002</v>
      </c>
    </row>
    <row r="9" spans="1:17" x14ac:dyDescent="0.2">
      <c r="A9" s="1">
        <v>131072</v>
      </c>
      <c r="B9">
        <v>0.76709760000000005</v>
      </c>
      <c r="C9">
        <v>2.6266403999999999</v>
      </c>
      <c r="D9">
        <v>0.8676005</v>
      </c>
      <c r="E9">
        <v>3.2697075999999998</v>
      </c>
      <c r="F9">
        <v>3.2368477000000002</v>
      </c>
      <c r="G9">
        <v>3.1608881000000002</v>
      </c>
      <c r="H9" s="10">
        <f t="shared" si="3"/>
        <v>0.65536000000000005</v>
      </c>
      <c r="I9" s="10">
        <f t="shared" si="1"/>
        <v>0.69074944000000005</v>
      </c>
      <c r="J9" s="10">
        <f t="shared" si="2"/>
        <v>2.4051816857599997</v>
      </c>
      <c r="K9" s="1"/>
      <c r="N9" s="1" t="s">
        <v>10</v>
      </c>
      <c r="O9" t="s">
        <v>11</v>
      </c>
      <c r="P9">
        <v>262144</v>
      </c>
      <c r="Q9">
        <v>7.6065946999999996</v>
      </c>
    </row>
    <row r="10" spans="1:17" s="11" customFormat="1" x14ac:dyDescent="0.2">
      <c r="A10" s="1">
        <v>262144</v>
      </c>
      <c r="B10">
        <v>1.6200671</v>
      </c>
      <c r="C10">
        <v>6.0597856999999999</v>
      </c>
      <c r="D10">
        <v>1.8456062</v>
      </c>
      <c r="E10">
        <v>7.0635417</v>
      </c>
      <c r="F10">
        <v>7.6065946999999996</v>
      </c>
      <c r="G10">
        <v>6.8300795000000001</v>
      </c>
      <c r="H10" s="10">
        <f t="shared" si="3"/>
        <v>1.3107200000000001</v>
      </c>
      <c r="I10" s="10">
        <f t="shared" si="1"/>
        <v>1.4627635200000002</v>
      </c>
      <c r="J10" s="10">
        <f t="shared" si="2"/>
        <v>9.6207267430399988</v>
      </c>
      <c r="K10" s="1"/>
      <c r="L10" s="12"/>
      <c r="M10" s="12"/>
      <c r="N10" s="1" t="s">
        <v>10</v>
      </c>
      <c r="O10" t="s">
        <v>11</v>
      </c>
      <c r="P10">
        <v>524288</v>
      </c>
      <c r="Q10">
        <v>18.2636371</v>
      </c>
    </row>
    <row r="11" spans="1:17" s="11" customFormat="1" x14ac:dyDescent="0.2">
      <c r="A11" s="1">
        <v>524288</v>
      </c>
      <c r="B11">
        <v>3.5528051</v>
      </c>
      <c r="C11">
        <v>14.0209926</v>
      </c>
      <c r="D11">
        <v>3.8800712000000002</v>
      </c>
      <c r="E11">
        <v>14.659591000000001</v>
      </c>
      <c r="F11">
        <v>18.2636371</v>
      </c>
      <c r="G11">
        <v>14.636404799999999</v>
      </c>
      <c r="H11" s="10">
        <f t="shared" si="3"/>
        <v>2.6214400000000002</v>
      </c>
      <c r="I11" s="10">
        <f t="shared" si="1"/>
        <v>3.0880563199999997</v>
      </c>
      <c r="J11" s="10">
        <f t="shared" si="2"/>
        <v>38.482906972159995</v>
      </c>
      <c r="K11" s="1"/>
      <c r="L11" s="12"/>
      <c r="M11" s="12"/>
      <c r="N11" s="1" t="s">
        <v>10</v>
      </c>
      <c r="O11" t="s">
        <v>11</v>
      </c>
      <c r="P11">
        <v>1048576</v>
      </c>
      <c r="Q11">
        <v>40.113109700000003</v>
      </c>
    </row>
    <row r="12" spans="1:17" x14ac:dyDescent="0.2">
      <c r="A12" s="1">
        <v>1048576</v>
      </c>
      <c r="B12">
        <v>7.4134346000000004</v>
      </c>
      <c r="C12">
        <v>32.507513099999997</v>
      </c>
      <c r="D12">
        <v>8.2654140999999992</v>
      </c>
      <c r="E12">
        <v>31.556121699999998</v>
      </c>
      <c r="F12">
        <v>40.113109700000003</v>
      </c>
      <c r="G12">
        <v>31.698788</v>
      </c>
      <c r="H12" s="10">
        <f t="shared" si="3"/>
        <v>5.2428800000000004</v>
      </c>
      <c r="I12" s="10">
        <f t="shared" si="1"/>
        <v>6.5011711999999999</v>
      </c>
      <c r="J12" s="10">
        <f t="shared" si="2"/>
        <v>153.93162788863998</v>
      </c>
      <c r="N12" s="1" t="s">
        <v>13</v>
      </c>
      <c r="O12" t="s">
        <v>11</v>
      </c>
      <c r="P12">
        <v>1024</v>
      </c>
      <c r="Q12">
        <v>1.3421499999999999E-2</v>
      </c>
    </row>
    <row r="13" spans="1:17" x14ac:dyDescent="0.2">
      <c r="A13" s="1"/>
      <c r="C13" s="1"/>
      <c r="E13" s="4"/>
      <c r="N13" s="1" t="s">
        <v>13</v>
      </c>
      <c r="O13" t="s">
        <v>11</v>
      </c>
      <c r="P13">
        <v>2048</v>
      </c>
      <c r="Q13">
        <v>1.18134E-2</v>
      </c>
    </row>
    <row r="14" spans="1:17" x14ac:dyDescent="0.2">
      <c r="A14" s="1"/>
      <c r="C14" s="1"/>
      <c r="E14" s="4"/>
      <c r="N14" s="1" t="s">
        <v>13</v>
      </c>
      <c r="O14" t="s">
        <v>11</v>
      </c>
      <c r="P14">
        <v>4096</v>
      </c>
      <c r="Q14">
        <v>3.2582100000000003E-2</v>
      </c>
    </row>
    <row r="15" spans="1:17" x14ac:dyDescent="0.2">
      <c r="A15" s="1"/>
      <c r="C15" s="1"/>
      <c r="E15" s="4"/>
      <c r="N15" s="1" t="s">
        <v>13</v>
      </c>
      <c r="O15" t="s">
        <v>11</v>
      </c>
      <c r="P15">
        <v>8192</v>
      </c>
      <c r="Q15">
        <v>5.9024800000000002E-2</v>
      </c>
    </row>
    <row r="16" spans="1:17" x14ac:dyDescent="0.2">
      <c r="A16" s="1"/>
      <c r="C16" s="5"/>
      <c r="E16" s="4"/>
      <c r="N16" s="1" t="s">
        <v>13</v>
      </c>
      <c r="O16" t="s">
        <v>11</v>
      </c>
      <c r="P16">
        <v>16384</v>
      </c>
      <c r="Q16">
        <v>0.1444242</v>
      </c>
    </row>
    <row r="17" spans="2:17" x14ac:dyDescent="0.2">
      <c r="C17" s="5"/>
      <c r="E17" s="4"/>
      <c r="N17" s="1" t="s">
        <v>13</v>
      </c>
      <c r="O17" t="s">
        <v>11</v>
      </c>
      <c r="P17">
        <v>32768</v>
      </c>
      <c r="Q17">
        <v>0.38866689999999998</v>
      </c>
    </row>
    <row r="18" spans="2:17" x14ac:dyDescent="0.2">
      <c r="C18" s="5"/>
      <c r="E18" s="4"/>
      <c r="K18" s="4"/>
      <c r="N18" s="1" t="s">
        <v>13</v>
      </c>
      <c r="O18" t="s">
        <v>11</v>
      </c>
      <c r="P18">
        <v>65536</v>
      </c>
      <c r="Q18">
        <v>0.78426819999999997</v>
      </c>
    </row>
    <row r="19" spans="2:17" x14ac:dyDescent="0.2">
      <c r="C19" s="5"/>
      <c r="E19" s="4"/>
      <c r="K19" s="4"/>
      <c r="N19" s="1" t="s">
        <v>13</v>
      </c>
      <c r="O19" t="s">
        <v>11</v>
      </c>
      <c r="P19">
        <v>131072</v>
      </c>
      <c r="Q19">
        <v>3.2697075999999998</v>
      </c>
    </row>
    <row r="20" spans="2:17" x14ac:dyDescent="0.2">
      <c r="C20" s="5"/>
      <c r="E20" s="4"/>
      <c r="K20" s="4"/>
      <c r="N20" s="1" t="s">
        <v>13</v>
      </c>
      <c r="O20" t="s">
        <v>11</v>
      </c>
      <c r="P20">
        <v>262144</v>
      </c>
      <c r="Q20">
        <v>7.0635417</v>
      </c>
    </row>
    <row r="21" spans="2:17" x14ac:dyDescent="0.2">
      <c r="C21" s="5"/>
      <c r="E21" s="4"/>
      <c r="K21" s="4"/>
      <c r="N21" s="1" t="s">
        <v>13</v>
      </c>
      <c r="O21" t="s">
        <v>11</v>
      </c>
      <c r="P21">
        <v>524288</v>
      </c>
      <c r="Q21">
        <v>14.659591000000001</v>
      </c>
    </row>
    <row r="22" spans="2:17" x14ac:dyDescent="0.2">
      <c r="K22" s="4"/>
      <c r="N22" s="1" t="s">
        <v>13</v>
      </c>
      <c r="O22" t="s">
        <v>11</v>
      </c>
      <c r="P22">
        <v>1048576</v>
      </c>
      <c r="Q22">
        <v>31.556121699999998</v>
      </c>
    </row>
    <row r="23" spans="2:17" x14ac:dyDescent="0.2">
      <c r="C23" s="3"/>
      <c r="K23" s="4"/>
      <c r="N23" s="1" t="s">
        <v>15</v>
      </c>
      <c r="O23" t="s">
        <v>11</v>
      </c>
      <c r="P23">
        <v>1024</v>
      </c>
      <c r="Q23">
        <v>2.30642E-2</v>
      </c>
    </row>
    <row r="24" spans="2:17" x14ac:dyDescent="0.2">
      <c r="K24" s="4"/>
      <c r="N24" s="1" t="s">
        <v>15</v>
      </c>
      <c r="O24" t="s">
        <v>11</v>
      </c>
      <c r="P24">
        <v>2048</v>
      </c>
      <c r="Q24">
        <v>1.20719E-2</v>
      </c>
    </row>
    <row r="25" spans="2:17" x14ac:dyDescent="0.2">
      <c r="B25" s="2"/>
      <c r="C25" s="3"/>
      <c r="D25" s="1"/>
      <c r="K25" s="4"/>
      <c r="N25" s="1" t="s">
        <v>15</v>
      </c>
      <c r="O25" t="s">
        <v>11</v>
      </c>
      <c r="P25">
        <v>4096</v>
      </c>
      <c r="Q25">
        <v>2.88933E-2</v>
      </c>
    </row>
    <row r="26" spans="2:17" x14ac:dyDescent="0.2">
      <c r="B26" s="1"/>
      <c r="D26" s="1"/>
      <c r="K26" s="4"/>
      <c r="N26" s="1" t="s">
        <v>15</v>
      </c>
      <c r="O26" t="s">
        <v>11</v>
      </c>
      <c r="P26">
        <v>8192</v>
      </c>
      <c r="Q26">
        <v>6.0079100000000003E-2</v>
      </c>
    </row>
    <row r="27" spans="2:17" x14ac:dyDescent="0.2">
      <c r="B27" s="2"/>
      <c r="C27" s="3"/>
      <c r="D27" s="1"/>
      <c r="K27" s="4"/>
      <c r="N27" s="1" t="s">
        <v>15</v>
      </c>
      <c r="O27" t="s">
        <v>11</v>
      </c>
      <c r="P27">
        <v>16384</v>
      </c>
      <c r="Q27">
        <v>0.12958030000000001</v>
      </c>
    </row>
    <row r="28" spans="2:17" x14ac:dyDescent="0.2">
      <c r="B28" s="1"/>
      <c r="D28" s="1"/>
      <c r="K28" s="4"/>
      <c r="N28" s="1" t="s">
        <v>15</v>
      </c>
      <c r="O28" t="s">
        <v>11</v>
      </c>
      <c r="P28">
        <v>32768</v>
      </c>
      <c r="Q28">
        <v>0.28413519999999998</v>
      </c>
    </row>
    <row r="29" spans="2:17" x14ac:dyDescent="0.2">
      <c r="B29" s="2"/>
      <c r="C29" s="3"/>
      <c r="D29" s="1"/>
      <c r="N29" s="1" t="s">
        <v>15</v>
      </c>
      <c r="O29" t="s">
        <v>11</v>
      </c>
      <c r="P29">
        <v>65536</v>
      </c>
      <c r="Q29">
        <v>0.90502479999999996</v>
      </c>
    </row>
    <row r="30" spans="2:17" x14ac:dyDescent="0.2">
      <c r="B30" s="1"/>
      <c r="D30" s="1"/>
      <c r="N30" s="1" t="s">
        <v>15</v>
      </c>
      <c r="O30" t="s">
        <v>11</v>
      </c>
      <c r="P30">
        <v>131072</v>
      </c>
      <c r="Q30">
        <v>3.1608881000000002</v>
      </c>
    </row>
    <row r="31" spans="2:17" x14ac:dyDescent="0.2">
      <c r="B31" s="2"/>
      <c r="C31" s="3"/>
      <c r="D31" s="1"/>
      <c r="N31" s="1" t="s">
        <v>15</v>
      </c>
      <c r="O31" t="s">
        <v>11</v>
      </c>
      <c r="P31">
        <v>262144</v>
      </c>
      <c r="Q31">
        <v>6.8300795000000001</v>
      </c>
    </row>
    <row r="32" spans="2:17" x14ac:dyDescent="0.2">
      <c r="B32" s="1"/>
      <c r="D32" s="1"/>
      <c r="N32" s="1" t="s">
        <v>15</v>
      </c>
      <c r="O32" t="s">
        <v>11</v>
      </c>
      <c r="P32">
        <v>524288</v>
      </c>
      <c r="Q32">
        <v>14.636404799999999</v>
      </c>
    </row>
    <row r="33" spans="2:17" x14ac:dyDescent="0.2">
      <c r="B33" s="2"/>
      <c r="C33" s="3"/>
      <c r="D33" s="1"/>
      <c r="N33" s="1" t="s">
        <v>15</v>
      </c>
      <c r="O33" t="s">
        <v>11</v>
      </c>
      <c r="P33">
        <v>1048576</v>
      </c>
      <c r="Q33">
        <v>31.698788</v>
      </c>
    </row>
    <row r="34" spans="2:17" x14ac:dyDescent="0.2">
      <c r="B34" s="1"/>
      <c r="D34" s="1"/>
      <c r="N34" s="1" t="s">
        <v>10</v>
      </c>
      <c r="O34" t="s">
        <v>12</v>
      </c>
      <c r="P34">
        <v>1024</v>
      </c>
      <c r="Q34">
        <v>1.6789399999999999E-2</v>
      </c>
    </row>
    <row r="35" spans="2:17" x14ac:dyDescent="0.2">
      <c r="B35" s="2"/>
      <c r="C35" s="3"/>
      <c r="D35" s="1"/>
      <c r="N35" s="1" t="s">
        <v>10</v>
      </c>
      <c r="O35" t="s">
        <v>12</v>
      </c>
      <c r="P35">
        <v>2048</v>
      </c>
      <c r="Q35">
        <v>2.3635699999999999E-2</v>
      </c>
    </row>
    <row r="36" spans="2:17" x14ac:dyDescent="0.2">
      <c r="B36" s="1"/>
      <c r="D36" s="1"/>
      <c r="N36" s="1" t="s">
        <v>10</v>
      </c>
      <c r="O36" t="s">
        <v>12</v>
      </c>
      <c r="P36">
        <v>4096</v>
      </c>
      <c r="Q36">
        <v>5.36248E-2</v>
      </c>
    </row>
    <row r="37" spans="2:17" x14ac:dyDescent="0.2">
      <c r="B37" s="2"/>
      <c r="C37" s="3"/>
      <c r="N37" s="1" t="s">
        <v>10</v>
      </c>
      <c r="O37" t="s">
        <v>12</v>
      </c>
      <c r="P37">
        <v>8192</v>
      </c>
      <c r="Q37">
        <v>0.1062813</v>
      </c>
    </row>
    <row r="38" spans="2:17" x14ac:dyDescent="0.2">
      <c r="B38" s="1"/>
      <c r="N38" s="1" t="s">
        <v>10</v>
      </c>
      <c r="O38" t="s">
        <v>12</v>
      </c>
      <c r="P38">
        <v>16384</v>
      </c>
      <c r="Q38">
        <v>0.23587350000000001</v>
      </c>
    </row>
    <row r="39" spans="2:17" x14ac:dyDescent="0.2">
      <c r="B39" s="2"/>
      <c r="C39" s="3"/>
      <c r="N39" s="1" t="s">
        <v>10</v>
      </c>
      <c r="O39" t="s">
        <v>12</v>
      </c>
      <c r="P39">
        <v>32768</v>
      </c>
      <c r="Q39">
        <v>0.51802990000000004</v>
      </c>
    </row>
    <row r="40" spans="2:17" x14ac:dyDescent="0.2">
      <c r="B40" s="1"/>
      <c r="N40" s="1" t="s">
        <v>10</v>
      </c>
      <c r="O40" t="s">
        <v>12</v>
      </c>
      <c r="P40">
        <v>65536</v>
      </c>
      <c r="Q40">
        <v>1.1876770000000001</v>
      </c>
    </row>
    <row r="41" spans="2:17" x14ac:dyDescent="0.2">
      <c r="B41" s="2"/>
      <c r="C41" s="3"/>
      <c r="N41" s="1" t="s">
        <v>10</v>
      </c>
      <c r="O41" t="s">
        <v>12</v>
      </c>
      <c r="P41">
        <v>131072</v>
      </c>
      <c r="Q41">
        <v>2.6266403999999999</v>
      </c>
    </row>
    <row r="42" spans="2:17" x14ac:dyDescent="0.2">
      <c r="B42" s="1"/>
      <c r="N42" s="1" t="s">
        <v>10</v>
      </c>
      <c r="O42" t="s">
        <v>12</v>
      </c>
      <c r="P42">
        <v>262144</v>
      </c>
      <c r="Q42">
        <v>6.0597856999999999</v>
      </c>
    </row>
    <row r="43" spans="2:17" x14ac:dyDescent="0.2">
      <c r="N43" s="1" t="s">
        <v>10</v>
      </c>
      <c r="O43" t="s">
        <v>12</v>
      </c>
      <c r="P43">
        <v>524288</v>
      </c>
      <c r="Q43">
        <v>14.0209926</v>
      </c>
    </row>
    <row r="44" spans="2:17" x14ac:dyDescent="0.2">
      <c r="N44" s="1" t="s">
        <v>10</v>
      </c>
      <c r="O44" t="s">
        <v>12</v>
      </c>
      <c r="P44">
        <v>1048576</v>
      </c>
      <c r="Q44">
        <v>32.507513099999997</v>
      </c>
    </row>
    <row r="45" spans="2:17" x14ac:dyDescent="0.2">
      <c r="N45" s="1" t="s">
        <v>13</v>
      </c>
      <c r="O45" t="s">
        <v>14</v>
      </c>
      <c r="P45">
        <v>1024</v>
      </c>
      <c r="Q45">
        <v>9.6457000000000001E-3</v>
      </c>
    </row>
    <row r="46" spans="2:17" x14ac:dyDescent="0.2">
      <c r="N46" s="1" t="s">
        <v>13</v>
      </c>
      <c r="O46" t="s">
        <v>14</v>
      </c>
      <c r="P46">
        <v>2048</v>
      </c>
      <c r="Q46">
        <v>9.8058999999999993E-3</v>
      </c>
    </row>
    <row r="47" spans="2:17" x14ac:dyDescent="0.2">
      <c r="N47" s="1" t="s">
        <v>13</v>
      </c>
      <c r="O47" t="s">
        <v>14</v>
      </c>
      <c r="P47">
        <v>4096</v>
      </c>
      <c r="Q47">
        <v>1.4807799999999999E-2</v>
      </c>
    </row>
    <row r="48" spans="2:17" x14ac:dyDescent="0.2">
      <c r="N48" s="1" t="s">
        <v>13</v>
      </c>
      <c r="O48" t="s">
        <v>14</v>
      </c>
      <c r="P48">
        <v>8192</v>
      </c>
      <c r="Q48">
        <v>3.5197699999999998E-2</v>
      </c>
    </row>
    <row r="49" spans="14:17" x14ac:dyDescent="0.2">
      <c r="N49" s="1" t="s">
        <v>13</v>
      </c>
      <c r="O49" t="s">
        <v>14</v>
      </c>
      <c r="P49">
        <v>16384</v>
      </c>
      <c r="Q49">
        <v>7.0533899999999997E-2</v>
      </c>
    </row>
    <row r="50" spans="14:17" x14ac:dyDescent="0.2">
      <c r="N50" s="1" t="s">
        <v>13</v>
      </c>
      <c r="O50" t="s">
        <v>14</v>
      </c>
      <c r="P50">
        <v>32768</v>
      </c>
      <c r="Q50">
        <v>0.15825149999999999</v>
      </c>
    </row>
    <row r="51" spans="14:17" x14ac:dyDescent="0.2">
      <c r="N51" s="1" t="s">
        <v>13</v>
      </c>
      <c r="O51" t="s">
        <v>14</v>
      </c>
      <c r="P51">
        <v>65536</v>
      </c>
      <c r="Q51">
        <v>0.33073180000000002</v>
      </c>
    </row>
    <row r="52" spans="14:17" x14ac:dyDescent="0.2">
      <c r="N52" s="1" t="s">
        <v>13</v>
      </c>
      <c r="O52" t="s">
        <v>14</v>
      </c>
      <c r="P52">
        <v>131072</v>
      </c>
      <c r="Q52">
        <v>0.76709760000000005</v>
      </c>
    </row>
    <row r="53" spans="14:17" x14ac:dyDescent="0.2">
      <c r="N53" s="1" t="s">
        <v>13</v>
      </c>
      <c r="O53" t="s">
        <v>14</v>
      </c>
      <c r="P53">
        <v>262144</v>
      </c>
      <c r="Q53">
        <v>1.6200671</v>
      </c>
    </row>
    <row r="54" spans="14:17" x14ac:dyDescent="0.2">
      <c r="N54" s="1" t="s">
        <v>13</v>
      </c>
      <c r="O54" t="s">
        <v>14</v>
      </c>
      <c r="P54">
        <v>524288</v>
      </c>
      <c r="Q54">
        <v>3.5528051</v>
      </c>
    </row>
    <row r="55" spans="14:17" x14ac:dyDescent="0.2">
      <c r="N55" s="1" t="s">
        <v>13</v>
      </c>
      <c r="O55" t="s">
        <v>14</v>
      </c>
      <c r="P55">
        <v>1048576</v>
      </c>
      <c r="Q55">
        <v>7.4134346000000004</v>
      </c>
    </row>
    <row r="56" spans="14:17" x14ac:dyDescent="0.2">
      <c r="N56" s="1" t="s">
        <v>15</v>
      </c>
      <c r="O56" t="s">
        <v>12</v>
      </c>
      <c r="P56">
        <v>1024</v>
      </c>
      <c r="Q56">
        <v>4.1958999999999998E-3</v>
      </c>
    </row>
    <row r="57" spans="14:17" x14ac:dyDescent="0.2">
      <c r="N57" s="1" t="s">
        <v>15</v>
      </c>
      <c r="O57" t="s">
        <v>12</v>
      </c>
      <c r="P57">
        <v>2048</v>
      </c>
      <c r="Q57">
        <v>7.4901000000000004E-3</v>
      </c>
    </row>
    <row r="58" spans="14:17" x14ac:dyDescent="0.2">
      <c r="N58" s="1" t="s">
        <v>15</v>
      </c>
      <c r="O58" t="s">
        <v>12</v>
      </c>
      <c r="P58">
        <v>4096</v>
      </c>
      <c r="Q58">
        <v>1.7451299999999999E-2</v>
      </c>
    </row>
    <row r="59" spans="14:17" x14ac:dyDescent="0.2">
      <c r="N59" s="1" t="s">
        <v>15</v>
      </c>
      <c r="O59" t="s">
        <v>12</v>
      </c>
      <c r="P59">
        <v>8192</v>
      </c>
      <c r="Q59">
        <v>4.3154100000000001E-2</v>
      </c>
    </row>
    <row r="60" spans="14:17" x14ac:dyDescent="0.2">
      <c r="N60" s="1" t="s">
        <v>15</v>
      </c>
      <c r="O60" t="s">
        <v>12</v>
      </c>
      <c r="P60">
        <v>16384</v>
      </c>
      <c r="Q60">
        <v>7.4918700000000005E-2</v>
      </c>
    </row>
    <row r="61" spans="14:17" x14ac:dyDescent="0.2">
      <c r="N61" s="1" t="s">
        <v>15</v>
      </c>
      <c r="O61" t="s">
        <v>12</v>
      </c>
      <c r="P61">
        <v>32768</v>
      </c>
      <c r="Q61">
        <v>0.16277159999999999</v>
      </c>
    </row>
    <row r="62" spans="14:17" x14ac:dyDescent="0.2">
      <c r="N62" s="1" t="s">
        <v>15</v>
      </c>
      <c r="O62" t="s">
        <v>12</v>
      </c>
      <c r="P62">
        <v>65536</v>
      </c>
      <c r="Q62">
        <v>0.31910739999999999</v>
      </c>
    </row>
    <row r="63" spans="14:17" x14ac:dyDescent="0.2">
      <c r="N63" s="1" t="s">
        <v>15</v>
      </c>
      <c r="O63" t="s">
        <v>12</v>
      </c>
      <c r="P63">
        <v>131072</v>
      </c>
      <c r="Q63">
        <v>0.8676005</v>
      </c>
    </row>
    <row r="64" spans="14:17" x14ac:dyDescent="0.2">
      <c r="N64" s="1" t="s">
        <v>15</v>
      </c>
      <c r="O64" t="s">
        <v>12</v>
      </c>
      <c r="P64">
        <v>262144</v>
      </c>
      <c r="Q64">
        <v>1.8456062</v>
      </c>
    </row>
    <row r="65" spans="14:17" x14ac:dyDescent="0.2">
      <c r="N65" s="1" t="s">
        <v>15</v>
      </c>
      <c r="O65" t="s">
        <v>12</v>
      </c>
      <c r="P65">
        <v>524288</v>
      </c>
      <c r="Q65">
        <v>3.8800712000000002</v>
      </c>
    </row>
    <row r="66" spans="14:17" x14ac:dyDescent="0.2">
      <c r="N66" s="1" t="s">
        <v>15</v>
      </c>
      <c r="O66" t="s">
        <v>12</v>
      </c>
      <c r="P66">
        <v>1048576</v>
      </c>
      <c r="Q66">
        <v>8.2654140999999992</v>
      </c>
    </row>
  </sheetData>
  <sortState ref="N1:Q67">
    <sortCondition ref="O1:O67"/>
    <sortCondition ref="N1:N67"/>
    <sortCondition ref="P1:P67"/>
  </sortState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QuickSearch - Pivots</vt:lpstr>
      <vt:lpstr>Quicksort Vs Mergesort</vt:lpstr>
      <vt:lpstr>Quicksort Vs Mergesort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Poole</dc:creator>
  <cp:lastModifiedBy>Erik Poole</cp:lastModifiedBy>
  <dcterms:created xsi:type="dcterms:W3CDTF">2018-11-14T08:34:40Z</dcterms:created>
  <dcterms:modified xsi:type="dcterms:W3CDTF">2018-11-21T16:35:48Z</dcterms:modified>
</cp:coreProperties>
</file>